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E9174DE1-D449-4959-A3ED-F076F02DCB3D}" xr6:coauthVersionLast="36" xr6:coauthVersionMax="36" xr10:uidLastSave="{00000000-0000-0000-0000-000000000000}"/>
  <bookViews>
    <workbookView xWindow="465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9" r:id="rId14"/>
    <sheet name="2020년" sheetId="20" r:id="rId15"/>
    <sheet name="2021년" sheetId="21" r:id="rId16"/>
    <sheet name="2022.하반기" sheetId="22" r:id="rId17"/>
    <sheet name="2023.상반기" sheetId="23" r:id="rId18"/>
  </sheets>
  <externalReferences>
    <externalReference r:id="rId19"/>
  </externalReferences>
  <definedNames>
    <definedName name="_E1" localSheetId="17">#REF!</definedName>
    <definedName name="_E1">#REF!</definedName>
    <definedName name="_xlnm._FilterDatabase" localSheetId="16" hidden="1">'2022.하반기'!$A$4:$S$4</definedName>
    <definedName name="_xlnm._FilterDatabase" localSheetId="17" hidden="1">'2023.상반기'!$A$4:$S$4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F158" i="21" l="1"/>
  <c r="G158" i="21"/>
  <c r="H158" i="21"/>
  <c r="I158" i="21"/>
  <c r="J158" i="21"/>
  <c r="K158" i="21"/>
  <c r="L158" i="21"/>
  <c r="M158" i="21"/>
  <c r="N158" i="21"/>
  <c r="O158" i="21"/>
  <c r="P158" i="21"/>
  <c r="Q158" i="21"/>
  <c r="R158" i="21"/>
  <c r="S158" i="21"/>
  <c r="E158" i="21"/>
  <c r="F157" i="21"/>
  <c r="G157" i="21"/>
  <c r="H157" i="21"/>
  <c r="I157" i="21"/>
  <c r="J157" i="21"/>
  <c r="K157" i="21"/>
  <c r="L157" i="21"/>
  <c r="M157" i="21"/>
  <c r="N157" i="21"/>
  <c r="O157" i="21"/>
  <c r="P157" i="21"/>
  <c r="Q157" i="21"/>
  <c r="R157" i="21"/>
  <c r="S157" i="21"/>
  <c r="E157" i="21"/>
  <c r="F156" i="21"/>
  <c r="G156" i="21"/>
  <c r="H156" i="21"/>
  <c r="I156" i="21"/>
  <c r="J156" i="21"/>
  <c r="K156" i="21"/>
  <c r="L156" i="21"/>
  <c r="M156" i="21"/>
  <c r="N156" i="21"/>
  <c r="O156" i="21"/>
  <c r="P156" i="21"/>
  <c r="Q156" i="21"/>
  <c r="R156" i="21"/>
  <c r="S156" i="21"/>
  <c r="E156" i="21"/>
  <c r="F155" i="21"/>
  <c r="G155" i="21"/>
  <c r="H155" i="21"/>
  <c r="I155" i="21"/>
  <c r="J155" i="21"/>
  <c r="K155" i="21"/>
  <c r="L155" i="21"/>
  <c r="M155" i="21"/>
  <c r="N155" i="21"/>
  <c r="O155" i="21"/>
  <c r="P155" i="21"/>
  <c r="Q155" i="21"/>
  <c r="R155" i="21"/>
  <c r="S155" i="21"/>
  <c r="E155" i="21"/>
  <c r="F154" i="21"/>
  <c r="G154" i="21"/>
  <c r="H154" i="21"/>
  <c r="I154" i="21"/>
  <c r="J154" i="21"/>
  <c r="K154" i="21"/>
  <c r="L154" i="21"/>
  <c r="M154" i="21"/>
  <c r="N154" i="21"/>
  <c r="O154" i="21"/>
  <c r="P154" i="21"/>
  <c r="Q154" i="21"/>
  <c r="R154" i="21"/>
  <c r="S154" i="21"/>
  <c r="E154" i="21"/>
  <c r="F153" i="21"/>
  <c r="G153" i="21"/>
  <c r="H153" i="21"/>
  <c r="I153" i="21"/>
  <c r="J153" i="21"/>
  <c r="K153" i="21"/>
  <c r="L153" i="21"/>
  <c r="M153" i="21"/>
  <c r="N153" i="21"/>
  <c r="O153" i="21"/>
  <c r="P153" i="21"/>
  <c r="Q153" i="21"/>
  <c r="R153" i="21"/>
  <c r="S153" i="21"/>
  <c r="E153" i="21"/>
  <c r="F152" i="21"/>
  <c r="G152" i="21"/>
  <c r="H152" i="21"/>
  <c r="I152" i="21"/>
  <c r="J152" i="21"/>
  <c r="K152" i="21"/>
  <c r="L152" i="21"/>
  <c r="M152" i="21"/>
  <c r="N152" i="21"/>
  <c r="O152" i="21"/>
  <c r="P152" i="21"/>
  <c r="Q152" i="21"/>
  <c r="R152" i="21"/>
  <c r="S152" i="21"/>
  <c r="E152" i="21"/>
  <c r="F151" i="21"/>
  <c r="G151" i="21"/>
  <c r="H151" i="21"/>
  <c r="I151" i="21"/>
  <c r="J151" i="21"/>
  <c r="K151" i="21"/>
  <c r="L151" i="21"/>
  <c r="M151" i="21"/>
  <c r="N151" i="21"/>
  <c r="O151" i="21"/>
  <c r="P151" i="21"/>
  <c r="Q151" i="21"/>
  <c r="R151" i="21"/>
  <c r="S151" i="21"/>
  <c r="E151" i="21"/>
  <c r="F150" i="21"/>
  <c r="G150" i="21"/>
  <c r="H150" i="21"/>
  <c r="I150" i="21"/>
  <c r="J150" i="21"/>
  <c r="K150" i="21"/>
  <c r="L150" i="21"/>
  <c r="M150" i="21"/>
  <c r="N150" i="21"/>
  <c r="O150" i="21"/>
  <c r="P150" i="21"/>
  <c r="Q150" i="21"/>
  <c r="R150" i="21"/>
  <c r="S150" i="21"/>
  <c r="E150" i="21"/>
  <c r="F149" i="21"/>
  <c r="G149" i="21"/>
  <c r="H149" i="21"/>
  <c r="I149" i="21"/>
  <c r="J149" i="21"/>
  <c r="K149" i="21"/>
  <c r="L149" i="21"/>
  <c r="M149" i="21"/>
  <c r="N149" i="21"/>
  <c r="O149" i="21"/>
  <c r="P149" i="21"/>
  <c r="Q149" i="21"/>
  <c r="R149" i="21"/>
  <c r="S149" i="21"/>
  <c r="E149" i="21"/>
  <c r="F148" i="21"/>
  <c r="G148" i="21"/>
  <c r="H148" i="21"/>
  <c r="I148" i="21"/>
  <c r="J148" i="21"/>
  <c r="K148" i="21"/>
  <c r="L148" i="21"/>
  <c r="M148" i="21"/>
  <c r="N148" i="21"/>
  <c r="O148" i="21"/>
  <c r="P148" i="21"/>
  <c r="Q148" i="21"/>
  <c r="R148" i="21"/>
  <c r="S148" i="21"/>
  <c r="E148" i="21"/>
  <c r="F147" i="21"/>
  <c r="G147" i="21"/>
  <c r="H147" i="21"/>
  <c r="I147" i="21"/>
  <c r="J147" i="21"/>
  <c r="K147" i="21"/>
  <c r="L147" i="21"/>
  <c r="M147" i="21"/>
  <c r="N147" i="21"/>
  <c r="O147" i="21"/>
  <c r="P147" i="21"/>
  <c r="Q147" i="21"/>
  <c r="R147" i="21"/>
  <c r="S147" i="21"/>
  <c r="E147" i="21"/>
  <c r="F146" i="21"/>
  <c r="G146" i="21"/>
  <c r="H146" i="21"/>
  <c r="I146" i="21"/>
  <c r="J146" i="21"/>
  <c r="K146" i="21"/>
  <c r="L146" i="21"/>
  <c r="M146" i="21"/>
  <c r="N146" i="21"/>
  <c r="O146" i="21"/>
  <c r="P146" i="21"/>
  <c r="Q146" i="21"/>
  <c r="R146" i="21"/>
  <c r="S146" i="21"/>
  <c r="E146" i="21"/>
  <c r="F145" i="21"/>
  <c r="G145" i="21"/>
  <c r="H145" i="21"/>
  <c r="I145" i="21"/>
  <c r="J145" i="21"/>
  <c r="K145" i="21"/>
  <c r="L145" i="21"/>
  <c r="M145" i="21"/>
  <c r="N145" i="21"/>
  <c r="O145" i="21"/>
  <c r="P145" i="21"/>
  <c r="Q145" i="21"/>
  <c r="R145" i="21"/>
  <c r="S145" i="21"/>
  <c r="E145" i="21"/>
  <c r="F144" i="21"/>
  <c r="G144" i="21"/>
  <c r="H144" i="21"/>
  <c r="I144" i="21"/>
  <c r="J144" i="21"/>
  <c r="K144" i="21"/>
  <c r="L144" i="21"/>
  <c r="M144" i="21"/>
  <c r="N144" i="21"/>
  <c r="O144" i="21"/>
  <c r="P144" i="21"/>
  <c r="Q144" i="21"/>
  <c r="R144" i="21"/>
  <c r="S144" i="21"/>
  <c r="E144" i="21"/>
  <c r="F143" i="21"/>
  <c r="G143" i="21"/>
  <c r="H143" i="21"/>
  <c r="I143" i="21"/>
  <c r="J143" i="21"/>
  <c r="K143" i="21"/>
  <c r="L143" i="21"/>
  <c r="M143" i="21"/>
  <c r="N143" i="21"/>
  <c r="O143" i="21"/>
  <c r="P143" i="21"/>
  <c r="Q143" i="21"/>
  <c r="R143" i="21"/>
  <c r="S143" i="21"/>
  <c r="E143" i="21"/>
  <c r="F142" i="21"/>
  <c r="G142" i="21"/>
  <c r="H142" i="21"/>
  <c r="I142" i="21"/>
  <c r="J142" i="21"/>
  <c r="K142" i="21"/>
  <c r="L142" i="21"/>
  <c r="M142" i="21"/>
  <c r="N142" i="21"/>
  <c r="O142" i="21"/>
  <c r="P142" i="21"/>
  <c r="Q142" i="21"/>
  <c r="R142" i="21"/>
  <c r="S142" i="21"/>
  <c r="E142" i="21"/>
  <c r="F141" i="21"/>
  <c r="G141" i="21"/>
  <c r="H141" i="21"/>
  <c r="I141" i="21"/>
  <c r="J141" i="21"/>
  <c r="K141" i="21"/>
  <c r="L141" i="21"/>
  <c r="M141" i="21"/>
  <c r="N141" i="21"/>
  <c r="O141" i="21"/>
  <c r="P141" i="21"/>
  <c r="Q141" i="21"/>
  <c r="R141" i="21"/>
  <c r="S141" i="21"/>
  <c r="E141" i="21"/>
  <c r="F140" i="21"/>
  <c r="G140" i="21"/>
  <c r="H140" i="21"/>
  <c r="I140" i="21"/>
  <c r="J140" i="21"/>
  <c r="K140" i="21"/>
  <c r="L140" i="21"/>
  <c r="M140" i="21"/>
  <c r="N140" i="21"/>
  <c r="O140" i="21"/>
  <c r="P140" i="21"/>
  <c r="Q140" i="21"/>
  <c r="R140" i="21"/>
  <c r="S140" i="21"/>
  <c r="E140" i="21"/>
  <c r="F139" i="21"/>
  <c r="G139" i="21"/>
  <c r="H139" i="21"/>
  <c r="I139" i="21"/>
  <c r="J139" i="21"/>
  <c r="K139" i="21"/>
  <c r="L139" i="21"/>
  <c r="M139" i="21"/>
  <c r="N139" i="21"/>
  <c r="O139" i="21"/>
  <c r="P139" i="21"/>
  <c r="Q139" i="21"/>
  <c r="R139" i="21"/>
  <c r="S139" i="21"/>
  <c r="E139" i="21"/>
  <c r="S138" i="21"/>
  <c r="R138" i="21"/>
  <c r="Q138" i="21"/>
  <c r="P138" i="21"/>
  <c r="O138" i="21"/>
  <c r="N138" i="21"/>
  <c r="M138" i="21"/>
  <c r="L138" i="21"/>
  <c r="K138" i="21"/>
  <c r="J138" i="21"/>
  <c r="I138" i="21"/>
  <c r="H138" i="21"/>
  <c r="G138" i="21"/>
  <c r="F138" i="21"/>
  <c r="E138" i="21"/>
  <c r="Q132" i="21" l="1"/>
  <c r="N132" i="21"/>
  <c r="K132" i="21"/>
  <c r="H132" i="21"/>
  <c r="E132" i="21"/>
  <c r="D132" i="21"/>
  <c r="C132" i="21"/>
  <c r="B132" i="21" s="1"/>
  <c r="S131" i="21"/>
  <c r="R131" i="21"/>
  <c r="Q131" i="21" s="1"/>
  <c r="P131" i="21"/>
  <c r="O131" i="21"/>
  <c r="N131" i="21" s="1"/>
  <c r="M131" i="21"/>
  <c r="L131" i="21"/>
  <c r="J131" i="21"/>
  <c r="I131" i="21"/>
  <c r="H131" i="21" s="1"/>
  <c r="G131" i="21"/>
  <c r="D131" i="21" s="1"/>
  <c r="F131" i="21"/>
  <c r="S130" i="21"/>
  <c r="R130" i="21"/>
  <c r="Q130" i="21" s="1"/>
  <c r="P130" i="21"/>
  <c r="O130" i="21"/>
  <c r="N130" i="21" s="1"/>
  <c r="M130" i="21"/>
  <c r="L130" i="21"/>
  <c r="J130" i="21"/>
  <c r="I130" i="21"/>
  <c r="H130" i="21" s="1"/>
  <c r="G130" i="21"/>
  <c r="D130" i="21" s="1"/>
  <c r="F130" i="21"/>
  <c r="S129" i="21"/>
  <c r="R129" i="21"/>
  <c r="Q129" i="21" s="1"/>
  <c r="P129" i="21"/>
  <c r="O129" i="21"/>
  <c r="N129" i="21" s="1"/>
  <c r="M129" i="21"/>
  <c r="L129" i="21"/>
  <c r="J129" i="21"/>
  <c r="I129" i="21"/>
  <c r="H129" i="21" s="1"/>
  <c r="G129" i="21"/>
  <c r="F129" i="21"/>
  <c r="S128" i="21"/>
  <c r="R128" i="21"/>
  <c r="Q128" i="21" s="1"/>
  <c r="P128" i="21"/>
  <c r="O128" i="21"/>
  <c r="N128" i="21" s="1"/>
  <c r="M128" i="21"/>
  <c r="L128" i="21"/>
  <c r="J128" i="21"/>
  <c r="I128" i="21"/>
  <c r="H128" i="21" s="1"/>
  <c r="G128" i="21"/>
  <c r="F128" i="21"/>
  <c r="S127" i="21"/>
  <c r="R127" i="21"/>
  <c r="P127" i="21"/>
  <c r="O127" i="21"/>
  <c r="N127" i="21" s="1"/>
  <c r="M127" i="21"/>
  <c r="L127" i="21"/>
  <c r="J127" i="21"/>
  <c r="I127" i="21"/>
  <c r="H127" i="21" s="1"/>
  <c r="G127" i="21"/>
  <c r="D127" i="21" s="1"/>
  <c r="F127" i="21"/>
  <c r="S126" i="21"/>
  <c r="R126" i="21"/>
  <c r="Q126" i="21" s="1"/>
  <c r="P126" i="21"/>
  <c r="O126" i="21"/>
  <c r="N126" i="21" s="1"/>
  <c r="M126" i="21"/>
  <c r="L126" i="21"/>
  <c r="J126" i="21"/>
  <c r="I126" i="21"/>
  <c r="H126" i="21" s="1"/>
  <c r="G126" i="21"/>
  <c r="F126" i="21"/>
  <c r="S125" i="21"/>
  <c r="R125" i="21"/>
  <c r="Q125" i="21" s="1"/>
  <c r="P125" i="21"/>
  <c r="O125" i="21"/>
  <c r="N125" i="21" s="1"/>
  <c r="M125" i="21"/>
  <c r="L125" i="21"/>
  <c r="K125" i="21"/>
  <c r="J125" i="21"/>
  <c r="I125" i="21"/>
  <c r="G125" i="21"/>
  <c r="F125" i="21"/>
  <c r="S124" i="21"/>
  <c r="R124" i="21"/>
  <c r="Q124" i="21" s="1"/>
  <c r="P124" i="21"/>
  <c r="O124" i="21"/>
  <c r="M124" i="21"/>
  <c r="L124" i="21"/>
  <c r="K124" i="21" s="1"/>
  <c r="J124" i="21"/>
  <c r="I124" i="21"/>
  <c r="H124" i="21" s="1"/>
  <c r="G124" i="21"/>
  <c r="D124" i="21" s="1"/>
  <c r="F124" i="21"/>
  <c r="E124" i="21" s="1"/>
  <c r="S123" i="21"/>
  <c r="R123" i="21"/>
  <c r="Q123" i="21" s="1"/>
  <c r="P123" i="21"/>
  <c r="O123" i="21"/>
  <c r="M123" i="21"/>
  <c r="L123" i="21"/>
  <c r="K123" i="21"/>
  <c r="J123" i="21"/>
  <c r="I123" i="21"/>
  <c r="H123" i="21" s="1"/>
  <c r="G123" i="21"/>
  <c r="F123" i="21"/>
  <c r="S122" i="21"/>
  <c r="R122" i="21"/>
  <c r="Q122" i="21" s="1"/>
  <c r="P122" i="21"/>
  <c r="O122" i="21"/>
  <c r="N122" i="21" s="1"/>
  <c r="M122" i="21"/>
  <c r="L122" i="21"/>
  <c r="K122" i="21"/>
  <c r="J122" i="21"/>
  <c r="I122" i="21"/>
  <c r="G122" i="21"/>
  <c r="D122" i="21" s="1"/>
  <c r="F122" i="21"/>
  <c r="E122" i="21" s="1"/>
  <c r="S121" i="21"/>
  <c r="R121" i="21"/>
  <c r="P121" i="21"/>
  <c r="O121" i="21"/>
  <c r="M121" i="21"/>
  <c r="L121" i="21"/>
  <c r="K121" i="21"/>
  <c r="J121" i="21"/>
  <c r="I121" i="21"/>
  <c r="H121" i="21" s="1"/>
  <c r="G121" i="21"/>
  <c r="F121" i="21"/>
  <c r="S120" i="21"/>
  <c r="R120" i="21"/>
  <c r="Q120" i="21" s="1"/>
  <c r="P120" i="21"/>
  <c r="O120" i="21"/>
  <c r="N120" i="21" s="1"/>
  <c r="M120" i="21"/>
  <c r="K120" i="21" s="1"/>
  <c r="L120" i="21"/>
  <c r="J120" i="21"/>
  <c r="I120" i="21"/>
  <c r="H120" i="21" s="1"/>
  <c r="G120" i="21"/>
  <c r="D120" i="21" s="1"/>
  <c r="F120" i="21"/>
  <c r="E120" i="21" s="1"/>
  <c r="S119" i="21"/>
  <c r="R119" i="21"/>
  <c r="Q119" i="21" s="1"/>
  <c r="P119" i="21"/>
  <c r="O119" i="21"/>
  <c r="M119" i="21"/>
  <c r="L119" i="21"/>
  <c r="K119" i="21"/>
  <c r="J119" i="21"/>
  <c r="I119" i="21"/>
  <c r="H119" i="21" s="1"/>
  <c r="G119" i="21"/>
  <c r="F119" i="21"/>
  <c r="S118" i="21"/>
  <c r="R118" i="21"/>
  <c r="Q118" i="21" s="1"/>
  <c r="P118" i="21"/>
  <c r="O118" i="21"/>
  <c r="N118" i="21" s="1"/>
  <c r="M118" i="21"/>
  <c r="L118" i="21"/>
  <c r="K118" i="21" s="1"/>
  <c r="J118" i="21"/>
  <c r="I118" i="21"/>
  <c r="H118" i="21" s="1"/>
  <c r="G118" i="21"/>
  <c r="D118" i="21" s="1"/>
  <c r="F118" i="21"/>
  <c r="E118" i="21" s="1"/>
  <c r="S117" i="21"/>
  <c r="R117" i="21"/>
  <c r="Q117" i="21" s="1"/>
  <c r="P117" i="21"/>
  <c r="O117" i="21"/>
  <c r="M117" i="21"/>
  <c r="L117" i="21"/>
  <c r="J117" i="21"/>
  <c r="I117" i="21"/>
  <c r="H117" i="21" s="1"/>
  <c r="G117" i="21"/>
  <c r="F117" i="21"/>
  <c r="S116" i="21"/>
  <c r="R116" i="21"/>
  <c r="P116" i="21"/>
  <c r="O116" i="21"/>
  <c r="M116" i="21"/>
  <c r="L116" i="21"/>
  <c r="K116" i="21" s="1"/>
  <c r="J116" i="21"/>
  <c r="I116" i="21"/>
  <c r="H116" i="21" s="1"/>
  <c r="G116" i="21"/>
  <c r="D116" i="21" s="1"/>
  <c r="F116" i="21"/>
  <c r="C116" i="21" s="1"/>
  <c r="S115" i="21"/>
  <c r="R115" i="21"/>
  <c r="Q115" i="21" s="1"/>
  <c r="P115" i="21"/>
  <c r="O115" i="21"/>
  <c r="N115" i="21" s="1"/>
  <c r="M115" i="21"/>
  <c r="L115" i="21"/>
  <c r="J115" i="21"/>
  <c r="I115" i="21"/>
  <c r="G115" i="21"/>
  <c r="F115" i="21"/>
  <c r="S114" i="21"/>
  <c r="R114" i="21"/>
  <c r="P114" i="21"/>
  <c r="O114" i="21"/>
  <c r="M114" i="21"/>
  <c r="L114" i="21"/>
  <c r="K114" i="21" s="1"/>
  <c r="J114" i="21"/>
  <c r="I114" i="21"/>
  <c r="G114" i="21"/>
  <c r="F114" i="21"/>
  <c r="E114" i="21"/>
  <c r="D114" i="21"/>
  <c r="S113" i="21"/>
  <c r="R113" i="21"/>
  <c r="P113" i="21"/>
  <c r="O113" i="21"/>
  <c r="M113" i="21"/>
  <c r="L113" i="21"/>
  <c r="K113" i="21" s="1"/>
  <c r="J113" i="21"/>
  <c r="I113" i="21"/>
  <c r="G113" i="21"/>
  <c r="F113" i="21"/>
  <c r="E113" i="21"/>
  <c r="S112" i="21"/>
  <c r="R112" i="21"/>
  <c r="P112" i="21"/>
  <c r="O112" i="21"/>
  <c r="M112" i="21"/>
  <c r="L112" i="21"/>
  <c r="K112" i="21" s="1"/>
  <c r="J112" i="21"/>
  <c r="D112" i="21" s="1"/>
  <c r="I112" i="21"/>
  <c r="G112" i="21"/>
  <c r="F112" i="21"/>
  <c r="E112" i="21"/>
  <c r="S111" i="21"/>
  <c r="R111" i="21"/>
  <c r="P111" i="21"/>
  <c r="O111" i="21"/>
  <c r="M111" i="21"/>
  <c r="L111" i="21"/>
  <c r="K111" i="21" s="1"/>
  <c r="J111" i="21"/>
  <c r="I111" i="21"/>
  <c r="G111" i="21"/>
  <c r="F111" i="21"/>
  <c r="E111" i="21"/>
  <c r="S110" i="21"/>
  <c r="R110" i="21"/>
  <c r="Q110" i="21" s="1"/>
  <c r="P110" i="21"/>
  <c r="O110" i="21"/>
  <c r="M110" i="21"/>
  <c r="L110" i="21"/>
  <c r="K110" i="21" s="1"/>
  <c r="J110" i="21"/>
  <c r="I110" i="21"/>
  <c r="H110" i="21" s="1"/>
  <c r="G110" i="21"/>
  <c r="F110" i="21"/>
  <c r="S109" i="21"/>
  <c r="R109" i="21"/>
  <c r="P109" i="21"/>
  <c r="O109" i="21"/>
  <c r="M109" i="21"/>
  <c r="L109" i="21"/>
  <c r="K109" i="21" s="1"/>
  <c r="J109" i="21"/>
  <c r="I109" i="21"/>
  <c r="G109" i="21"/>
  <c r="E109" i="21" s="1"/>
  <c r="F109" i="21"/>
  <c r="S108" i="21"/>
  <c r="R108" i="21"/>
  <c r="P108" i="21"/>
  <c r="O108" i="21"/>
  <c r="M108" i="21"/>
  <c r="L108" i="21"/>
  <c r="K108" i="21" s="1"/>
  <c r="J108" i="21"/>
  <c r="I108" i="21"/>
  <c r="H108" i="21" s="1"/>
  <c r="G108" i="21"/>
  <c r="F108" i="21"/>
  <c r="C108" i="21" s="1"/>
  <c r="S107" i="21"/>
  <c r="R107" i="21"/>
  <c r="P107" i="21"/>
  <c r="O107" i="21"/>
  <c r="M107" i="21"/>
  <c r="L107" i="21"/>
  <c r="K107" i="21" s="1"/>
  <c r="J107" i="21"/>
  <c r="I107" i="21"/>
  <c r="G107" i="21"/>
  <c r="F107" i="21"/>
  <c r="E107" i="21"/>
  <c r="S106" i="21"/>
  <c r="R106" i="21"/>
  <c r="P106" i="21"/>
  <c r="O106" i="21"/>
  <c r="M106" i="21"/>
  <c r="L106" i="21"/>
  <c r="K106" i="21"/>
  <c r="J106" i="21"/>
  <c r="I106" i="21"/>
  <c r="G106" i="21"/>
  <c r="F106" i="21"/>
  <c r="E106" i="21" s="1"/>
  <c r="S105" i="21"/>
  <c r="R105" i="21"/>
  <c r="Q105" i="21" s="1"/>
  <c r="P105" i="21"/>
  <c r="O105" i="21"/>
  <c r="M105" i="21"/>
  <c r="L105" i="21"/>
  <c r="K105" i="21" s="1"/>
  <c r="J105" i="21"/>
  <c r="D105" i="21" s="1"/>
  <c r="I105" i="21"/>
  <c r="G105" i="21"/>
  <c r="F105" i="21"/>
  <c r="E105" i="21"/>
  <c r="S104" i="21"/>
  <c r="R104" i="21"/>
  <c r="P104" i="21"/>
  <c r="O104" i="21"/>
  <c r="M104" i="21"/>
  <c r="L104" i="21"/>
  <c r="J104" i="21"/>
  <c r="I104" i="21"/>
  <c r="G104" i="21"/>
  <c r="F104" i="21"/>
  <c r="S103" i="21"/>
  <c r="R103" i="21"/>
  <c r="P103" i="21"/>
  <c r="O103" i="21"/>
  <c r="M103" i="21"/>
  <c r="L103" i="21"/>
  <c r="K103" i="21"/>
  <c r="J103" i="21"/>
  <c r="I103" i="21"/>
  <c r="H103" i="21" s="1"/>
  <c r="G103" i="21"/>
  <c r="D103" i="21" s="1"/>
  <c r="F103" i="21"/>
  <c r="S102" i="21"/>
  <c r="R102" i="21"/>
  <c r="P102" i="21"/>
  <c r="O102" i="21"/>
  <c r="N102" i="21" s="1"/>
  <c r="M102" i="21"/>
  <c r="L102" i="21"/>
  <c r="J102" i="21"/>
  <c r="I102" i="21"/>
  <c r="G102" i="21"/>
  <c r="F102" i="21"/>
  <c r="E102" i="21" s="1"/>
  <c r="S101" i="21"/>
  <c r="R101" i="21"/>
  <c r="P101" i="21"/>
  <c r="O101" i="21"/>
  <c r="M101" i="21"/>
  <c r="K101" i="21" s="1"/>
  <c r="L101" i="21"/>
  <c r="J101" i="21"/>
  <c r="I101" i="21"/>
  <c r="G101" i="21"/>
  <c r="F101" i="21"/>
  <c r="E101" i="21" s="1"/>
  <c r="S100" i="21"/>
  <c r="Q100" i="21" s="1"/>
  <c r="R100" i="21"/>
  <c r="P100" i="21"/>
  <c r="O100" i="21"/>
  <c r="M100" i="21"/>
  <c r="L100" i="21"/>
  <c r="J100" i="21"/>
  <c r="I100" i="21"/>
  <c r="G100" i="21"/>
  <c r="F100" i="21"/>
  <c r="E100" i="21"/>
  <c r="S99" i="21"/>
  <c r="R99" i="21"/>
  <c r="Q99" i="21" s="1"/>
  <c r="P99" i="21"/>
  <c r="O99" i="21"/>
  <c r="M99" i="21"/>
  <c r="L99" i="21"/>
  <c r="J99" i="21"/>
  <c r="I99" i="21"/>
  <c r="H99" i="21" s="1"/>
  <c r="G99" i="21"/>
  <c r="D99" i="21" s="1"/>
  <c r="F99" i="21"/>
  <c r="S98" i="21"/>
  <c r="R98" i="21"/>
  <c r="P98" i="21"/>
  <c r="O98" i="21"/>
  <c r="N98" i="21" s="1"/>
  <c r="M98" i="21"/>
  <c r="L98" i="21"/>
  <c r="J98" i="21"/>
  <c r="I98" i="21"/>
  <c r="G98" i="21"/>
  <c r="F98" i="21"/>
  <c r="E98" i="21" s="1"/>
  <c r="S97" i="21"/>
  <c r="R97" i="21"/>
  <c r="Q97" i="21" s="1"/>
  <c r="P97" i="21"/>
  <c r="O97" i="21"/>
  <c r="M97" i="21"/>
  <c r="K97" i="21" s="1"/>
  <c r="L97" i="21"/>
  <c r="J97" i="21"/>
  <c r="I97" i="21"/>
  <c r="H97" i="21" s="1"/>
  <c r="G97" i="21"/>
  <c r="F97" i="21"/>
  <c r="E97" i="21" s="1"/>
  <c r="S96" i="21"/>
  <c r="Q96" i="21" s="1"/>
  <c r="R96" i="21"/>
  <c r="P96" i="21"/>
  <c r="O96" i="21"/>
  <c r="N96" i="21" s="1"/>
  <c r="M96" i="21"/>
  <c r="L96" i="21"/>
  <c r="J96" i="21"/>
  <c r="I96" i="21"/>
  <c r="G96" i="21"/>
  <c r="F96" i="21"/>
  <c r="E96" i="21"/>
  <c r="S95" i="21"/>
  <c r="R95" i="21"/>
  <c r="Q95" i="21" s="1"/>
  <c r="P95" i="21"/>
  <c r="O95" i="21"/>
  <c r="M95" i="21"/>
  <c r="L95" i="21"/>
  <c r="J95" i="21"/>
  <c r="I95" i="21"/>
  <c r="H95" i="21" s="1"/>
  <c r="G95" i="21"/>
  <c r="D95" i="21" s="1"/>
  <c r="F95" i="21"/>
  <c r="S94" i="21"/>
  <c r="R94" i="21"/>
  <c r="P94" i="21"/>
  <c r="O94" i="21"/>
  <c r="N94" i="21" s="1"/>
  <c r="M94" i="21"/>
  <c r="L94" i="21"/>
  <c r="J94" i="21"/>
  <c r="I94" i="21"/>
  <c r="G94" i="21"/>
  <c r="F94" i="21"/>
  <c r="E94" i="21" s="1"/>
  <c r="S93" i="21"/>
  <c r="R93" i="21"/>
  <c r="Q93" i="21" s="1"/>
  <c r="P93" i="21"/>
  <c r="O93" i="21"/>
  <c r="M93" i="21"/>
  <c r="K93" i="21" s="1"/>
  <c r="L93" i="21"/>
  <c r="J93" i="21"/>
  <c r="I93" i="21"/>
  <c r="H93" i="21" s="1"/>
  <c r="G93" i="21"/>
  <c r="F93" i="21"/>
  <c r="E93" i="21" s="1"/>
  <c r="S92" i="21"/>
  <c r="Q92" i="21" s="1"/>
  <c r="R92" i="21"/>
  <c r="P92" i="21"/>
  <c r="O92" i="21"/>
  <c r="N92" i="21" s="1"/>
  <c r="M92" i="21"/>
  <c r="L92" i="21"/>
  <c r="J92" i="21"/>
  <c r="I92" i="21"/>
  <c r="G92" i="21"/>
  <c r="F92" i="21"/>
  <c r="E92" i="21" s="1"/>
  <c r="S91" i="21"/>
  <c r="R91" i="21"/>
  <c r="Q91" i="21" s="1"/>
  <c r="P91" i="21"/>
  <c r="O91" i="21"/>
  <c r="M91" i="21"/>
  <c r="L91" i="21"/>
  <c r="J91" i="21"/>
  <c r="I91" i="21"/>
  <c r="H91" i="21" s="1"/>
  <c r="G91" i="21"/>
  <c r="D91" i="21" s="1"/>
  <c r="F91" i="21"/>
  <c r="S90" i="21"/>
  <c r="Q90" i="21" s="1"/>
  <c r="R90" i="21"/>
  <c r="P90" i="21"/>
  <c r="O90" i="21"/>
  <c r="M90" i="21"/>
  <c r="L90" i="21"/>
  <c r="J90" i="21"/>
  <c r="I90" i="21"/>
  <c r="G90" i="21"/>
  <c r="F90" i="21"/>
  <c r="E90" i="21" s="1"/>
  <c r="S89" i="21"/>
  <c r="R89" i="21"/>
  <c r="Q89" i="21" s="1"/>
  <c r="P89" i="21"/>
  <c r="O89" i="21"/>
  <c r="M89" i="21"/>
  <c r="L89" i="21"/>
  <c r="J89" i="21"/>
  <c r="I89" i="21"/>
  <c r="H89" i="21" s="1"/>
  <c r="G89" i="21"/>
  <c r="F89" i="21"/>
  <c r="E89" i="21" s="1"/>
  <c r="S88" i="21"/>
  <c r="Q88" i="21" s="1"/>
  <c r="R88" i="21"/>
  <c r="P88" i="21"/>
  <c r="O88" i="21"/>
  <c r="M88" i="21"/>
  <c r="L88" i="21"/>
  <c r="K88" i="21" s="1"/>
  <c r="J88" i="21"/>
  <c r="I88" i="21"/>
  <c r="C88" i="21" s="1"/>
  <c r="G88" i="21"/>
  <c r="F88" i="21"/>
  <c r="E88" i="21" s="1"/>
  <c r="S87" i="21"/>
  <c r="R87" i="21"/>
  <c r="P87" i="21"/>
  <c r="O87" i="21"/>
  <c r="M87" i="21"/>
  <c r="L87" i="21"/>
  <c r="K87" i="21" s="1"/>
  <c r="J87" i="21"/>
  <c r="I87" i="21"/>
  <c r="G87" i="21"/>
  <c r="F87" i="21"/>
  <c r="E87" i="21" s="1"/>
  <c r="S86" i="21"/>
  <c r="R86" i="21"/>
  <c r="P86" i="21"/>
  <c r="O86" i="21"/>
  <c r="M86" i="21"/>
  <c r="L86" i="21"/>
  <c r="J86" i="21"/>
  <c r="I86" i="21"/>
  <c r="H86" i="21" s="1"/>
  <c r="G86" i="21"/>
  <c r="F86" i="21"/>
  <c r="E86" i="21" s="1"/>
  <c r="S85" i="21"/>
  <c r="R85" i="21"/>
  <c r="Q85" i="21" s="1"/>
  <c r="P85" i="21"/>
  <c r="O85" i="21"/>
  <c r="M85" i="21"/>
  <c r="L85" i="21"/>
  <c r="J85" i="21"/>
  <c r="I85" i="21"/>
  <c r="H85" i="21" s="1"/>
  <c r="G85" i="21"/>
  <c r="F85" i="21"/>
  <c r="E85" i="21" s="1"/>
  <c r="S84" i="21"/>
  <c r="R84" i="21"/>
  <c r="P84" i="21"/>
  <c r="O84" i="21"/>
  <c r="M84" i="21"/>
  <c r="K84" i="21" s="1"/>
  <c r="L84" i="21"/>
  <c r="J84" i="21"/>
  <c r="I84" i="21"/>
  <c r="G84" i="21"/>
  <c r="F84" i="21"/>
  <c r="E84" i="21" s="1"/>
  <c r="S83" i="21"/>
  <c r="R83" i="21"/>
  <c r="Q83" i="21"/>
  <c r="P83" i="21"/>
  <c r="O83" i="21"/>
  <c r="M83" i="21"/>
  <c r="K83" i="21" s="1"/>
  <c r="L83" i="21"/>
  <c r="J83" i="21"/>
  <c r="I83" i="21"/>
  <c r="H83" i="21" s="1"/>
  <c r="G83" i="21"/>
  <c r="D83" i="21" s="1"/>
  <c r="F83" i="21"/>
  <c r="S82" i="21"/>
  <c r="Q82" i="21" s="1"/>
  <c r="R82" i="21"/>
  <c r="P82" i="21"/>
  <c r="O82" i="21"/>
  <c r="N82" i="21" s="1"/>
  <c r="M82" i="21"/>
  <c r="L82" i="21"/>
  <c r="J82" i="21"/>
  <c r="I82" i="21"/>
  <c r="G82" i="21"/>
  <c r="F82" i="21"/>
  <c r="E82" i="21" s="1"/>
  <c r="S81" i="21"/>
  <c r="R81" i="21"/>
  <c r="Q81" i="21" s="1"/>
  <c r="P81" i="21"/>
  <c r="O81" i="21"/>
  <c r="M81" i="21"/>
  <c r="K81" i="21" s="1"/>
  <c r="L81" i="21"/>
  <c r="J81" i="21"/>
  <c r="I81" i="21"/>
  <c r="G81" i="21"/>
  <c r="F81" i="21"/>
  <c r="E81" i="21" s="1"/>
  <c r="S80" i="21"/>
  <c r="Q80" i="21" s="1"/>
  <c r="R80" i="21"/>
  <c r="P80" i="21"/>
  <c r="O80" i="21"/>
  <c r="M80" i="21"/>
  <c r="L80" i="21"/>
  <c r="K80" i="21" s="1"/>
  <c r="J80" i="21"/>
  <c r="I80" i="21"/>
  <c r="G80" i="21"/>
  <c r="F80" i="21"/>
  <c r="E80" i="21"/>
  <c r="S79" i="21"/>
  <c r="R79" i="21"/>
  <c r="Q79" i="21" s="1"/>
  <c r="P79" i="21"/>
  <c r="O79" i="21"/>
  <c r="M79" i="21"/>
  <c r="L79" i="21"/>
  <c r="K79" i="21" s="1"/>
  <c r="J79" i="21"/>
  <c r="I79" i="21"/>
  <c r="G79" i="21"/>
  <c r="F79" i="21"/>
  <c r="S78" i="21"/>
  <c r="R78" i="21"/>
  <c r="P78" i="21"/>
  <c r="O78" i="21"/>
  <c r="M78" i="21"/>
  <c r="L78" i="21"/>
  <c r="J78" i="21"/>
  <c r="I78" i="21"/>
  <c r="G78" i="21"/>
  <c r="F78" i="21"/>
  <c r="E78" i="21" s="1"/>
  <c r="S77" i="21"/>
  <c r="R77" i="21"/>
  <c r="Q77" i="21"/>
  <c r="P77" i="21"/>
  <c r="O77" i="21"/>
  <c r="M77" i="21"/>
  <c r="L77" i="21"/>
  <c r="J77" i="21"/>
  <c r="I77" i="21"/>
  <c r="G77" i="21"/>
  <c r="D77" i="21" s="1"/>
  <c r="F77" i="21"/>
  <c r="S76" i="21"/>
  <c r="Q76" i="21" s="1"/>
  <c r="R76" i="21"/>
  <c r="P76" i="21"/>
  <c r="O76" i="21"/>
  <c r="M76" i="21"/>
  <c r="L76" i="21"/>
  <c r="J76" i="21"/>
  <c r="I76" i="21"/>
  <c r="G76" i="21"/>
  <c r="F76" i="21"/>
  <c r="C76" i="21" s="1"/>
  <c r="S75" i="21"/>
  <c r="R75" i="21"/>
  <c r="Q75" i="21" s="1"/>
  <c r="P75" i="21"/>
  <c r="O75" i="21"/>
  <c r="M75" i="21"/>
  <c r="L75" i="21"/>
  <c r="J75" i="21"/>
  <c r="I75" i="21"/>
  <c r="G75" i="21"/>
  <c r="F75" i="21"/>
  <c r="E75" i="21" s="1"/>
  <c r="S74" i="21"/>
  <c r="Q74" i="21" s="1"/>
  <c r="R74" i="21"/>
  <c r="P74" i="21"/>
  <c r="O74" i="21"/>
  <c r="M74" i="21"/>
  <c r="L74" i="21"/>
  <c r="K74" i="21" s="1"/>
  <c r="J74" i="21"/>
  <c r="D74" i="21" s="1"/>
  <c r="I74" i="21"/>
  <c r="G74" i="21"/>
  <c r="F74" i="21"/>
  <c r="E74" i="21"/>
  <c r="S73" i="21"/>
  <c r="Q73" i="21" s="1"/>
  <c r="R73" i="21"/>
  <c r="P73" i="21"/>
  <c r="O73" i="21"/>
  <c r="M73" i="21"/>
  <c r="L73" i="21"/>
  <c r="K73" i="21" s="1"/>
  <c r="J73" i="21"/>
  <c r="I73" i="21"/>
  <c r="G73" i="21"/>
  <c r="F73" i="21"/>
  <c r="E73" i="21" s="1"/>
  <c r="S72" i="21"/>
  <c r="R72" i="21"/>
  <c r="P72" i="21"/>
  <c r="O72" i="21"/>
  <c r="M72" i="21"/>
  <c r="L72" i="21"/>
  <c r="J72" i="21"/>
  <c r="I72" i="21"/>
  <c r="H72" i="21" s="1"/>
  <c r="G72" i="21"/>
  <c r="F72" i="21"/>
  <c r="E72" i="21" s="1"/>
  <c r="S71" i="21"/>
  <c r="R71" i="21"/>
  <c r="P71" i="21"/>
  <c r="O71" i="21"/>
  <c r="M71" i="21"/>
  <c r="L71" i="21"/>
  <c r="J71" i="21"/>
  <c r="I71" i="21"/>
  <c r="G71" i="21"/>
  <c r="F71" i="21"/>
  <c r="E71" i="21" s="1"/>
  <c r="S70" i="21"/>
  <c r="Q70" i="21" s="1"/>
  <c r="R70" i="21"/>
  <c r="P70" i="21"/>
  <c r="O70" i="21"/>
  <c r="M70" i="21"/>
  <c r="L70" i="21"/>
  <c r="J70" i="21"/>
  <c r="I70" i="21"/>
  <c r="G70" i="21"/>
  <c r="F70" i="21"/>
  <c r="S69" i="21"/>
  <c r="Q69" i="21" s="1"/>
  <c r="R69" i="21"/>
  <c r="P69" i="21"/>
  <c r="O69" i="21"/>
  <c r="M69" i="21"/>
  <c r="L69" i="21"/>
  <c r="K69" i="21" s="1"/>
  <c r="J69" i="21"/>
  <c r="I69" i="21"/>
  <c r="G69" i="21"/>
  <c r="F69" i="21"/>
  <c r="S68" i="21"/>
  <c r="R68" i="21"/>
  <c r="Q68" i="21" s="1"/>
  <c r="P68" i="21"/>
  <c r="O68" i="21"/>
  <c r="M68" i="21"/>
  <c r="L68" i="21"/>
  <c r="J68" i="21"/>
  <c r="I68" i="21"/>
  <c r="G68" i="21"/>
  <c r="F68" i="21"/>
  <c r="E68" i="21" s="1"/>
  <c r="S67" i="21"/>
  <c r="R67" i="21"/>
  <c r="Q67" i="21" s="1"/>
  <c r="P67" i="21"/>
  <c r="O67" i="21"/>
  <c r="M67" i="21"/>
  <c r="L67" i="21"/>
  <c r="K67" i="21" s="1"/>
  <c r="J67" i="21"/>
  <c r="I67" i="21"/>
  <c r="G67" i="21"/>
  <c r="F67" i="21"/>
  <c r="S66" i="21"/>
  <c r="R66" i="21"/>
  <c r="P66" i="21"/>
  <c r="O66" i="21"/>
  <c r="M66" i="21"/>
  <c r="L66" i="21"/>
  <c r="J66" i="21"/>
  <c r="I66" i="21"/>
  <c r="G66" i="21"/>
  <c r="D66" i="21" s="1"/>
  <c r="F66" i="21"/>
  <c r="C66" i="21" s="1"/>
  <c r="S65" i="21"/>
  <c r="R65" i="21"/>
  <c r="P65" i="21"/>
  <c r="O65" i="21"/>
  <c r="M65" i="21"/>
  <c r="L65" i="21"/>
  <c r="J65" i="21"/>
  <c r="I65" i="21"/>
  <c r="G65" i="21"/>
  <c r="F65" i="21"/>
  <c r="C65" i="21" s="1"/>
  <c r="S64" i="21"/>
  <c r="R64" i="21"/>
  <c r="P64" i="21"/>
  <c r="O64" i="21"/>
  <c r="M64" i="21"/>
  <c r="L64" i="21"/>
  <c r="J64" i="21"/>
  <c r="I64" i="21"/>
  <c r="G64" i="21"/>
  <c r="F64" i="21"/>
  <c r="C64" i="21"/>
  <c r="S63" i="21"/>
  <c r="R63" i="21"/>
  <c r="P63" i="21"/>
  <c r="O63" i="21"/>
  <c r="M63" i="21"/>
  <c r="D63" i="21" s="1"/>
  <c r="L63" i="21"/>
  <c r="K63" i="21" s="1"/>
  <c r="J63" i="21"/>
  <c r="I63" i="21"/>
  <c r="G63" i="21"/>
  <c r="F63" i="21"/>
  <c r="E63" i="21"/>
  <c r="S62" i="21"/>
  <c r="R62" i="21"/>
  <c r="P62" i="21"/>
  <c r="O62" i="21"/>
  <c r="N62" i="21" s="1"/>
  <c r="M62" i="21"/>
  <c r="L62" i="21"/>
  <c r="J62" i="21"/>
  <c r="I62" i="21"/>
  <c r="G62" i="21"/>
  <c r="F62" i="21"/>
  <c r="S61" i="21"/>
  <c r="R61" i="21"/>
  <c r="P61" i="21"/>
  <c r="O61" i="21"/>
  <c r="M61" i="21"/>
  <c r="L61" i="21"/>
  <c r="K61" i="21"/>
  <c r="J61" i="21"/>
  <c r="I61" i="21"/>
  <c r="G61" i="21"/>
  <c r="F61" i="21"/>
  <c r="E61" i="21"/>
  <c r="D61" i="21"/>
  <c r="S60" i="21"/>
  <c r="R60" i="21"/>
  <c r="P60" i="21"/>
  <c r="O60" i="21"/>
  <c r="M60" i="21"/>
  <c r="L60" i="21"/>
  <c r="K60" i="21" s="1"/>
  <c r="J60" i="21"/>
  <c r="I60" i="21"/>
  <c r="G60" i="21"/>
  <c r="F60" i="21"/>
  <c r="S59" i="21"/>
  <c r="R59" i="21"/>
  <c r="Q59" i="21" s="1"/>
  <c r="P59" i="21"/>
  <c r="O59" i="21"/>
  <c r="M59" i="21"/>
  <c r="L59" i="21"/>
  <c r="K59" i="21"/>
  <c r="J59" i="21"/>
  <c r="D59" i="21" s="1"/>
  <c r="I59" i="21"/>
  <c r="G59" i="21"/>
  <c r="F59" i="21"/>
  <c r="E59" i="21" s="1"/>
  <c r="S58" i="21"/>
  <c r="R58" i="21"/>
  <c r="P58" i="21"/>
  <c r="O58" i="21"/>
  <c r="M58" i="21"/>
  <c r="L58" i="21"/>
  <c r="K58" i="21" s="1"/>
  <c r="J58" i="21"/>
  <c r="I58" i="21"/>
  <c r="G58" i="21"/>
  <c r="F58" i="21"/>
  <c r="S57" i="21"/>
  <c r="R57" i="21"/>
  <c r="Q57" i="21" s="1"/>
  <c r="P57" i="21"/>
  <c r="O57" i="21"/>
  <c r="M57" i="21"/>
  <c r="L57" i="21"/>
  <c r="K57" i="21" s="1"/>
  <c r="J57" i="21"/>
  <c r="I57" i="21"/>
  <c r="H57" i="21" s="1"/>
  <c r="G57" i="21"/>
  <c r="D57" i="21" s="1"/>
  <c r="F57" i="21"/>
  <c r="E57" i="21" s="1"/>
  <c r="S56" i="21"/>
  <c r="R56" i="21"/>
  <c r="Q56" i="21" s="1"/>
  <c r="P56" i="21"/>
  <c r="O56" i="21"/>
  <c r="M56" i="21"/>
  <c r="L56" i="21"/>
  <c r="J56" i="21"/>
  <c r="I56" i="21"/>
  <c r="H56" i="21" s="1"/>
  <c r="G56" i="21"/>
  <c r="F56" i="21"/>
  <c r="S55" i="21"/>
  <c r="R55" i="21"/>
  <c r="P55" i="21"/>
  <c r="O55" i="21"/>
  <c r="M55" i="21"/>
  <c r="L55" i="21"/>
  <c r="K55" i="21" s="1"/>
  <c r="J55" i="21"/>
  <c r="I55" i="21"/>
  <c r="H55" i="21" s="1"/>
  <c r="G55" i="21"/>
  <c r="D55" i="21" s="1"/>
  <c r="F55" i="21"/>
  <c r="E55" i="21" s="1"/>
  <c r="S54" i="21"/>
  <c r="R54" i="21"/>
  <c r="Q54" i="21" s="1"/>
  <c r="P54" i="21"/>
  <c r="O54" i="21"/>
  <c r="M54" i="21"/>
  <c r="L54" i="21"/>
  <c r="J54" i="21"/>
  <c r="I54" i="21"/>
  <c r="H54" i="21" s="1"/>
  <c r="G54" i="21"/>
  <c r="F54" i="21"/>
  <c r="S53" i="21"/>
  <c r="R53" i="21"/>
  <c r="P53" i="21"/>
  <c r="O53" i="21"/>
  <c r="M53" i="21"/>
  <c r="L53" i="21"/>
  <c r="K53" i="21" s="1"/>
  <c r="J53" i="21"/>
  <c r="I53" i="21"/>
  <c r="G53" i="21"/>
  <c r="D53" i="21" s="1"/>
  <c r="F53" i="21"/>
  <c r="C53" i="21" s="1"/>
  <c r="S52" i="21"/>
  <c r="R52" i="21"/>
  <c r="P52" i="21"/>
  <c r="O52" i="21"/>
  <c r="N52" i="21" s="1"/>
  <c r="M52" i="21"/>
  <c r="L52" i="21"/>
  <c r="J52" i="21"/>
  <c r="I52" i="21"/>
  <c r="G52" i="21"/>
  <c r="F52" i="21"/>
  <c r="S51" i="21"/>
  <c r="R51" i="21"/>
  <c r="P51" i="21"/>
  <c r="O51" i="21"/>
  <c r="M51" i="21"/>
  <c r="D51" i="21" s="1"/>
  <c r="L51" i="21"/>
  <c r="K51" i="21" s="1"/>
  <c r="J51" i="21"/>
  <c r="I51" i="21"/>
  <c r="G51" i="21"/>
  <c r="F51" i="21"/>
  <c r="E51" i="21"/>
  <c r="S50" i="21"/>
  <c r="R50" i="21"/>
  <c r="P50" i="21"/>
  <c r="O50" i="21"/>
  <c r="N50" i="21" s="1"/>
  <c r="M50" i="21"/>
  <c r="L50" i="21"/>
  <c r="J50" i="21"/>
  <c r="I50" i="21"/>
  <c r="G50" i="21"/>
  <c r="F50" i="21"/>
  <c r="S49" i="21"/>
  <c r="R49" i="21"/>
  <c r="P49" i="21"/>
  <c r="O49" i="21"/>
  <c r="M49" i="21"/>
  <c r="L49" i="21"/>
  <c r="K49" i="21"/>
  <c r="J49" i="21"/>
  <c r="I49" i="21"/>
  <c r="G49" i="21"/>
  <c r="F49" i="21"/>
  <c r="E49" i="21"/>
  <c r="D49" i="21"/>
  <c r="S48" i="21"/>
  <c r="R48" i="21"/>
  <c r="P48" i="21"/>
  <c r="O48" i="21"/>
  <c r="M48" i="21"/>
  <c r="L48" i="21"/>
  <c r="K48" i="21" s="1"/>
  <c r="J48" i="21"/>
  <c r="I48" i="21"/>
  <c r="G48" i="21"/>
  <c r="F48" i="21"/>
  <c r="S47" i="21"/>
  <c r="R47" i="21"/>
  <c r="Q47" i="21" s="1"/>
  <c r="P47" i="21"/>
  <c r="O47" i="21"/>
  <c r="M47" i="21"/>
  <c r="L47" i="21"/>
  <c r="K47" i="21"/>
  <c r="J47" i="21"/>
  <c r="D47" i="21" s="1"/>
  <c r="I47" i="21"/>
  <c r="G47" i="21"/>
  <c r="F47" i="21"/>
  <c r="E47" i="21" s="1"/>
  <c r="S46" i="21"/>
  <c r="R46" i="21"/>
  <c r="Q46" i="21" s="1"/>
  <c r="P46" i="21"/>
  <c r="N46" i="21" s="1"/>
  <c r="O46" i="21"/>
  <c r="M46" i="21"/>
  <c r="L46" i="21"/>
  <c r="K46" i="21" s="1"/>
  <c r="J46" i="21"/>
  <c r="H46" i="21" s="1"/>
  <c r="I46" i="21"/>
  <c r="G46" i="21"/>
  <c r="F46" i="21"/>
  <c r="E46" i="21"/>
  <c r="S45" i="21"/>
  <c r="R45" i="21"/>
  <c r="Q45" i="21" s="1"/>
  <c r="P45" i="21"/>
  <c r="O45" i="21"/>
  <c r="M45" i="21"/>
  <c r="L45" i="21"/>
  <c r="K45" i="21" s="1"/>
  <c r="J45" i="21"/>
  <c r="H45" i="21" s="1"/>
  <c r="I45" i="21"/>
  <c r="G45" i="21"/>
  <c r="F45" i="21"/>
  <c r="C45" i="21" s="1"/>
  <c r="S44" i="21"/>
  <c r="R44" i="21"/>
  <c r="Q44" i="21" s="1"/>
  <c r="P44" i="21"/>
  <c r="O44" i="21"/>
  <c r="M44" i="21"/>
  <c r="L44" i="21"/>
  <c r="K44" i="21" s="1"/>
  <c r="J44" i="21"/>
  <c r="I44" i="21"/>
  <c r="G44" i="21"/>
  <c r="F44" i="21"/>
  <c r="S43" i="21"/>
  <c r="R43" i="21"/>
  <c r="Q43" i="21"/>
  <c r="P43" i="21"/>
  <c r="N43" i="21" s="1"/>
  <c r="O43" i="21"/>
  <c r="M43" i="21"/>
  <c r="L43" i="21"/>
  <c r="K43" i="21" s="1"/>
  <c r="J43" i="21"/>
  <c r="I43" i="21"/>
  <c r="G43" i="21"/>
  <c r="F43" i="21"/>
  <c r="E43" i="21" s="1"/>
  <c r="S42" i="21"/>
  <c r="R42" i="21"/>
  <c r="Q42" i="21"/>
  <c r="P42" i="21"/>
  <c r="N42" i="21" s="1"/>
  <c r="O42" i="21"/>
  <c r="M42" i="21"/>
  <c r="L42" i="21"/>
  <c r="K42" i="21"/>
  <c r="J42" i="21"/>
  <c r="H42" i="21" s="1"/>
  <c r="I42" i="21"/>
  <c r="G42" i="21"/>
  <c r="F42" i="21"/>
  <c r="E42" i="21" s="1"/>
  <c r="S41" i="21"/>
  <c r="R41" i="21"/>
  <c r="Q41" i="21" s="1"/>
  <c r="P41" i="21"/>
  <c r="N41" i="21" s="1"/>
  <c r="O41" i="21"/>
  <c r="M41" i="21"/>
  <c r="L41" i="21"/>
  <c r="K41" i="21"/>
  <c r="J41" i="21"/>
  <c r="H41" i="21" s="1"/>
  <c r="I41" i="21"/>
  <c r="G41" i="21"/>
  <c r="F41" i="21"/>
  <c r="E41" i="21"/>
  <c r="S40" i="21"/>
  <c r="R40" i="21"/>
  <c r="Q40" i="21" s="1"/>
  <c r="P40" i="21"/>
  <c r="N40" i="21" s="1"/>
  <c r="O40" i="21"/>
  <c r="M40" i="21"/>
  <c r="L40" i="21"/>
  <c r="K40" i="21" s="1"/>
  <c r="J40" i="21"/>
  <c r="H40" i="21" s="1"/>
  <c r="I40" i="21"/>
  <c r="G40" i="21"/>
  <c r="F40" i="21"/>
  <c r="D40" i="21"/>
  <c r="S39" i="21"/>
  <c r="Q39" i="21" s="1"/>
  <c r="R39" i="21"/>
  <c r="P39" i="21"/>
  <c r="N39" i="21" s="1"/>
  <c r="O39" i="21"/>
  <c r="M39" i="21"/>
  <c r="L39" i="21"/>
  <c r="J39" i="21"/>
  <c r="H39" i="21" s="1"/>
  <c r="I39" i="21"/>
  <c r="G39" i="21"/>
  <c r="E39" i="21" s="1"/>
  <c r="F39" i="21"/>
  <c r="S38" i="21"/>
  <c r="Q38" i="21" s="1"/>
  <c r="R38" i="21"/>
  <c r="P38" i="21"/>
  <c r="N38" i="21" s="1"/>
  <c r="O38" i="21"/>
  <c r="M38" i="21"/>
  <c r="L38" i="21"/>
  <c r="J38" i="21"/>
  <c r="H38" i="21" s="1"/>
  <c r="I38" i="21"/>
  <c r="G38" i="21"/>
  <c r="E38" i="21" s="1"/>
  <c r="F38" i="21"/>
  <c r="S37" i="21"/>
  <c r="R37" i="21"/>
  <c r="P37" i="21"/>
  <c r="N37" i="21" s="1"/>
  <c r="O37" i="21"/>
  <c r="M37" i="21"/>
  <c r="K37" i="21" s="1"/>
  <c r="L37" i="21"/>
  <c r="J37" i="21"/>
  <c r="I37" i="21"/>
  <c r="G37" i="21"/>
  <c r="E37" i="21" s="1"/>
  <c r="F37" i="21"/>
  <c r="C37" i="21" s="1"/>
  <c r="S36" i="21"/>
  <c r="Q36" i="21" s="1"/>
  <c r="R36" i="21"/>
  <c r="P36" i="21"/>
  <c r="O36" i="21"/>
  <c r="M36" i="21"/>
  <c r="K36" i="21" s="1"/>
  <c r="L36" i="21"/>
  <c r="J36" i="21"/>
  <c r="H36" i="21" s="1"/>
  <c r="I36" i="21"/>
  <c r="G36" i="21"/>
  <c r="F36" i="21"/>
  <c r="S35" i="21"/>
  <c r="Q35" i="21" s="1"/>
  <c r="R35" i="21"/>
  <c r="P35" i="21"/>
  <c r="N35" i="21" s="1"/>
  <c r="O35" i="21"/>
  <c r="M35" i="21"/>
  <c r="L35" i="21"/>
  <c r="J35" i="21"/>
  <c r="H35" i="21" s="1"/>
  <c r="I35" i="21"/>
  <c r="G35" i="21"/>
  <c r="F35" i="21"/>
  <c r="S34" i="21"/>
  <c r="R34" i="21"/>
  <c r="Q34" i="21" s="1"/>
  <c r="P34" i="21"/>
  <c r="N34" i="21" s="1"/>
  <c r="O34" i="21"/>
  <c r="M34" i="21"/>
  <c r="L34" i="21"/>
  <c r="J34" i="21"/>
  <c r="I34" i="21"/>
  <c r="G34" i="21"/>
  <c r="D34" i="21" s="1"/>
  <c r="F34" i="21"/>
  <c r="S33" i="21"/>
  <c r="R33" i="21"/>
  <c r="P33" i="21"/>
  <c r="O33" i="21"/>
  <c r="M33" i="21"/>
  <c r="L33" i="21"/>
  <c r="J33" i="21"/>
  <c r="H33" i="21" s="1"/>
  <c r="I33" i="21"/>
  <c r="G33" i="21"/>
  <c r="F33" i="21"/>
  <c r="E33" i="21" s="1"/>
  <c r="D33" i="21"/>
  <c r="S32" i="21"/>
  <c r="R32" i="21"/>
  <c r="P32" i="21"/>
  <c r="O32" i="21"/>
  <c r="M32" i="21"/>
  <c r="L32" i="21"/>
  <c r="J32" i="21"/>
  <c r="H32" i="21" s="1"/>
  <c r="I32" i="21"/>
  <c r="G32" i="21"/>
  <c r="F32" i="21"/>
  <c r="E32" i="21" s="1"/>
  <c r="S31" i="21"/>
  <c r="R31" i="21"/>
  <c r="P31" i="21"/>
  <c r="N31" i="21" s="1"/>
  <c r="O31" i="21"/>
  <c r="M31" i="21"/>
  <c r="L31" i="21"/>
  <c r="K31" i="21" s="1"/>
  <c r="J31" i="21"/>
  <c r="H31" i="21" s="1"/>
  <c r="I31" i="21"/>
  <c r="G31" i="21"/>
  <c r="F31" i="21"/>
  <c r="S30" i="21"/>
  <c r="R30" i="21"/>
  <c r="Q30" i="21" s="1"/>
  <c r="P30" i="21"/>
  <c r="N30" i="21" s="1"/>
  <c r="O30" i="21"/>
  <c r="M30" i="21"/>
  <c r="L30" i="21"/>
  <c r="J30" i="21"/>
  <c r="I30" i="21"/>
  <c r="G30" i="21"/>
  <c r="F30" i="21"/>
  <c r="S29" i="21"/>
  <c r="R29" i="21"/>
  <c r="P29" i="21"/>
  <c r="O29" i="21"/>
  <c r="M29" i="21"/>
  <c r="L29" i="21"/>
  <c r="J29" i="21"/>
  <c r="H29" i="21" s="1"/>
  <c r="I29" i="21"/>
  <c r="G29" i="21"/>
  <c r="F29" i="21"/>
  <c r="E29" i="21" s="1"/>
  <c r="S28" i="21"/>
  <c r="R28" i="21"/>
  <c r="P28" i="21"/>
  <c r="N28" i="21" s="1"/>
  <c r="O28" i="21"/>
  <c r="M28" i="21"/>
  <c r="L28" i="21"/>
  <c r="K28" i="21" s="1"/>
  <c r="J28" i="21"/>
  <c r="H28" i="21" s="1"/>
  <c r="I28" i="21"/>
  <c r="G28" i="21"/>
  <c r="D28" i="21" s="1"/>
  <c r="F28" i="21"/>
  <c r="S27" i="21"/>
  <c r="R27" i="21"/>
  <c r="Q27" i="21" s="1"/>
  <c r="P27" i="21"/>
  <c r="N27" i="21" s="1"/>
  <c r="O27" i="21"/>
  <c r="M27" i="21"/>
  <c r="L27" i="21"/>
  <c r="J27" i="21"/>
  <c r="I27" i="21"/>
  <c r="G27" i="21"/>
  <c r="F27" i="21"/>
  <c r="S26" i="21"/>
  <c r="R26" i="21"/>
  <c r="P26" i="21"/>
  <c r="O26" i="21"/>
  <c r="M26" i="21"/>
  <c r="L26" i="21"/>
  <c r="J26" i="21"/>
  <c r="H26" i="21" s="1"/>
  <c r="I26" i="21"/>
  <c r="G26" i="21"/>
  <c r="D26" i="21" s="1"/>
  <c r="F26" i="21"/>
  <c r="E26" i="21" s="1"/>
  <c r="S25" i="21"/>
  <c r="R25" i="21"/>
  <c r="P25" i="21"/>
  <c r="N25" i="21" s="1"/>
  <c r="O25" i="21"/>
  <c r="M25" i="21"/>
  <c r="L25" i="21"/>
  <c r="J25" i="21"/>
  <c r="H25" i="21" s="1"/>
  <c r="I25" i="21"/>
  <c r="G25" i="21"/>
  <c r="F25" i="21"/>
  <c r="S24" i="21"/>
  <c r="R24" i="21"/>
  <c r="Q24" i="21" s="1"/>
  <c r="P24" i="21"/>
  <c r="N24" i="21" s="1"/>
  <c r="O24" i="21"/>
  <c r="M24" i="21"/>
  <c r="L24" i="21"/>
  <c r="J24" i="21"/>
  <c r="I24" i="21"/>
  <c r="G24" i="21"/>
  <c r="D24" i="21" s="1"/>
  <c r="F24" i="21"/>
  <c r="S23" i="21"/>
  <c r="R23" i="21"/>
  <c r="P23" i="21"/>
  <c r="O23" i="21"/>
  <c r="M23" i="21"/>
  <c r="L23" i="21"/>
  <c r="J23" i="21"/>
  <c r="H23" i="21" s="1"/>
  <c r="I23" i="21"/>
  <c r="G23" i="21"/>
  <c r="F23" i="21"/>
  <c r="E23" i="21" s="1"/>
  <c r="S22" i="21"/>
  <c r="R22" i="21"/>
  <c r="P22" i="21"/>
  <c r="N22" i="21" s="1"/>
  <c r="O22" i="21"/>
  <c r="M22" i="21"/>
  <c r="L22" i="21"/>
  <c r="J22" i="21"/>
  <c r="H22" i="21" s="1"/>
  <c r="I22" i="21"/>
  <c r="G22" i="21"/>
  <c r="F22" i="21"/>
  <c r="S21" i="21"/>
  <c r="R21" i="21"/>
  <c r="Q21" i="21" s="1"/>
  <c r="P21" i="21"/>
  <c r="N21" i="21" s="1"/>
  <c r="O21" i="21"/>
  <c r="M21" i="21"/>
  <c r="L21" i="21"/>
  <c r="J21" i="21"/>
  <c r="I21" i="21"/>
  <c r="G21" i="21"/>
  <c r="F21" i="21"/>
  <c r="S20" i="21"/>
  <c r="R20" i="21"/>
  <c r="P20" i="21"/>
  <c r="O20" i="21"/>
  <c r="M20" i="21"/>
  <c r="L20" i="21"/>
  <c r="J20" i="21"/>
  <c r="H20" i="21" s="1"/>
  <c r="I20" i="21"/>
  <c r="G20" i="21"/>
  <c r="F20" i="21"/>
  <c r="E20" i="21" s="1"/>
  <c r="S19" i="21"/>
  <c r="R19" i="21"/>
  <c r="P19" i="21"/>
  <c r="N19" i="21" s="1"/>
  <c r="O19" i="21"/>
  <c r="M19" i="21"/>
  <c r="L19" i="21"/>
  <c r="J19" i="21"/>
  <c r="H19" i="21" s="1"/>
  <c r="I19" i="21"/>
  <c r="G19" i="21"/>
  <c r="F19" i="21"/>
  <c r="S18" i="21"/>
  <c r="R18" i="21"/>
  <c r="Q18" i="21" s="1"/>
  <c r="P18" i="21"/>
  <c r="N18" i="21" s="1"/>
  <c r="O18" i="21"/>
  <c r="M18" i="21"/>
  <c r="L18" i="21"/>
  <c r="J18" i="21"/>
  <c r="I18" i="21"/>
  <c r="G18" i="21"/>
  <c r="D18" i="21" s="1"/>
  <c r="F18" i="21"/>
  <c r="S17" i="21"/>
  <c r="R17" i="21"/>
  <c r="P17" i="21"/>
  <c r="O17" i="21"/>
  <c r="M17" i="21"/>
  <c r="L17" i="21"/>
  <c r="J17" i="21"/>
  <c r="H17" i="21" s="1"/>
  <c r="I17" i="21"/>
  <c r="G17" i="21"/>
  <c r="F17" i="21"/>
  <c r="E17" i="21" s="1"/>
  <c r="S16" i="21"/>
  <c r="R16" i="21"/>
  <c r="P16" i="21"/>
  <c r="N16" i="21" s="1"/>
  <c r="O16" i="21"/>
  <c r="M16" i="21"/>
  <c r="L16" i="21"/>
  <c r="J16" i="21"/>
  <c r="H16" i="21" s="1"/>
  <c r="I16" i="21"/>
  <c r="G16" i="21"/>
  <c r="F16" i="21"/>
  <c r="S15" i="21"/>
  <c r="R15" i="21"/>
  <c r="Q15" i="21" s="1"/>
  <c r="P15" i="21"/>
  <c r="O15" i="21"/>
  <c r="N15" i="21" s="1"/>
  <c r="M15" i="21"/>
  <c r="L15" i="21"/>
  <c r="J15" i="21"/>
  <c r="H15" i="21" s="1"/>
  <c r="I15" i="21"/>
  <c r="G15" i="21"/>
  <c r="F15" i="21"/>
  <c r="S14" i="21"/>
  <c r="R14" i="21"/>
  <c r="P14" i="21"/>
  <c r="D14" i="21" s="1"/>
  <c r="O14" i="21"/>
  <c r="M14" i="21"/>
  <c r="L14" i="21"/>
  <c r="J14" i="21"/>
  <c r="I14" i="21"/>
  <c r="H14" i="21"/>
  <c r="G14" i="21"/>
  <c r="F14" i="21"/>
  <c r="S13" i="21"/>
  <c r="R13" i="21"/>
  <c r="P13" i="21"/>
  <c r="O13" i="21"/>
  <c r="N13" i="21" s="1"/>
  <c r="M13" i="21"/>
  <c r="L13" i="21"/>
  <c r="J13" i="21"/>
  <c r="I13" i="21"/>
  <c r="G13" i="21"/>
  <c r="F13" i="21"/>
  <c r="S12" i="21"/>
  <c r="R12" i="21"/>
  <c r="P12" i="21"/>
  <c r="O12" i="21"/>
  <c r="N12" i="21"/>
  <c r="M12" i="21"/>
  <c r="L12" i="21"/>
  <c r="J12" i="21"/>
  <c r="H12" i="21" s="1"/>
  <c r="I12" i="21"/>
  <c r="G12" i="21"/>
  <c r="F12" i="21"/>
  <c r="S11" i="21"/>
  <c r="R11" i="21"/>
  <c r="P11" i="21"/>
  <c r="O11" i="21"/>
  <c r="M11" i="21"/>
  <c r="L11" i="21"/>
  <c r="K11" i="21" s="1"/>
  <c r="J11" i="21"/>
  <c r="I11" i="21"/>
  <c r="H11" i="21" s="1"/>
  <c r="G11" i="21"/>
  <c r="F11" i="21"/>
  <c r="S10" i="21"/>
  <c r="R10" i="21"/>
  <c r="P10" i="21"/>
  <c r="O10" i="21"/>
  <c r="N10" i="21" s="1"/>
  <c r="M10" i="21"/>
  <c r="L10" i="21"/>
  <c r="K10" i="21" s="1"/>
  <c r="J10" i="21"/>
  <c r="I10" i="21"/>
  <c r="G10" i="21"/>
  <c r="F10" i="21"/>
  <c r="S9" i="21"/>
  <c r="R9" i="21"/>
  <c r="Q9" i="21" s="1"/>
  <c r="P9" i="21"/>
  <c r="O9" i="21"/>
  <c r="N9" i="21" s="1"/>
  <c r="M9" i="21"/>
  <c r="L9" i="21"/>
  <c r="J9" i="21"/>
  <c r="I9" i="21"/>
  <c r="G9" i="21"/>
  <c r="F9" i="21"/>
  <c r="S8" i="21"/>
  <c r="R8" i="21"/>
  <c r="P8" i="21"/>
  <c r="O8" i="21"/>
  <c r="M8" i="21"/>
  <c r="L8" i="21"/>
  <c r="J8" i="21"/>
  <c r="I8" i="21"/>
  <c r="H8" i="21"/>
  <c r="G8" i="21"/>
  <c r="F8" i="21"/>
  <c r="S7" i="21"/>
  <c r="R7" i="21"/>
  <c r="P7" i="21"/>
  <c r="O7" i="21"/>
  <c r="N7" i="21"/>
  <c r="M7" i="21"/>
  <c r="L7" i="21"/>
  <c r="J7" i="21"/>
  <c r="I7" i="21"/>
  <c r="G7" i="21"/>
  <c r="F7" i="21"/>
  <c r="S6" i="21"/>
  <c r="R6" i="21"/>
  <c r="P6" i="21"/>
  <c r="O6" i="21"/>
  <c r="N6" i="21"/>
  <c r="M6" i="21"/>
  <c r="M4" i="21" s="1"/>
  <c r="L6" i="21"/>
  <c r="J6" i="21"/>
  <c r="H6" i="21" s="1"/>
  <c r="I6" i="21"/>
  <c r="G6" i="21"/>
  <c r="F6" i="21"/>
  <c r="S5" i="21"/>
  <c r="R5" i="21"/>
  <c r="P5" i="21"/>
  <c r="O5" i="21"/>
  <c r="M5" i="21"/>
  <c r="L5" i="21"/>
  <c r="K5" i="21" s="1"/>
  <c r="J5" i="21"/>
  <c r="I5" i="21"/>
  <c r="H5" i="21" s="1"/>
  <c r="G5" i="21"/>
  <c r="F5" i="21"/>
  <c r="R4" i="21"/>
  <c r="D158" i="21"/>
  <c r="C158" i="21"/>
  <c r="B158" i="21"/>
  <c r="D157" i="21"/>
  <c r="C157" i="21"/>
  <c r="B157" i="21" s="1"/>
  <c r="D156" i="21"/>
  <c r="C156" i="21"/>
  <c r="B156" i="21" s="1"/>
  <c r="D155" i="21"/>
  <c r="C155" i="21"/>
  <c r="D154" i="21"/>
  <c r="C154" i="21"/>
  <c r="D153" i="21"/>
  <c r="C153" i="21"/>
  <c r="B153" i="21" s="1"/>
  <c r="D152" i="21"/>
  <c r="C152" i="21"/>
  <c r="B152" i="21"/>
  <c r="D151" i="21"/>
  <c r="C151" i="21"/>
  <c r="B151" i="21" s="1"/>
  <c r="D150" i="21"/>
  <c r="C150" i="21"/>
  <c r="B150" i="21" s="1"/>
  <c r="D149" i="21"/>
  <c r="C149" i="21"/>
  <c r="D148" i="21"/>
  <c r="C148" i="21"/>
  <c r="B148" i="21" s="1"/>
  <c r="D147" i="21"/>
  <c r="C147" i="21"/>
  <c r="B147" i="21" s="1"/>
  <c r="D146" i="21"/>
  <c r="C146" i="21"/>
  <c r="B146" i="21" s="1"/>
  <c r="D145" i="21"/>
  <c r="C145" i="21"/>
  <c r="B145" i="21" s="1"/>
  <c r="D144" i="21"/>
  <c r="C144" i="21"/>
  <c r="B144" i="21"/>
  <c r="D143" i="21"/>
  <c r="C143" i="21"/>
  <c r="D142" i="21"/>
  <c r="C142" i="21"/>
  <c r="B142" i="21" s="1"/>
  <c r="D141" i="21"/>
  <c r="C141" i="21"/>
  <c r="D140" i="21"/>
  <c r="C140" i="21"/>
  <c r="B140" i="21"/>
  <c r="D139" i="21"/>
  <c r="C139" i="21"/>
  <c r="D138" i="21"/>
  <c r="C138" i="21"/>
  <c r="B138" i="21" s="1"/>
  <c r="S137" i="21"/>
  <c r="R137" i="21"/>
  <c r="Q137" i="21"/>
  <c r="P137" i="21"/>
  <c r="O137" i="21"/>
  <c r="N137" i="21"/>
  <c r="M137" i="21"/>
  <c r="L137" i="21"/>
  <c r="K137" i="21"/>
  <c r="J137" i="21"/>
  <c r="I137" i="21"/>
  <c r="H137" i="21"/>
  <c r="G137" i="21"/>
  <c r="F137" i="21"/>
  <c r="E137" i="21"/>
  <c r="B154" i="21" l="1"/>
  <c r="B141" i="21"/>
  <c r="B143" i="21"/>
  <c r="B155" i="21"/>
  <c r="D137" i="21"/>
  <c r="B149" i="21"/>
  <c r="C137" i="21"/>
  <c r="D10" i="21"/>
  <c r="Q10" i="21"/>
  <c r="Q28" i="21"/>
  <c r="K29" i="21"/>
  <c r="E30" i="21"/>
  <c r="Q31" i="21"/>
  <c r="K32" i="21"/>
  <c r="E34" i="21"/>
  <c r="C44" i="21"/>
  <c r="E45" i="21"/>
  <c r="H47" i="21"/>
  <c r="Q49" i="21"/>
  <c r="K50" i="21"/>
  <c r="E53" i="21"/>
  <c r="N54" i="21"/>
  <c r="H58" i="21"/>
  <c r="Q58" i="21"/>
  <c r="H59" i="21"/>
  <c r="Q61" i="21"/>
  <c r="K62" i="21"/>
  <c r="K64" i="21"/>
  <c r="H67" i="21"/>
  <c r="H68" i="21"/>
  <c r="H73" i="21"/>
  <c r="E76" i="21"/>
  <c r="N84" i="21"/>
  <c r="H87" i="21"/>
  <c r="Q87" i="21"/>
  <c r="K89" i="21"/>
  <c r="H104" i="21"/>
  <c r="H105" i="21"/>
  <c r="H112" i="21"/>
  <c r="E116" i="21"/>
  <c r="N117" i="21"/>
  <c r="N119" i="21"/>
  <c r="N121" i="21"/>
  <c r="N123" i="21"/>
  <c r="D126" i="21"/>
  <c r="D129" i="21"/>
  <c r="B53" i="21"/>
  <c r="B116" i="21"/>
  <c r="C124" i="21"/>
  <c r="B124" i="21" s="1"/>
  <c r="D125" i="21"/>
  <c r="H9" i="21"/>
  <c r="D17" i="21"/>
  <c r="H18" i="21"/>
  <c r="H21" i="21"/>
  <c r="D22" i="21"/>
  <c r="N23" i="21"/>
  <c r="H24" i="21"/>
  <c r="N26" i="21"/>
  <c r="H27" i="21"/>
  <c r="N33" i="21"/>
  <c r="C36" i="21"/>
  <c r="D39" i="21"/>
  <c r="K39" i="21"/>
  <c r="C40" i="21"/>
  <c r="H43" i="21"/>
  <c r="N44" i="21"/>
  <c r="C46" i="21"/>
  <c r="C51" i="21"/>
  <c r="B51" i="21" s="1"/>
  <c r="C63" i="21"/>
  <c r="B63" i="21" s="1"/>
  <c r="D65" i="21"/>
  <c r="D72" i="21"/>
  <c r="B72" i="21" s="1"/>
  <c r="Q72" i="21"/>
  <c r="D75" i="21"/>
  <c r="Q78" i="21"/>
  <c r="D81" i="21"/>
  <c r="Q86" i="21"/>
  <c r="D90" i="21"/>
  <c r="D94" i="21"/>
  <c r="D98" i="21"/>
  <c r="D102" i="21"/>
  <c r="Q103" i="21"/>
  <c r="D109" i="21"/>
  <c r="Q121" i="21"/>
  <c r="H122" i="21"/>
  <c r="N124" i="21"/>
  <c r="H125" i="21"/>
  <c r="D128" i="21"/>
  <c r="D8" i="21"/>
  <c r="D6" i="21"/>
  <c r="D12" i="21"/>
  <c r="D16" i="21"/>
  <c r="N17" i="21"/>
  <c r="D20" i="21"/>
  <c r="N20" i="21"/>
  <c r="D23" i="21"/>
  <c r="J4" i="21"/>
  <c r="Q7" i="21"/>
  <c r="D13" i="21"/>
  <c r="Q13" i="21"/>
  <c r="K18" i="21"/>
  <c r="E19" i="21"/>
  <c r="K21" i="21"/>
  <c r="E22" i="21"/>
  <c r="K24" i="21"/>
  <c r="E25" i="21"/>
  <c r="K27" i="21"/>
  <c r="N29" i="21"/>
  <c r="H30" i="21"/>
  <c r="N32" i="21"/>
  <c r="Q33" i="21"/>
  <c r="H34" i="21"/>
  <c r="K35" i="21"/>
  <c r="E36" i="21"/>
  <c r="N36" i="21"/>
  <c r="H37" i="21"/>
  <c r="Q37" i="21"/>
  <c r="K38" i="21"/>
  <c r="C39" i="21"/>
  <c r="E40" i="21"/>
  <c r="C41" i="21"/>
  <c r="H44" i="21"/>
  <c r="N45" i="21"/>
  <c r="C49" i="21"/>
  <c r="H52" i="21"/>
  <c r="Q52" i="21"/>
  <c r="H53" i="21"/>
  <c r="Q55" i="21"/>
  <c r="K56" i="21"/>
  <c r="N60" i="21"/>
  <c r="C61" i="21"/>
  <c r="Q66" i="21"/>
  <c r="H70" i="21"/>
  <c r="Q71" i="21"/>
  <c r="K72" i="21"/>
  <c r="H75" i="21"/>
  <c r="K77" i="21"/>
  <c r="K78" i="21"/>
  <c r="E79" i="21"/>
  <c r="N80" i="21"/>
  <c r="H81" i="21"/>
  <c r="D84" i="21"/>
  <c r="Q84" i="21"/>
  <c r="K85" i="21"/>
  <c r="C86" i="21"/>
  <c r="K86" i="21"/>
  <c r="D89" i="21"/>
  <c r="K91" i="21"/>
  <c r="D93" i="21"/>
  <c r="D97" i="21"/>
  <c r="D101" i="21"/>
  <c r="D5" i="21"/>
  <c r="Q6" i="21"/>
  <c r="K7" i="21"/>
  <c r="K8" i="21"/>
  <c r="D11" i="21"/>
  <c r="Q12" i="21"/>
  <c r="K13" i="21"/>
  <c r="K14" i="21"/>
  <c r="S4" i="21"/>
  <c r="D21" i="21"/>
  <c r="D27" i="21"/>
  <c r="E28" i="21"/>
  <c r="Q29" i="21"/>
  <c r="K30" i="21"/>
  <c r="E31" i="21"/>
  <c r="Q32" i="21"/>
  <c r="K34" i="21"/>
  <c r="E35" i="21"/>
  <c r="C38" i="21"/>
  <c r="C42" i="21"/>
  <c r="H50" i="21"/>
  <c r="Q50" i="21"/>
  <c r="H51" i="21"/>
  <c r="Q53" i="21"/>
  <c r="K54" i="21"/>
  <c r="N58" i="21"/>
  <c r="H62" i="21"/>
  <c r="Q62" i="21"/>
  <c r="H63" i="21"/>
  <c r="K66" i="21"/>
  <c r="E67" i="21"/>
  <c r="D69" i="21"/>
  <c r="K71" i="21"/>
  <c r="C73" i="21"/>
  <c r="D76" i="21"/>
  <c r="B76" i="21" s="1"/>
  <c r="D79" i="21"/>
  <c r="D80" i="21"/>
  <c r="D82" i="21"/>
  <c r="C84" i="21"/>
  <c r="Q94" i="21"/>
  <c r="K95" i="21"/>
  <c r="Q98" i="21"/>
  <c r="K99" i="21"/>
  <c r="N100" i="21"/>
  <c r="H101" i="21"/>
  <c r="Q101" i="21"/>
  <c r="Q102" i="21"/>
  <c r="D107" i="21"/>
  <c r="D113" i="21"/>
  <c r="K117" i="21"/>
  <c r="D9" i="21"/>
  <c r="D15" i="21"/>
  <c r="Q16" i="21"/>
  <c r="K17" i="21"/>
  <c r="Q19" i="21"/>
  <c r="K20" i="21"/>
  <c r="Q22" i="21"/>
  <c r="K23" i="21"/>
  <c r="Q25" i="21"/>
  <c r="K26" i="21"/>
  <c r="K33" i="21"/>
  <c r="C43" i="21"/>
  <c r="E44" i="21"/>
  <c r="H48" i="21"/>
  <c r="Q48" i="21"/>
  <c r="H49" i="21"/>
  <c r="Q51" i="21"/>
  <c r="K52" i="21"/>
  <c r="N56" i="21"/>
  <c r="H60" i="21"/>
  <c r="Q60" i="21"/>
  <c r="H61" i="21"/>
  <c r="K65" i="21"/>
  <c r="H69" i="21"/>
  <c r="K70" i="21"/>
  <c r="C72" i="21"/>
  <c r="D73" i="21"/>
  <c r="K75" i="21"/>
  <c r="K76" i="21"/>
  <c r="E77" i="21"/>
  <c r="C78" i="21"/>
  <c r="E83" i="21"/>
  <c r="E91" i="21"/>
  <c r="E95" i="21"/>
  <c r="E99" i="21"/>
  <c r="E103" i="21"/>
  <c r="H106" i="21"/>
  <c r="D106" i="21"/>
  <c r="H107" i="21"/>
  <c r="Q107" i="21"/>
  <c r="D108" i="21"/>
  <c r="N110" i="21"/>
  <c r="D111" i="21"/>
  <c r="Q113" i="21"/>
  <c r="H114" i="21"/>
  <c r="Q114" i="21"/>
  <c r="K115" i="21"/>
  <c r="Q127" i="21"/>
  <c r="E6" i="21"/>
  <c r="C6" i="21"/>
  <c r="D44" i="21"/>
  <c r="B44" i="21" s="1"/>
  <c r="F4" i="21"/>
  <c r="E5" i="21"/>
  <c r="C5" i="21"/>
  <c r="H7" i="21"/>
  <c r="H10" i="21"/>
  <c r="H13" i="21"/>
  <c r="G4" i="21"/>
  <c r="P4" i="21"/>
  <c r="N5" i="21"/>
  <c r="K6" i="21"/>
  <c r="N8" i="21"/>
  <c r="K9" i="21"/>
  <c r="N11" i="21"/>
  <c r="K12" i="21"/>
  <c r="N14" i="21"/>
  <c r="K15" i="21"/>
  <c r="K16" i="21"/>
  <c r="E18" i="21"/>
  <c r="Q20" i="21"/>
  <c r="K22" i="21"/>
  <c r="E24" i="21"/>
  <c r="Q26" i="21"/>
  <c r="D29" i="21"/>
  <c r="D35" i="21"/>
  <c r="D43" i="21"/>
  <c r="B43" i="21" s="1"/>
  <c r="D46" i="21"/>
  <c r="B46" i="21" s="1"/>
  <c r="C55" i="21"/>
  <c r="B55" i="21" s="1"/>
  <c r="E56" i="21"/>
  <c r="D56" i="21"/>
  <c r="E9" i="21"/>
  <c r="C9" i="21"/>
  <c r="B9" i="21" s="1"/>
  <c r="H77" i="21"/>
  <c r="C77" i="21"/>
  <c r="B77" i="21" s="1"/>
  <c r="E16" i="21"/>
  <c r="C16" i="21"/>
  <c r="B16" i="21" s="1"/>
  <c r="B40" i="21"/>
  <c r="L4" i="21"/>
  <c r="Q5" i="21"/>
  <c r="E7" i="21"/>
  <c r="C7" i="21"/>
  <c r="Q8" i="21"/>
  <c r="E10" i="21"/>
  <c r="C10" i="21"/>
  <c r="B10" i="21" s="1"/>
  <c r="Q11" i="21"/>
  <c r="E13" i="21"/>
  <c r="C13" i="21"/>
  <c r="B13" i="21" s="1"/>
  <c r="Q14" i="21"/>
  <c r="Q17" i="21"/>
  <c r="K19" i="21"/>
  <c r="E21" i="21"/>
  <c r="Q23" i="21"/>
  <c r="K25" i="21"/>
  <c r="E27" i="21"/>
  <c r="D32" i="21"/>
  <c r="D38" i="21"/>
  <c r="B38" i="21" s="1"/>
  <c r="B39" i="21"/>
  <c r="N48" i="21"/>
  <c r="O4" i="21"/>
  <c r="B49" i="21"/>
  <c r="D50" i="21"/>
  <c r="E50" i="21"/>
  <c r="B61" i="21"/>
  <c r="E62" i="21"/>
  <c r="D62" i="21"/>
  <c r="D64" i="21"/>
  <c r="C69" i="21"/>
  <c r="B69" i="21" s="1"/>
  <c r="E69" i="21"/>
  <c r="C70" i="21"/>
  <c r="E70" i="21"/>
  <c r="D71" i="21"/>
  <c r="D7" i="21"/>
  <c r="D19" i="21"/>
  <c r="D25" i="21"/>
  <c r="D31" i="21"/>
  <c r="D37" i="21"/>
  <c r="B37" i="21" s="1"/>
  <c r="D42" i="21"/>
  <c r="B42" i="21" s="1"/>
  <c r="D45" i="21"/>
  <c r="B45" i="21" s="1"/>
  <c r="C47" i="21"/>
  <c r="B47" i="21" s="1"/>
  <c r="D48" i="21"/>
  <c r="E48" i="21"/>
  <c r="C59" i="21"/>
  <c r="B59" i="21" s="1"/>
  <c r="E60" i="21"/>
  <c r="D60" i="21"/>
  <c r="E12" i="21"/>
  <c r="C12" i="21"/>
  <c r="B12" i="21" s="1"/>
  <c r="E15" i="21"/>
  <c r="C15" i="21"/>
  <c r="B15" i="21" s="1"/>
  <c r="E54" i="21"/>
  <c r="D54" i="21"/>
  <c r="D41" i="21"/>
  <c r="B41" i="21" s="1"/>
  <c r="D52" i="21"/>
  <c r="E52" i="21"/>
  <c r="E8" i="21"/>
  <c r="C8" i="21"/>
  <c r="B8" i="21" s="1"/>
  <c r="E11" i="21"/>
  <c r="C11" i="21"/>
  <c r="E14" i="21"/>
  <c r="C14" i="21"/>
  <c r="B14" i="21" s="1"/>
  <c r="D30" i="21"/>
  <c r="D36" i="21"/>
  <c r="B36" i="21" s="1"/>
  <c r="C57" i="21"/>
  <c r="B57" i="21" s="1"/>
  <c r="E58" i="21"/>
  <c r="D58" i="21"/>
  <c r="I4" i="21"/>
  <c r="C17" i="21"/>
  <c r="B17" i="21" s="1"/>
  <c r="C18" i="21"/>
  <c r="B18" i="21" s="1"/>
  <c r="C19" i="21"/>
  <c r="C20" i="21"/>
  <c r="B20" i="21" s="1"/>
  <c r="C21" i="21"/>
  <c r="B21" i="21" s="1"/>
  <c r="C22" i="21"/>
  <c r="B22" i="21" s="1"/>
  <c r="C23" i="21"/>
  <c r="C24" i="21"/>
  <c r="B24" i="21" s="1"/>
  <c r="C25" i="21"/>
  <c r="C26" i="21"/>
  <c r="B26" i="21" s="1"/>
  <c r="C27" i="21"/>
  <c r="C28" i="21"/>
  <c r="B28" i="21" s="1"/>
  <c r="C29" i="21"/>
  <c r="B29" i="21" s="1"/>
  <c r="C30" i="21"/>
  <c r="C31" i="21"/>
  <c r="C32" i="21"/>
  <c r="C33" i="21"/>
  <c r="B33" i="21" s="1"/>
  <c r="C34" i="21"/>
  <c r="B34" i="21" s="1"/>
  <c r="C35" i="21"/>
  <c r="Q63" i="21"/>
  <c r="H64" i="21"/>
  <c r="Q64" i="21"/>
  <c r="H65" i="21"/>
  <c r="Q65" i="21"/>
  <c r="H66" i="21"/>
  <c r="D67" i="21"/>
  <c r="D78" i="21"/>
  <c r="B78" i="21" s="1"/>
  <c r="E117" i="21"/>
  <c r="D117" i="21"/>
  <c r="E128" i="21"/>
  <c r="C128" i="21"/>
  <c r="B128" i="21" s="1"/>
  <c r="E131" i="21"/>
  <c r="C131" i="21"/>
  <c r="B131" i="21" s="1"/>
  <c r="B64" i="21"/>
  <c r="B65" i="21"/>
  <c r="B66" i="21"/>
  <c r="H71" i="21"/>
  <c r="C71" i="21"/>
  <c r="C92" i="21"/>
  <c r="K92" i="21"/>
  <c r="C96" i="21"/>
  <c r="K96" i="21"/>
  <c r="C100" i="21"/>
  <c r="K100" i="21"/>
  <c r="C48" i="21"/>
  <c r="B48" i="21" s="1"/>
  <c r="C50" i="21"/>
  <c r="C52" i="21"/>
  <c r="B52" i="21" s="1"/>
  <c r="C54" i="21"/>
  <c r="C56" i="21"/>
  <c r="B56" i="21" s="1"/>
  <c r="C58" i="21"/>
  <c r="C60" i="21"/>
  <c r="C62" i="21"/>
  <c r="C67" i="21"/>
  <c r="D68" i="21"/>
  <c r="C74" i="21"/>
  <c r="B74" i="21" s="1"/>
  <c r="C80" i="21"/>
  <c r="B80" i="21" s="1"/>
  <c r="N47" i="21"/>
  <c r="N49" i="21"/>
  <c r="N51" i="21"/>
  <c r="N53" i="21"/>
  <c r="N55" i="21"/>
  <c r="N57" i="21"/>
  <c r="N59" i="21"/>
  <c r="N61" i="21"/>
  <c r="N63" i="21"/>
  <c r="E64" i="21"/>
  <c r="N64" i="21"/>
  <c r="E65" i="21"/>
  <c r="N65" i="21"/>
  <c r="E66" i="21"/>
  <c r="C68" i="21"/>
  <c r="K68" i="21"/>
  <c r="D70" i="21"/>
  <c r="B73" i="21"/>
  <c r="H79" i="21"/>
  <c r="C79" i="21"/>
  <c r="B79" i="21" s="1"/>
  <c r="C82" i="21"/>
  <c r="B82" i="21" s="1"/>
  <c r="K82" i="21"/>
  <c r="N67" i="21"/>
  <c r="N69" i="21"/>
  <c r="N71" i="21"/>
  <c r="N73" i="21"/>
  <c r="N75" i="21"/>
  <c r="N77" i="21"/>
  <c r="N79" i="21"/>
  <c r="N81" i="21"/>
  <c r="N83" i="21"/>
  <c r="E110" i="21"/>
  <c r="D110" i="21"/>
  <c r="C75" i="21"/>
  <c r="B75" i="21" s="1"/>
  <c r="C81" i="21"/>
  <c r="B81" i="21" s="1"/>
  <c r="C83" i="21"/>
  <c r="B83" i="21" s="1"/>
  <c r="K104" i="21"/>
  <c r="D104" i="21"/>
  <c r="H109" i="21"/>
  <c r="C109" i="21"/>
  <c r="B109" i="21" s="1"/>
  <c r="N66" i="21"/>
  <c r="N68" i="21"/>
  <c r="N70" i="21"/>
  <c r="N72" i="21"/>
  <c r="N74" i="21"/>
  <c r="N76" i="21"/>
  <c r="N78" i="21"/>
  <c r="C85" i="21"/>
  <c r="C87" i="21"/>
  <c r="C104" i="21"/>
  <c r="B104" i="21" s="1"/>
  <c r="E104" i="21"/>
  <c r="H74" i="21"/>
  <c r="H76" i="21"/>
  <c r="H78" i="21"/>
  <c r="H80" i="21"/>
  <c r="H82" i="21"/>
  <c r="H84" i="21"/>
  <c r="D85" i="21"/>
  <c r="D86" i="21"/>
  <c r="B86" i="21" s="1"/>
  <c r="D87" i="21"/>
  <c r="D88" i="21"/>
  <c r="B88" i="21" s="1"/>
  <c r="C90" i="21"/>
  <c r="K90" i="21"/>
  <c r="D92" i="21"/>
  <c r="C94" i="21"/>
  <c r="B94" i="21" s="1"/>
  <c r="K94" i="21"/>
  <c r="D96" i="21"/>
  <c r="C98" i="21"/>
  <c r="B98" i="21" s="1"/>
  <c r="K98" i="21"/>
  <c r="D100" i="21"/>
  <c r="C102" i="21"/>
  <c r="B102" i="21" s="1"/>
  <c r="K102" i="21"/>
  <c r="B84" i="21"/>
  <c r="N85" i="21"/>
  <c r="N87" i="21"/>
  <c r="N89" i="21"/>
  <c r="N91" i="21"/>
  <c r="N93" i="21"/>
  <c r="N95" i="21"/>
  <c r="N97" i="21"/>
  <c r="N99" i="21"/>
  <c r="N101" i="21"/>
  <c r="N103" i="21"/>
  <c r="C105" i="21"/>
  <c r="B105" i="21" s="1"/>
  <c r="N106" i="21"/>
  <c r="Q108" i="21"/>
  <c r="N109" i="21"/>
  <c r="C110" i="21"/>
  <c r="B110" i="21" s="1"/>
  <c r="C118" i="21"/>
  <c r="B118" i="21" s="1"/>
  <c r="E119" i="21"/>
  <c r="D119" i="21"/>
  <c r="C120" i="21"/>
  <c r="B120" i="21" s="1"/>
  <c r="E121" i="21"/>
  <c r="D121" i="21"/>
  <c r="C122" i="21"/>
  <c r="B122" i="21" s="1"/>
  <c r="E123" i="21"/>
  <c r="D123" i="21"/>
  <c r="E125" i="21"/>
  <c r="C89" i="21"/>
  <c r="B89" i="21" s="1"/>
  <c r="C91" i="21"/>
  <c r="B91" i="21" s="1"/>
  <c r="C93" i="21"/>
  <c r="B93" i="21" s="1"/>
  <c r="C95" i="21"/>
  <c r="B95" i="21" s="1"/>
  <c r="C97" i="21"/>
  <c r="C99" i="21"/>
  <c r="B99" i="21" s="1"/>
  <c r="C101" i="21"/>
  <c r="B101" i="21" s="1"/>
  <c r="C103" i="21"/>
  <c r="B103" i="21" s="1"/>
  <c r="N104" i="21"/>
  <c r="Q106" i="21"/>
  <c r="N107" i="21"/>
  <c r="E108" i="21"/>
  <c r="Q109" i="21"/>
  <c r="N111" i="21"/>
  <c r="C112" i="21"/>
  <c r="B112" i="21" s="1"/>
  <c r="N113" i="21"/>
  <c r="C114" i="21"/>
  <c r="B114" i="21" s="1"/>
  <c r="E115" i="21"/>
  <c r="D115" i="21"/>
  <c r="N86" i="21"/>
  <c r="N88" i="21"/>
  <c r="N90" i="21"/>
  <c r="B108" i="21"/>
  <c r="H111" i="21"/>
  <c r="C111" i="21"/>
  <c r="B111" i="21" s="1"/>
  <c r="H115" i="21"/>
  <c r="C115" i="21"/>
  <c r="B115" i="21" s="1"/>
  <c r="E127" i="21"/>
  <c r="C127" i="21"/>
  <c r="B127" i="21" s="1"/>
  <c r="E130" i="21"/>
  <c r="C130" i="21"/>
  <c r="B130" i="21" s="1"/>
  <c r="H88" i="21"/>
  <c r="H90" i="21"/>
  <c r="H92" i="21"/>
  <c r="H94" i="21"/>
  <c r="H96" i="21"/>
  <c r="H98" i="21"/>
  <c r="H100" i="21"/>
  <c r="H102" i="21"/>
  <c r="Q104" i="21"/>
  <c r="N105" i="21"/>
  <c r="C107" i="21"/>
  <c r="B107" i="21" s="1"/>
  <c r="N108" i="21"/>
  <c r="Q111" i="21"/>
  <c r="H113" i="21"/>
  <c r="C113" i="21"/>
  <c r="B113" i="21" s="1"/>
  <c r="Q116" i="21"/>
  <c r="C106" i="21"/>
  <c r="B106" i="21" s="1"/>
  <c r="Q112" i="21"/>
  <c r="E126" i="21"/>
  <c r="C126" i="21"/>
  <c r="B126" i="21" s="1"/>
  <c r="E129" i="21"/>
  <c r="C129" i="21"/>
  <c r="B129" i="21" s="1"/>
  <c r="C117" i="21"/>
  <c r="C119" i="21"/>
  <c r="C121" i="21"/>
  <c r="B121" i="21" s="1"/>
  <c r="C123" i="21"/>
  <c r="C125" i="21"/>
  <c r="B125" i="21" s="1"/>
  <c r="N112" i="21"/>
  <c r="N114" i="21"/>
  <c r="N116" i="21"/>
  <c r="K126" i="21"/>
  <c r="K127" i="21"/>
  <c r="K128" i="21"/>
  <c r="K129" i="21"/>
  <c r="K130" i="21"/>
  <c r="K131" i="21"/>
  <c r="B139" i="21"/>
  <c r="D157" i="20"/>
  <c r="C157" i="20"/>
  <c r="D156" i="20"/>
  <c r="C156" i="20"/>
  <c r="D155" i="20"/>
  <c r="C155" i="20"/>
  <c r="B155" i="20"/>
  <c r="D154" i="20"/>
  <c r="C154" i="20"/>
  <c r="B154" i="20" s="1"/>
  <c r="D153" i="20"/>
  <c r="C153" i="20"/>
  <c r="B153" i="20"/>
  <c r="D152" i="20"/>
  <c r="C152" i="20"/>
  <c r="B152" i="20" s="1"/>
  <c r="D151" i="20"/>
  <c r="C151" i="20"/>
  <c r="B151" i="20"/>
  <c r="D150" i="20"/>
  <c r="C150" i="20"/>
  <c r="B150" i="20" s="1"/>
  <c r="D149" i="20"/>
  <c r="C149" i="20"/>
  <c r="B149" i="20"/>
  <c r="D148" i="20"/>
  <c r="C148" i="20"/>
  <c r="B148" i="20" s="1"/>
  <c r="D147" i="20"/>
  <c r="C147" i="20"/>
  <c r="B147" i="20"/>
  <c r="D146" i="20"/>
  <c r="C146" i="20"/>
  <c r="B146" i="20" s="1"/>
  <c r="D145" i="20"/>
  <c r="C145" i="20"/>
  <c r="B145" i="20"/>
  <c r="D144" i="20"/>
  <c r="C144" i="20"/>
  <c r="B144" i="20" s="1"/>
  <c r="D143" i="20"/>
  <c r="C143" i="20"/>
  <c r="B143" i="20"/>
  <c r="D142" i="20"/>
  <c r="C142" i="20"/>
  <c r="B142" i="20" s="1"/>
  <c r="D141" i="20"/>
  <c r="C141" i="20"/>
  <c r="B141" i="20"/>
  <c r="D140" i="20"/>
  <c r="C140" i="20"/>
  <c r="D139" i="20"/>
  <c r="C139" i="20"/>
  <c r="B139" i="20"/>
  <c r="D138" i="20"/>
  <c r="C138" i="20"/>
  <c r="B137" i="20"/>
  <c r="D137" i="20"/>
  <c r="C137" i="20"/>
  <c r="D130" i="20"/>
  <c r="C130" i="20"/>
  <c r="B130" i="20" s="1"/>
  <c r="D126" i="20"/>
  <c r="C126" i="20"/>
  <c r="B126" i="20" s="1"/>
  <c r="D111" i="20"/>
  <c r="C111" i="20"/>
  <c r="B111" i="20" s="1"/>
  <c r="D110" i="20"/>
  <c r="C110" i="20"/>
  <c r="D85" i="20"/>
  <c r="C85" i="20"/>
  <c r="D79" i="20"/>
  <c r="C79" i="20"/>
  <c r="B79" i="20" s="1"/>
  <c r="D73" i="20"/>
  <c r="C73" i="20"/>
  <c r="D48" i="20"/>
  <c r="C48" i="20"/>
  <c r="B48" i="20" s="1"/>
  <c r="B137" i="21" l="1"/>
  <c r="K4" i="21"/>
  <c r="B19" i="21"/>
  <c r="B35" i="21"/>
  <c r="B23" i="21"/>
  <c r="D4" i="21"/>
  <c r="B6" i="21"/>
  <c r="B90" i="21"/>
  <c r="B7" i="21"/>
  <c r="H4" i="21"/>
  <c r="B97" i="21"/>
  <c r="B68" i="21"/>
  <c r="B67" i="21"/>
  <c r="B27" i="21"/>
  <c r="B85" i="21"/>
  <c r="B50" i="21"/>
  <c r="B32" i="21"/>
  <c r="B11" i="21"/>
  <c r="B70" i="21"/>
  <c r="B87" i="21"/>
  <c r="B54" i="21"/>
  <c r="B123" i="21"/>
  <c r="Q4" i="21"/>
  <c r="B60" i="21"/>
  <c r="B92" i="21"/>
  <c r="B96" i="21"/>
  <c r="B62" i="21"/>
  <c r="B119" i="21"/>
  <c r="B58" i="21"/>
  <c r="B31" i="21"/>
  <c r="B25" i="21"/>
  <c r="N4" i="21"/>
  <c r="C4" i="21"/>
  <c r="B5" i="21"/>
  <c r="B117" i="21"/>
  <c r="B100" i="21"/>
  <c r="B71" i="21"/>
  <c r="B30" i="21"/>
  <c r="E4" i="21"/>
  <c r="B85" i="20"/>
  <c r="B138" i="20"/>
  <c r="B140" i="20"/>
  <c r="B156" i="20"/>
  <c r="B157" i="20"/>
  <c r="B136" i="20" s="1"/>
  <c r="B110" i="20"/>
  <c r="B73" i="20"/>
  <c r="S4" i="20"/>
  <c r="R4" i="20"/>
  <c r="Q4" i="20"/>
  <c r="P4" i="20"/>
  <c r="O4" i="20"/>
  <c r="N4" i="20"/>
  <c r="M4" i="20"/>
  <c r="L4" i="20"/>
  <c r="K4" i="20"/>
  <c r="J4" i="20"/>
  <c r="I4" i="20"/>
  <c r="H4" i="20"/>
  <c r="G4" i="20"/>
  <c r="F4" i="20"/>
  <c r="E4" i="20"/>
  <c r="C136" i="20"/>
  <c r="S136" i="20"/>
  <c r="R136" i="20"/>
  <c r="Q136" i="20"/>
  <c r="P136" i="20"/>
  <c r="O136" i="20"/>
  <c r="N136" i="20"/>
  <c r="M136" i="20"/>
  <c r="L136" i="20"/>
  <c r="K136" i="20"/>
  <c r="J136" i="20"/>
  <c r="I136" i="20"/>
  <c r="H136" i="20"/>
  <c r="G136" i="20"/>
  <c r="F136" i="20"/>
  <c r="E136" i="20"/>
  <c r="D131" i="20"/>
  <c r="C131" i="20"/>
  <c r="B131" i="20" s="1"/>
  <c r="D129" i="20"/>
  <c r="C129" i="20"/>
  <c r="D128" i="20"/>
  <c r="C128" i="20"/>
  <c r="B128" i="20" s="1"/>
  <c r="D127" i="20"/>
  <c r="C127" i="20"/>
  <c r="D125" i="20"/>
  <c r="C125" i="20"/>
  <c r="D124" i="20"/>
  <c r="C124" i="20"/>
  <c r="D123" i="20"/>
  <c r="C123" i="20"/>
  <c r="B123" i="20" s="1"/>
  <c r="D122" i="20"/>
  <c r="C122" i="20"/>
  <c r="D121" i="20"/>
  <c r="C121" i="20"/>
  <c r="B121" i="20" s="1"/>
  <c r="D120" i="20"/>
  <c r="C120" i="20"/>
  <c r="D119" i="20"/>
  <c r="C119" i="20"/>
  <c r="D118" i="20"/>
  <c r="C118" i="20"/>
  <c r="D117" i="20"/>
  <c r="C117" i="20"/>
  <c r="B117" i="20" s="1"/>
  <c r="D116" i="20"/>
  <c r="C116" i="20"/>
  <c r="D115" i="20"/>
  <c r="C115" i="20"/>
  <c r="B115" i="20" s="1"/>
  <c r="D114" i="20"/>
  <c r="C114" i="20"/>
  <c r="D113" i="20"/>
  <c r="C113" i="20"/>
  <c r="D112" i="20"/>
  <c r="C112" i="20"/>
  <c r="D109" i="20"/>
  <c r="C109" i="20"/>
  <c r="B109" i="20" s="1"/>
  <c r="D108" i="20"/>
  <c r="C108" i="20"/>
  <c r="D107" i="20"/>
  <c r="C107" i="20"/>
  <c r="B107" i="20" s="1"/>
  <c r="D106" i="20"/>
  <c r="C106" i="20"/>
  <c r="D105" i="20"/>
  <c r="C105" i="20"/>
  <c r="D104" i="20"/>
  <c r="C104" i="20"/>
  <c r="D103" i="20"/>
  <c r="C103" i="20"/>
  <c r="B103" i="20" s="1"/>
  <c r="D102" i="20"/>
  <c r="C102" i="20"/>
  <c r="D101" i="20"/>
  <c r="C101" i="20"/>
  <c r="B101" i="20" s="1"/>
  <c r="D100" i="20"/>
  <c r="C100" i="20"/>
  <c r="D99" i="20"/>
  <c r="C99" i="20"/>
  <c r="D98" i="20"/>
  <c r="C98" i="20"/>
  <c r="D97" i="20"/>
  <c r="C97" i="20"/>
  <c r="B97" i="20" s="1"/>
  <c r="D96" i="20"/>
  <c r="C96" i="20"/>
  <c r="D95" i="20"/>
  <c r="C95" i="20"/>
  <c r="B95" i="20" s="1"/>
  <c r="D94" i="20"/>
  <c r="C94" i="20"/>
  <c r="D93" i="20"/>
  <c r="C93" i="20"/>
  <c r="D92" i="20"/>
  <c r="C92" i="20"/>
  <c r="D91" i="20"/>
  <c r="C91" i="20"/>
  <c r="B91" i="20" s="1"/>
  <c r="D90" i="20"/>
  <c r="C90" i="20"/>
  <c r="D89" i="20"/>
  <c r="C89" i="20"/>
  <c r="B89" i="20" s="1"/>
  <c r="D88" i="20"/>
  <c r="C88" i="20"/>
  <c r="D87" i="20"/>
  <c r="C87" i="20"/>
  <c r="D86" i="20"/>
  <c r="C86" i="20"/>
  <c r="D84" i="20"/>
  <c r="C84" i="20"/>
  <c r="B84" i="20" s="1"/>
  <c r="D83" i="20"/>
  <c r="C83" i="20"/>
  <c r="D82" i="20"/>
  <c r="C82" i="20"/>
  <c r="B82" i="20" s="1"/>
  <c r="D81" i="20"/>
  <c r="C81" i="20"/>
  <c r="D80" i="20"/>
  <c r="C80" i="20"/>
  <c r="D78" i="20"/>
  <c r="C78" i="20"/>
  <c r="D77" i="20"/>
  <c r="C77" i="20"/>
  <c r="B77" i="20" s="1"/>
  <c r="D76" i="20"/>
  <c r="C76" i="20"/>
  <c r="D75" i="20"/>
  <c r="C75" i="20"/>
  <c r="B75" i="20" s="1"/>
  <c r="D74" i="20"/>
  <c r="C74" i="20"/>
  <c r="D72" i="20"/>
  <c r="C72" i="20"/>
  <c r="D71" i="20"/>
  <c r="C71" i="20"/>
  <c r="D70" i="20"/>
  <c r="C70" i="20"/>
  <c r="B70" i="20" s="1"/>
  <c r="D69" i="20"/>
  <c r="C69" i="20"/>
  <c r="D68" i="20"/>
  <c r="C68" i="20"/>
  <c r="B68" i="20" s="1"/>
  <c r="D67" i="20"/>
  <c r="C67" i="20"/>
  <c r="D66" i="20"/>
  <c r="C66" i="20"/>
  <c r="D65" i="20"/>
  <c r="C65" i="20"/>
  <c r="D64" i="20"/>
  <c r="C64" i="20"/>
  <c r="B64" i="20" s="1"/>
  <c r="D63" i="20"/>
  <c r="C63" i="20"/>
  <c r="D62" i="20"/>
  <c r="C62" i="20"/>
  <c r="B62" i="20" s="1"/>
  <c r="D61" i="20"/>
  <c r="C61" i="20"/>
  <c r="D60" i="20"/>
  <c r="C60" i="20"/>
  <c r="D59" i="20"/>
  <c r="C59" i="20"/>
  <c r="D58" i="20"/>
  <c r="C58" i="20"/>
  <c r="B58" i="20" s="1"/>
  <c r="D57" i="20"/>
  <c r="C57" i="20"/>
  <c r="D56" i="20"/>
  <c r="C56" i="20"/>
  <c r="B56" i="20" s="1"/>
  <c r="D55" i="20"/>
  <c r="C55" i="20"/>
  <c r="D54" i="20"/>
  <c r="C54" i="20"/>
  <c r="D53" i="20"/>
  <c r="C53" i="20"/>
  <c r="D52" i="20"/>
  <c r="C52" i="20"/>
  <c r="B52" i="20" s="1"/>
  <c r="D51" i="20"/>
  <c r="C51" i="20"/>
  <c r="D50" i="20"/>
  <c r="C50" i="20"/>
  <c r="B50" i="20" s="1"/>
  <c r="D49" i="20"/>
  <c r="C49" i="20"/>
  <c r="D47" i="20"/>
  <c r="C47" i="20"/>
  <c r="D46" i="20"/>
  <c r="C46" i="20"/>
  <c r="D45" i="20"/>
  <c r="C45" i="20"/>
  <c r="B45" i="20" s="1"/>
  <c r="D44" i="20"/>
  <c r="C44" i="20"/>
  <c r="D43" i="20"/>
  <c r="C43" i="20"/>
  <c r="B43" i="20" s="1"/>
  <c r="D42" i="20"/>
  <c r="C42" i="20"/>
  <c r="D41" i="20"/>
  <c r="C41" i="20"/>
  <c r="D40" i="20"/>
  <c r="C40" i="20"/>
  <c r="D39" i="20"/>
  <c r="C39" i="20"/>
  <c r="B39" i="20" s="1"/>
  <c r="D38" i="20"/>
  <c r="C38" i="20"/>
  <c r="D37" i="20"/>
  <c r="C37" i="20"/>
  <c r="B37" i="20" s="1"/>
  <c r="D36" i="20"/>
  <c r="C36" i="20"/>
  <c r="D35" i="20"/>
  <c r="C35" i="20"/>
  <c r="D34" i="20"/>
  <c r="C34" i="20"/>
  <c r="D33" i="20"/>
  <c r="C33" i="20"/>
  <c r="B33" i="20" s="1"/>
  <c r="D32" i="20"/>
  <c r="C32" i="20"/>
  <c r="D31" i="20"/>
  <c r="C31" i="20"/>
  <c r="B31" i="20" s="1"/>
  <c r="D30" i="20"/>
  <c r="C30" i="20"/>
  <c r="D29" i="20"/>
  <c r="C29" i="20"/>
  <c r="D28" i="20"/>
  <c r="C28" i="20"/>
  <c r="D27" i="20"/>
  <c r="C27" i="20"/>
  <c r="B27" i="20" s="1"/>
  <c r="D26" i="20"/>
  <c r="C26" i="20"/>
  <c r="D25" i="20"/>
  <c r="C25" i="20"/>
  <c r="B25" i="20" s="1"/>
  <c r="D24" i="20"/>
  <c r="C24" i="20"/>
  <c r="D23" i="20"/>
  <c r="C23" i="20"/>
  <c r="D22" i="20"/>
  <c r="C22" i="20"/>
  <c r="D21" i="20"/>
  <c r="C21" i="20"/>
  <c r="B21" i="20" s="1"/>
  <c r="D20" i="20"/>
  <c r="C20" i="20"/>
  <c r="D19" i="20"/>
  <c r="C19" i="20"/>
  <c r="B19" i="20" s="1"/>
  <c r="D18" i="20"/>
  <c r="C18" i="20"/>
  <c r="D17" i="20"/>
  <c r="C17" i="20"/>
  <c r="D16" i="20"/>
  <c r="C16" i="20"/>
  <c r="D15" i="20"/>
  <c r="C15" i="20"/>
  <c r="B15" i="20" s="1"/>
  <c r="D14" i="20"/>
  <c r="C14" i="20"/>
  <c r="D13" i="20"/>
  <c r="C13" i="20"/>
  <c r="D12" i="20"/>
  <c r="C12" i="20"/>
  <c r="D11" i="20"/>
  <c r="C11" i="20"/>
  <c r="D10" i="20"/>
  <c r="C10" i="20"/>
  <c r="D9" i="20"/>
  <c r="C9" i="20"/>
  <c r="B9" i="20" s="1"/>
  <c r="D8" i="20"/>
  <c r="C8" i="20"/>
  <c r="D7" i="20"/>
  <c r="C7" i="20"/>
  <c r="B7" i="20" s="1"/>
  <c r="D6" i="20"/>
  <c r="C6" i="20"/>
  <c r="D5" i="20"/>
  <c r="C5" i="20"/>
  <c r="B4" i="21" l="1"/>
  <c r="B13" i="20"/>
  <c r="B5" i="20"/>
  <c r="B11" i="20"/>
  <c r="B17" i="20"/>
  <c r="B23" i="20"/>
  <c r="B29" i="20"/>
  <c r="B35" i="20"/>
  <c r="B41" i="20"/>
  <c r="B47" i="20"/>
  <c r="B54" i="20"/>
  <c r="B60" i="20"/>
  <c r="B66" i="20"/>
  <c r="B72" i="20"/>
  <c r="B80" i="20"/>
  <c r="B87" i="20"/>
  <c r="B93" i="20"/>
  <c r="B99" i="20"/>
  <c r="B105" i="20"/>
  <c r="B113" i="20"/>
  <c r="B119" i="20"/>
  <c r="B125" i="20"/>
  <c r="D136" i="20"/>
  <c r="B90" i="20"/>
  <c r="B94" i="20"/>
  <c r="B106" i="20"/>
  <c r="B112" i="20"/>
  <c r="B124" i="20"/>
  <c r="B129" i="20"/>
  <c r="B98" i="20"/>
  <c r="B102" i="20"/>
  <c r="B116" i="20"/>
  <c r="B120" i="20"/>
  <c r="B81" i="20"/>
  <c r="B86" i="20"/>
  <c r="B8" i="20"/>
  <c r="B46" i="20"/>
  <c r="B51" i="20"/>
  <c r="B55" i="20"/>
  <c r="B59" i="20"/>
  <c r="B63" i="20"/>
  <c r="B67" i="20"/>
  <c r="B71" i="20"/>
  <c r="B74" i="20"/>
  <c r="B76" i="20"/>
  <c r="B78" i="20"/>
  <c r="B83" i="20"/>
  <c r="B88" i="20"/>
  <c r="B92" i="20"/>
  <c r="B96" i="20"/>
  <c r="B100" i="20"/>
  <c r="B104" i="20"/>
  <c r="B108" i="20"/>
  <c r="B114" i="20"/>
  <c r="B118" i="20"/>
  <c r="B122" i="20"/>
  <c r="B127" i="20"/>
  <c r="B26" i="20"/>
  <c r="B28" i="20"/>
  <c r="B30" i="20"/>
  <c r="B32" i="20"/>
  <c r="B34" i="20"/>
  <c r="B36" i="20"/>
  <c r="B38" i="20"/>
  <c r="B40" i="20"/>
  <c r="B42" i="20"/>
  <c r="B44" i="20"/>
  <c r="B69" i="20"/>
  <c r="B49" i="20"/>
  <c r="B53" i="20"/>
  <c r="B57" i="20"/>
  <c r="B61" i="20"/>
  <c r="B65" i="20"/>
  <c r="B6" i="20"/>
  <c r="B10" i="20"/>
  <c r="B12" i="20"/>
  <c r="B14" i="20"/>
  <c r="B16" i="20"/>
  <c r="B18" i="20"/>
  <c r="B20" i="20"/>
  <c r="B22" i="20"/>
  <c r="B24" i="20"/>
  <c r="D4" i="20"/>
  <c r="C4" i="20"/>
  <c r="E128" i="19"/>
  <c r="F128" i="19"/>
  <c r="G128" i="19"/>
  <c r="H128" i="19"/>
  <c r="I128" i="19"/>
  <c r="J128" i="19"/>
  <c r="K128" i="19"/>
  <c r="L128" i="19"/>
  <c r="M128" i="19"/>
  <c r="N128" i="19"/>
  <c r="O128" i="19"/>
  <c r="P128" i="19"/>
  <c r="Q128" i="19"/>
  <c r="R128" i="19"/>
  <c r="S128" i="19"/>
  <c r="B128" i="19"/>
  <c r="D147" i="19"/>
  <c r="C147" i="19"/>
  <c r="D146" i="19"/>
  <c r="C146" i="19"/>
  <c r="D145" i="19"/>
  <c r="C145" i="19"/>
  <c r="D144" i="19"/>
  <c r="C144" i="19"/>
  <c r="D143" i="19"/>
  <c r="C143" i="19"/>
  <c r="D142" i="19"/>
  <c r="C142" i="19"/>
  <c r="D141" i="19"/>
  <c r="C141" i="19"/>
  <c r="D140" i="19"/>
  <c r="C140" i="19"/>
  <c r="D139" i="19"/>
  <c r="C139" i="19"/>
  <c r="D138" i="19"/>
  <c r="C138" i="19"/>
  <c r="D137" i="19"/>
  <c r="C137" i="19"/>
  <c r="D136" i="19"/>
  <c r="C136" i="19"/>
  <c r="D135" i="19"/>
  <c r="C135" i="19"/>
  <c r="D134" i="19"/>
  <c r="C134" i="19"/>
  <c r="D133" i="19"/>
  <c r="C133" i="19"/>
  <c r="D132" i="19"/>
  <c r="C132" i="19"/>
  <c r="D131" i="19"/>
  <c r="C131" i="19"/>
  <c r="D130" i="19"/>
  <c r="C130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D4" i="19"/>
  <c r="C4" i="19"/>
  <c r="B4" i="20" l="1"/>
  <c r="C128" i="19"/>
  <c r="D128" i="19"/>
  <c r="S127" i="13"/>
  <c r="R127" i="13"/>
  <c r="Q127" i="13"/>
  <c r="P127" i="13"/>
  <c r="O127" i="13"/>
  <c r="N127" i="13"/>
  <c r="M127" i="13"/>
  <c r="L127" i="13"/>
  <c r="K127" i="13"/>
  <c r="J127" i="13"/>
  <c r="I127" i="13"/>
  <c r="H127" i="13"/>
  <c r="G127" i="13"/>
  <c r="F127" i="13"/>
  <c r="E127" i="13"/>
  <c r="D127" i="13"/>
  <c r="C127" i="13"/>
  <c r="B127" i="13"/>
  <c r="B5" i="13"/>
  <c r="S125" i="12"/>
  <c r="R125" i="12"/>
  <c r="Q125" i="12"/>
  <c r="P125" i="12"/>
  <c r="O125" i="12"/>
  <c r="N125" i="12"/>
  <c r="M125" i="12"/>
  <c r="L125" i="12"/>
  <c r="K125" i="12"/>
  <c r="J125" i="12"/>
  <c r="I125" i="12"/>
  <c r="H125" i="12"/>
  <c r="G125" i="12"/>
  <c r="F125" i="12"/>
  <c r="E125" i="12"/>
  <c r="D125" i="12"/>
  <c r="C125" i="12"/>
  <c r="B125" i="12"/>
  <c r="Q25" i="11"/>
  <c r="B25" i="11" s="1"/>
  <c r="N25" i="11"/>
  <c r="K25" i="11"/>
  <c r="H25" i="11"/>
  <c r="E25" i="11"/>
  <c r="D25" i="11"/>
  <c r="C25" i="11"/>
  <c r="Q24" i="11"/>
  <c r="N24" i="11"/>
  <c r="K24" i="11"/>
  <c r="H24" i="11"/>
  <c r="E24" i="11"/>
  <c r="B24" i="11" s="1"/>
  <c r="D24" i="11"/>
  <c r="C24" i="11"/>
  <c r="Q23" i="11"/>
  <c r="N23" i="11"/>
  <c r="K23" i="11"/>
  <c r="E23" i="11"/>
  <c r="D23" i="11"/>
  <c r="C23" i="11"/>
  <c r="Q22" i="11"/>
  <c r="N22" i="11"/>
  <c r="K22" i="11"/>
  <c r="H22" i="11"/>
  <c r="E22" i="11"/>
  <c r="D22" i="11"/>
  <c r="C22" i="11"/>
  <c r="Q21" i="11"/>
  <c r="N21" i="11"/>
  <c r="K21" i="11"/>
  <c r="H21" i="11"/>
  <c r="E21" i="11"/>
  <c r="D21" i="11"/>
  <c r="C21" i="11"/>
  <c r="Q20" i="11"/>
  <c r="N20" i="11"/>
  <c r="K20" i="11"/>
  <c r="H20" i="11"/>
  <c r="E20" i="11"/>
  <c r="D20" i="11"/>
  <c r="C20" i="11"/>
  <c r="Q19" i="11"/>
  <c r="N19" i="11"/>
  <c r="K19" i="11"/>
  <c r="H19" i="11"/>
  <c r="E19" i="11"/>
  <c r="D19" i="11"/>
  <c r="C19" i="11"/>
  <c r="Q18" i="11"/>
  <c r="N18" i="11"/>
  <c r="K18" i="11"/>
  <c r="H18" i="11"/>
  <c r="E18" i="11"/>
  <c r="B18" i="11" s="1"/>
  <c r="D18" i="11"/>
  <c r="C18" i="11"/>
  <c r="Q17" i="11"/>
  <c r="N17" i="11"/>
  <c r="K17" i="11"/>
  <c r="H17" i="11"/>
  <c r="E17" i="11"/>
  <c r="D17" i="11"/>
  <c r="C17" i="11"/>
  <c r="Q16" i="11"/>
  <c r="N16" i="11"/>
  <c r="K16" i="11"/>
  <c r="H16" i="11"/>
  <c r="E16" i="11"/>
  <c r="D16" i="11"/>
  <c r="C16" i="11"/>
  <c r="Q15" i="11"/>
  <c r="N15" i="11"/>
  <c r="K15" i="11"/>
  <c r="H15" i="11"/>
  <c r="E15" i="11"/>
  <c r="D15" i="11"/>
  <c r="C15" i="11"/>
  <c r="Q14" i="11"/>
  <c r="N14" i="11"/>
  <c r="K14" i="11"/>
  <c r="H14" i="11"/>
  <c r="E14" i="11"/>
  <c r="D14" i="11"/>
  <c r="C14" i="11"/>
  <c r="Q13" i="11"/>
  <c r="N13" i="11"/>
  <c r="K13" i="11"/>
  <c r="H13" i="11"/>
  <c r="E13" i="11"/>
  <c r="D13" i="11"/>
  <c r="C13" i="11"/>
  <c r="Q12" i="11"/>
  <c r="N12" i="11"/>
  <c r="K12" i="11"/>
  <c r="H12" i="11"/>
  <c r="E12" i="11"/>
  <c r="B12" i="11" s="1"/>
  <c r="D12" i="11"/>
  <c r="C12" i="11"/>
  <c r="Q11" i="11"/>
  <c r="N11" i="11"/>
  <c r="K11" i="11"/>
  <c r="H11" i="11"/>
  <c r="E11" i="11"/>
  <c r="D11" i="11"/>
  <c r="C11" i="11"/>
  <c r="Q10" i="11"/>
  <c r="N10" i="11"/>
  <c r="K10" i="11"/>
  <c r="H10" i="11"/>
  <c r="E10" i="11"/>
  <c r="D10" i="11"/>
  <c r="C10" i="11"/>
  <c r="Q9" i="11"/>
  <c r="N9" i="11"/>
  <c r="K9" i="11"/>
  <c r="H9" i="11"/>
  <c r="E9" i="11"/>
  <c r="D9" i="11"/>
  <c r="C9" i="11"/>
  <c r="Q8" i="11"/>
  <c r="N8" i="11"/>
  <c r="K8" i="11"/>
  <c r="H8" i="11"/>
  <c r="E8" i="11"/>
  <c r="D8" i="11"/>
  <c r="C8" i="11"/>
  <c r="Q7" i="11"/>
  <c r="N7" i="11"/>
  <c r="K7" i="11"/>
  <c r="H7" i="11"/>
  <c r="E7" i="11"/>
  <c r="D7" i="11"/>
  <c r="C7" i="11"/>
  <c r="Q6" i="11"/>
  <c r="N6" i="11"/>
  <c r="K6" i="11"/>
  <c r="H6" i="11"/>
  <c r="E6" i="11"/>
  <c r="B6" i="11" s="1"/>
  <c r="D6" i="11"/>
  <c r="C6" i="11"/>
  <c r="Q5" i="11"/>
  <c r="N5" i="11"/>
  <c r="K5" i="11"/>
  <c r="H5" i="11"/>
  <c r="E5" i="11"/>
  <c r="D5" i="11"/>
  <c r="C5" i="11"/>
  <c r="S4" i="11"/>
  <c r="R4" i="11"/>
  <c r="Q4" i="11" s="1"/>
  <c r="P4" i="11"/>
  <c r="O4" i="11"/>
  <c r="M4" i="11"/>
  <c r="L4" i="11"/>
  <c r="K4" i="11" s="1"/>
  <c r="J4" i="11"/>
  <c r="I4" i="11"/>
  <c r="C4" i="11" s="1"/>
  <c r="G4" i="11"/>
  <c r="F4" i="11"/>
  <c r="Q26" i="10"/>
  <c r="N26" i="10"/>
  <c r="K26" i="10"/>
  <c r="H26" i="10"/>
  <c r="E26" i="10"/>
  <c r="D26" i="10"/>
  <c r="C26" i="10"/>
  <c r="Q25" i="10"/>
  <c r="N25" i="10"/>
  <c r="K25" i="10"/>
  <c r="H25" i="10"/>
  <c r="E25" i="10"/>
  <c r="D25" i="10"/>
  <c r="C25" i="10"/>
  <c r="Q24" i="10"/>
  <c r="N24" i="10"/>
  <c r="K24" i="10"/>
  <c r="E24" i="10"/>
  <c r="D24" i="10"/>
  <c r="C24" i="10"/>
  <c r="B24" i="10"/>
  <c r="Q23" i="10"/>
  <c r="N23" i="10"/>
  <c r="K23" i="10"/>
  <c r="H23" i="10"/>
  <c r="E23" i="10"/>
  <c r="B23" i="10" s="1"/>
  <c r="D23" i="10"/>
  <c r="C23" i="10"/>
  <c r="Q22" i="10"/>
  <c r="N22" i="10"/>
  <c r="K22" i="10"/>
  <c r="H22" i="10"/>
  <c r="E22" i="10"/>
  <c r="D22" i="10"/>
  <c r="C22" i="10"/>
  <c r="Q21" i="10"/>
  <c r="N21" i="10"/>
  <c r="B21" i="10" s="1"/>
  <c r="K21" i="10"/>
  <c r="H21" i="10"/>
  <c r="E21" i="10"/>
  <c r="D21" i="10"/>
  <c r="C21" i="10"/>
  <c r="Q20" i="10"/>
  <c r="B20" i="10" s="1"/>
  <c r="N20" i="10"/>
  <c r="K20" i="10"/>
  <c r="H20" i="10"/>
  <c r="E20" i="10"/>
  <c r="D20" i="10"/>
  <c r="C20" i="10"/>
  <c r="Q19" i="10"/>
  <c r="N19" i="10"/>
  <c r="K19" i="10"/>
  <c r="H19" i="10"/>
  <c r="E19" i="10"/>
  <c r="B19" i="10" s="1"/>
  <c r="D19" i="10"/>
  <c r="C19" i="10"/>
  <c r="Q18" i="10"/>
  <c r="N18" i="10"/>
  <c r="K18" i="10"/>
  <c r="H18" i="10"/>
  <c r="E18" i="10"/>
  <c r="D18" i="10"/>
  <c r="C18" i="10"/>
  <c r="B18" i="10"/>
  <c r="Q17" i="10"/>
  <c r="B17" i="10" s="1"/>
  <c r="N17" i="10"/>
  <c r="K17" i="10"/>
  <c r="H17" i="10"/>
  <c r="E17" i="10"/>
  <c r="D17" i="10"/>
  <c r="C17" i="10"/>
  <c r="Q16" i="10"/>
  <c r="N16" i="10"/>
  <c r="K16" i="10"/>
  <c r="H16" i="10"/>
  <c r="E16" i="10"/>
  <c r="B16" i="10" s="1"/>
  <c r="D16" i="10"/>
  <c r="C16" i="10"/>
  <c r="Q15" i="10"/>
  <c r="N15" i="10"/>
  <c r="K15" i="10"/>
  <c r="H15" i="10"/>
  <c r="E15" i="10"/>
  <c r="D15" i="10"/>
  <c r="C15" i="10"/>
  <c r="B15" i="10"/>
  <c r="Q14" i="10"/>
  <c r="B14" i="10" s="1"/>
  <c r="N14" i="10"/>
  <c r="K14" i="10"/>
  <c r="H14" i="10"/>
  <c r="E14" i="10"/>
  <c r="D14" i="10"/>
  <c r="C14" i="10"/>
  <c r="Q13" i="10"/>
  <c r="N13" i="10"/>
  <c r="K13" i="10"/>
  <c r="H13" i="10"/>
  <c r="E13" i="10"/>
  <c r="B13" i="10" s="1"/>
  <c r="D13" i="10"/>
  <c r="C13" i="10"/>
  <c r="Q12" i="10"/>
  <c r="N12" i="10"/>
  <c r="K12" i="10"/>
  <c r="H12" i="10"/>
  <c r="E12" i="10"/>
  <c r="D12" i="10"/>
  <c r="C12" i="10"/>
  <c r="B12" i="10"/>
  <c r="Q11" i="10"/>
  <c r="B11" i="10" s="1"/>
  <c r="N11" i="10"/>
  <c r="K11" i="10"/>
  <c r="H11" i="10"/>
  <c r="E11" i="10"/>
  <c r="D11" i="10"/>
  <c r="C11" i="10"/>
  <c r="Q10" i="10"/>
  <c r="N10" i="10"/>
  <c r="K10" i="10"/>
  <c r="H10" i="10"/>
  <c r="E10" i="10"/>
  <c r="B10" i="10" s="1"/>
  <c r="D10" i="10"/>
  <c r="C10" i="10"/>
  <c r="Q9" i="10"/>
  <c r="N9" i="10"/>
  <c r="K9" i="10"/>
  <c r="H9" i="10"/>
  <c r="E9" i="10"/>
  <c r="D9" i="10"/>
  <c r="C9" i="10"/>
  <c r="B9" i="10"/>
  <c r="Q8" i="10"/>
  <c r="B8" i="10" s="1"/>
  <c r="N8" i="10"/>
  <c r="K8" i="10"/>
  <c r="H8" i="10"/>
  <c r="E8" i="10"/>
  <c r="D8" i="10"/>
  <c r="C8" i="10"/>
  <c r="Q7" i="10"/>
  <c r="N7" i="10"/>
  <c r="K7" i="10"/>
  <c r="H7" i="10"/>
  <c r="E7" i="10"/>
  <c r="B7" i="10" s="1"/>
  <c r="D7" i="10"/>
  <c r="C7" i="10"/>
  <c r="Q6" i="10"/>
  <c r="N6" i="10"/>
  <c r="K6" i="10"/>
  <c r="H6" i="10"/>
  <c r="E6" i="10"/>
  <c r="D6" i="10"/>
  <c r="C6" i="10"/>
  <c r="B6" i="10"/>
  <c r="S5" i="10"/>
  <c r="R5" i="10"/>
  <c r="Q5" i="10" s="1"/>
  <c r="P5" i="10"/>
  <c r="O5" i="10"/>
  <c r="M5" i="10"/>
  <c r="D5" i="10" s="1"/>
  <c r="L5" i="10"/>
  <c r="J5" i="10"/>
  <c r="H5" i="10" s="1"/>
  <c r="I5" i="10"/>
  <c r="G5" i="10"/>
  <c r="F5" i="10"/>
  <c r="C5" i="10" s="1"/>
  <c r="Q26" i="9"/>
  <c r="N26" i="9"/>
  <c r="K26" i="9"/>
  <c r="H26" i="9"/>
  <c r="E26" i="9"/>
  <c r="D26" i="9"/>
  <c r="C26" i="9"/>
  <c r="Q25" i="9"/>
  <c r="N25" i="9"/>
  <c r="K25" i="9"/>
  <c r="H25" i="9"/>
  <c r="E25" i="9"/>
  <c r="D25" i="9"/>
  <c r="C25" i="9"/>
  <c r="Q24" i="9"/>
  <c r="N24" i="9"/>
  <c r="K24" i="9"/>
  <c r="H24" i="9"/>
  <c r="E24" i="9"/>
  <c r="D24" i="9"/>
  <c r="C24" i="9"/>
  <c r="Q23" i="9"/>
  <c r="N23" i="9"/>
  <c r="K23" i="9"/>
  <c r="H23" i="9"/>
  <c r="E23" i="9"/>
  <c r="D23" i="9"/>
  <c r="C23" i="9"/>
  <c r="Q22" i="9"/>
  <c r="N22" i="9"/>
  <c r="K22" i="9"/>
  <c r="H22" i="9"/>
  <c r="E22" i="9"/>
  <c r="D22" i="9"/>
  <c r="C22" i="9"/>
  <c r="Q21" i="9"/>
  <c r="N21" i="9"/>
  <c r="K21" i="9"/>
  <c r="H21" i="9"/>
  <c r="E21" i="9"/>
  <c r="B21" i="9" s="1"/>
  <c r="D21" i="9"/>
  <c r="C21" i="9"/>
  <c r="Q20" i="9"/>
  <c r="N20" i="9"/>
  <c r="K20" i="9"/>
  <c r="H20" i="9"/>
  <c r="E20" i="9"/>
  <c r="D20" i="9"/>
  <c r="C20" i="9"/>
  <c r="Q19" i="9"/>
  <c r="N19" i="9"/>
  <c r="K19" i="9"/>
  <c r="H19" i="9"/>
  <c r="E19" i="9"/>
  <c r="D19" i="9"/>
  <c r="C19" i="9"/>
  <c r="Q18" i="9"/>
  <c r="N18" i="9"/>
  <c r="K18" i="9"/>
  <c r="H18" i="9"/>
  <c r="E18" i="9"/>
  <c r="D18" i="9"/>
  <c r="C18" i="9"/>
  <c r="Q17" i="9"/>
  <c r="N17" i="9"/>
  <c r="K17" i="9"/>
  <c r="H17" i="9"/>
  <c r="E17" i="9"/>
  <c r="D17" i="9"/>
  <c r="C17" i="9"/>
  <c r="Q16" i="9"/>
  <c r="N16" i="9"/>
  <c r="K16" i="9"/>
  <c r="H16" i="9"/>
  <c r="E16" i="9"/>
  <c r="D16" i="9"/>
  <c r="C16" i="9"/>
  <c r="Q15" i="9"/>
  <c r="N15" i="9"/>
  <c r="K15" i="9"/>
  <c r="H15" i="9"/>
  <c r="E15" i="9"/>
  <c r="B15" i="9" s="1"/>
  <c r="D15" i="9"/>
  <c r="C15" i="9"/>
  <c r="Q14" i="9"/>
  <c r="N14" i="9"/>
  <c r="K14" i="9"/>
  <c r="H14" i="9"/>
  <c r="E14" i="9"/>
  <c r="D14" i="9"/>
  <c r="C14" i="9"/>
  <c r="Q13" i="9"/>
  <c r="N13" i="9"/>
  <c r="K13" i="9"/>
  <c r="H13" i="9"/>
  <c r="E13" i="9"/>
  <c r="D13" i="9"/>
  <c r="C13" i="9"/>
  <c r="Q12" i="9"/>
  <c r="N12" i="9"/>
  <c r="K12" i="9"/>
  <c r="H12" i="9"/>
  <c r="E12" i="9"/>
  <c r="D12" i="9"/>
  <c r="C12" i="9"/>
  <c r="Q11" i="9"/>
  <c r="N11" i="9"/>
  <c r="K11" i="9"/>
  <c r="H11" i="9"/>
  <c r="E11" i="9"/>
  <c r="D11" i="9"/>
  <c r="C11" i="9"/>
  <c r="Q10" i="9"/>
  <c r="N10" i="9"/>
  <c r="K10" i="9"/>
  <c r="H10" i="9"/>
  <c r="E10" i="9"/>
  <c r="D10" i="9"/>
  <c r="C10" i="9"/>
  <c r="Q9" i="9"/>
  <c r="N9" i="9"/>
  <c r="K9" i="9"/>
  <c r="H9" i="9"/>
  <c r="E9" i="9"/>
  <c r="B9" i="9" s="1"/>
  <c r="D9" i="9"/>
  <c r="C9" i="9"/>
  <c r="Q8" i="9"/>
  <c r="N8" i="9"/>
  <c r="K8" i="9"/>
  <c r="H8" i="9"/>
  <c r="E8" i="9"/>
  <c r="D8" i="9"/>
  <c r="C8" i="9"/>
  <c r="Q7" i="9"/>
  <c r="N7" i="9"/>
  <c r="K7" i="9"/>
  <c r="H7" i="9"/>
  <c r="E7" i="9"/>
  <c r="D7" i="9"/>
  <c r="C7" i="9"/>
  <c r="Q6" i="9"/>
  <c r="N6" i="9"/>
  <c r="K6" i="9"/>
  <c r="H6" i="9"/>
  <c r="E6" i="9"/>
  <c r="D6" i="9"/>
  <c r="C6" i="9"/>
  <c r="S5" i="9"/>
  <c r="R5" i="9"/>
  <c r="P5" i="9"/>
  <c r="O5" i="9"/>
  <c r="N5" i="9" s="1"/>
  <c r="M5" i="9"/>
  <c r="L5" i="9"/>
  <c r="K5" i="9" s="1"/>
  <c r="J5" i="9"/>
  <c r="I5" i="9"/>
  <c r="G5" i="9"/>
  <c r="F5" i="9"/>
  <c r="E5" i="9" s="1"/>
  <c r="Q26" i="8"/>
  <c r="B26" i="8" s="1"/>
  <c r="N26" i="8"/>
  <c r="K26" i="8"/>
  <c r="H26" i="8"/>
  <c r="E26" i="8"/>
  <c r="D26" i="8"/>
  <c r="C26" i="8"/>
  <c r="Q25" i="8"/>
  <c r="N25" i="8"/>
  <c r="K25" i="8"/>
  <c r="H25" i="8"/>
  <c r="E25" i="8"/>
  <c r="B25" i="8" s="1"/>
  <c r="D25" i="8"/>
  <c r="C25" i="8"/>
  <c r="Q24" i="8"/>
  <c r="N24" i="8"/>
  <c r="K24" i="8"/>
  <c r="H24" i="8"/>
  <c r="E24" i="8"/>
  <c r="B24" i="8" s="1"/>
  <c r="D24" i="8"/>
  <c r="C24" i="8"/>
  <c r="Q23" i="8"/>
  <c r="B23" i="8" s="1"/>
  <c r="N23" i="8"/>
  <c r="K23" i="8"/>
  <c r="H23" i="8"/>
  <c r="E23" i="8"/>
  <c r="D23" i="8"/>
  <c r="C23" i="8"/>
  <c r="Q22" i="8"/>
  <c r="N22" i="8"/>
  <c r="K22" i="8"/>
  <c r="H22" i="8"/>
  <c r="E22" i="8"/>
  <c r="B22" i="8" s="1"/>
  <c r="D22" i="8"/>
  <c r="C22" i="8"/>
  <c r="Q21" i="8"/>
  <c r="N21" i="8"/>
  <c r="K21" i="8"/>
  <c r="H21" i="8"/>
  <c r="E21" i="8"/>
  <c r="B21" i="8" s="1"/>
  <c r="D21" i="8"/>
  <c r="C21" i="8"/>
  <c r="Q20" i="8"/>
  <c r="B20" i="8" s="1"/>
  <c r="N20" i="8"/>
  <c r="K20" i="8"/>
  <c r="H20" i="8"/>
  <c r="E20" i="8"/>
  <c r="D20" i="8"/>
  <c r="C20" i="8"/>
  <c r="Q19" i="8"/>
  <c r="N19" i="8"/>
  <c r="K19" i="8"/>
  <c r="H19" i="8"/>
  <c r="E19" i="8"/>
  <c r="B19" i="8" s="1"/>
  <c r="D19" i="8"/>
  <c r="C19" i="8"/>
  <c r="Q18" i="8"/>
  <c r="N18" i="8"/>
  <c r="K18" i="8"/>
  <c r="H18" i="8"/>
  <c r="E18" i="8"/>
  <c r="B18" i="8" s="1"/>
  <c r="D18" i="8"/>
  <c r="C18" i="8"/>
  <c r="Q17" i="8"/>
  <c r="B17" i="8" s="1"/>
  <c r="N17" i="8"/>
  <c r="K17" i="8"/>
  <c r="H17" i="8"/>
  <c r="E17" i="8"/>
  <c r="D17" i="8"/>
  <c r="C17" i="8"/>
  <c r="Q16" i="8"/>
  <c r="N16" i="8"/>
  <c r="K16" i="8"/>
  <c r="H16" i="8"/>
  <c r="E16" i="8"/>
  <c r="B16" i="8" s="1"/>
  <c r="D16" i="8"/>
  <c r="C16" i="8"/>
  <c r="Q15" i="8"/>
  <c r="N15" i="8"/>
  <c r="K15" i="8"/>
  <c r="H15" i="8"/>
  <c r="E15" i="8"/>
  <c r="B15" i="8" s="1"/>
  <c r="D15" i="8"/>
  <c r="C15" i="8"/>
  <c r="Q14" i="8"/>
  <c r="B14" i="8" s="1"/>
  <c r="N14" i="8"/>
  <c r="K14" i="8"/>
  <c r="H14" i="8"/>
  <c r="E14" i="8"/>
  <c r="D14" i="8"/>
  <c r="C14" i="8"/>
  <c r="Q13" i="8"/>
  <c r="N13" i="8"/>
  <c r="K13" i="8"/>
  <c r="H13" i="8"/>
  <c r="E13" i="8"/>
  <c r="B13" i="8" s="1"/>
  <c r="D13" i="8"/>
  <c r="C13" i="8"/>
  <c r="Q12" i="8"/>
  <c r="N12" i="8"/>
  <c r="K12" i="8"/>
  <c r="H12" i="8"/>
  <c r="E12" i="8"/>
  <c r="B12" i="8" s="1"/>
  <c r="D12" i="8"/>
  <c r="C12" i="8"/>
  <c r="Q11" i="8"/>
  <c r="B11" i="8" s="1"/>
  <c r="N11" i="8"/>
  <c r="K11" i="8"/>
  <c r="H11" i="8"/>
  <c r="E11" i="8"/>
  <c r="D11" i="8"/>
  <c r="C11" i="8"/>
  <c r="Q10" i="8"/>
  <c r="N10" i="8"/>
  <c r="K10" i="8"/>
  <c r="H10" i="8"/>
  <c r="E10" i="8"/>
  <c r="B10" i="8" s="1"/>
  <c r="D10" i="8"/>
  <c r="C10" i="8"/>
  <c r="Q9" i="8"/>
  <c r="N9" i="8"/>
  <c r="K9" i="8"/>
  <c r="H9" i="8"/>
  <c r="E9" i="8"/>
  <c r="B9" i="8" s="1"/>
  <c r="D9" i="8"/>
  <c r="C9" i="8"/>
  <c r="Q8" i="8"/>
  <c r="B8" i="8" s="1"/>
  <c r="N8" i="8"/>
  <c r="K8" i="8"/>
  <c r="H8" i="8"/>
  <c r="E8" i="8"/>
  <c r="D8" i="8"/>
  <c r="C8" i="8"/>
  <c r="Q7" i="8"/>
  <c r="N7" i="8"/>
  <c r="K7" i="8"/>
  <c r="H7" i="8"/>
  <c r="E7" i="8"/>
  <c r="B7" i="8" s="1"/>
  <c r="D7" i="8"/>
  <c r="C7" i="8"/>
  <c r="Q6" i="8"/>
  <c r="N6" i="8"/>
  <c r="K6" i="8"/>
  <c r="H6" i="8"/>
  <c r="E6" i="8"/>
  <c r="B6" i="8" s="1"/>
  <c r="D6" i="8"/>
  <c r="C6" i="8"/>
  <c r="S5" i="8"/>
  <c r="D5" i="8" s="1"/>
  <c r="R5" i="8"/>
  <c r="Q5" i="8" s="1"/>
  <c r="P5" i="8"/>
  <c r="O5" i="8"/>
  <c r="N5" i="8" s="1"/>
  <c r="M5" i="8"/>
  <c r="L5" i="8"/>
  <c r="K5" i="8" s="1"/>
  <c r="J5" i="8"/>
  <c r="I5" i="8"/>
  <c r="H5" i="8" s="1"/>
  <c r="G5" i="8"/>
  <c r="F5" i="8"/>
  <c r="E5" i="8"/>
  <c r="N26" i="7"/>
  <c r="K26" i="7"/>
  <c r="H26" i="7"/>
  <c r="E26" i="7"/>
  <c r="D26" i="7"/>
  <c r="C26" i="7"/>
  <c r="N25" i="7"/>
  <c r="K25" i="7"/>
  <c r="H25" i="7"/>
  <c r="E25" i="7"/>
  <c r="D25" i="7"/>
  <c r="C25" i="7"/>
  <c r="B25" i="7"/>
  <c r="N24" i="7"/>
  <c r="K24" i="7"/>
  <c r="H24" i="7"/>
  <c r="E24" i="7"/>
  <c r="B24" i="7" s="1"/>
  <c r="D24" i="7"/>
  <c r="C24" i="7"/>
  <c r="N23" i="7"/>
  <c r="K23" i="7"/>
  <c r="H23" i="7"/>
  <c r="E23" i="7"/>
  <c r="B23" i="7" s="1"/>
  <c r="D23" i="7"/>
  <c r="C23" i="7"/>
  <c r="N22" i="7"/>
  <c r="K22" i="7"/>
  <c r="H22" i="7"/>
  <c r="E22" i="7"/>
  <c r="D22" i="7"/>
  <c r="C22" i="7"/>
  <c r="N21" i="7"/>
  <c r="K21" i="7"/>
  <c r="H21" i="7"/>
  <c r="E21" i="7"/>
  <c r="B21" i="7" s="1"/>
  <c r="D21" i="7"/>
  <c r="C21" i="7"/>
  <c r="N20" i="7"/>
  <c r="K20" i="7"/>
  <c r="H20" i="7"/>
  <c r="E20" i="7"/>
  <c r="D20" i="7"/>
  <c r="C20" i="7"/>
  <c r="N19" i="7"/>
  <c r="K19" i="7"/>
  <c r="H19" i="7"/>
  <c r="E19" i="7"/>
  <c r="D19" i="7"/>
  <c r="C19" i="7"/>
  <c r="N18" i="7"/>
  <c r="K18" i="7"/>
  <c r="H18" i="7"/>
  <c r="E18" i="7"/>
  <c r="D18" i="7"/>
  <c r="C18" i="7"/>
  <c r="N17" i="7"/>
  <c r="K17" i="7"/>
  <c r="H17" i="7"/>
  <c r="E17" i="7"/>
  <c r="B17" i="7" s="1"/>
  <c r="D17" i="7"/>
  <c r="C17" i="7"/>
  <c r="N16" i="7"/>
  <c r="K16" i="7"/>
  <c r="H16" i="7"/>
  <c r="E16" i="7"/>
  <c r="D16" i="7"/>
  <c r="C16" i="7"/>
  <c r="N15" i="7"/>
  <c r="K15" i="7"/>
  <c r="H15" i="7"/>
  <c r="E15" i="7"/>
  <c r="D15" i="7"/>
  <c r="C15" i="7"/>
  <c r="N14" i="7"/>
  <c r="K14" i="7"/>
  <c r="B14" i="7" s="1"/>
  <c r="H14" i="7"/>
  <c r="E14" i="7"/>
  <c r="D14" i="7"/>
  <c r="C14" i="7"/>
  <c r="N13" i="7"/>
  <c r="K13" i="7"/>
  <c r="H13" i="7"/>
  <c r="E13" i="7"/>
  <c r="B13" i="7" s="1"/>
  <c r="D13" i="7"/>
  <c r="C13" i="7"/>
  <c r="N12" i="7"/>
  <c r="K12" i="7"/>
  <c r="H12" i="7"/>
  <c r="E12" i="7"/>
  <c r="D12" i="7"/>
  <c r="C12" i="7"/>
  <c r="N11" i="7"/>
  <c r="K11" i="7"/>
  <c r="H11" i="7"/>
  <c r="E11" i="7"/>
  <c r="D11" i="7"/>
  <c r="C11" i="7"/>
  <c r="N10" i="7"/>
  <c r="K10" i="7"/>
  <c r="H10" i="7"/>
  <c r="E10" i="7"/>
  <c r="D10" i="7"/>
  <c r="C10" i="7"/>
  <c r="N9" i="7"/>
  <c r="K9" i="7"/>
  <c r="H9" i="7"/>
  <c r="E9" i="7"/>
  <c r="D9" i="7"/>
  <c r="C9" i="7"/>
  <c r="B9" i="7"/>
  <c r="N8" i="7"/>
  <c r="K8" i="7"/>
  <c r="H8" i="7"/>
  <c r="E8" i="7"/>
  <c r="D8" i="7"/>
  <c r="C8" i="7"/>
  <c r="N7" i="7"/>
  <c r="K7" i="7"/>
  <c r="H7" i="7"/>
  <c r="E7" i="7"/>
  <c r="D7" i="7"/>
  <c r="C7" i="7"/>
  <c r="N6" i="7"/>
  <c r="K6" i="7"/>
  <c r="H6" i="7"/>
  <c r="E6" i="7"/>
  <c r="D6" i="7"/>
  <c r="C6" i="7"/>
  <c r="S5" i="7"/>
  <c r="R5" i="7"/>
  <c r="Q5" i="7" s="1"/>
  <c r="P5" i="7"/>
  <c r="O5" i="7"/>
  <c r="N5" i="7"/>
  <c r="M5" i="7"/>
  <c r="L5" i="7"/>
  <c r="J5" i="7"/>
  <c r="I5" i="7"/>
  <c r="H5" i="7" s="1"/>
  <c r="G5" i="7"/>
  <c r="F5" i="7"/>
  <c r="C5" i="7" s="1"/>
  <c r="N26" i="6"/>
  <c r="K26" i="6"/>
  <c r="H26" i="6"/>
  <c r="E26" i="6"/>
  <c r="D26" i="6"/>
  <c r="C26" i="6"/>
  <c r="N25" i="6"/>
  <c r="K25" i="6"/>
  <c r="H25" i="6"/>
  <c r="E25" i="6"/>
  <c r="D25" i="6"/>
  <c r="C25" i="6"/>
  <c r="N24" i="6"/>
  <c r="K24" i="6"/>
  <c r="H24" i="6"/>
  <c r="E24" i="6"/>
  <c r="D24" i="6"/>
  <c r="C24" i="6"/>
  <c r="B24" i="6"/>
  <c r="N23" i="6"/>
  <c r="K23" i="6"/>
  <c r="H23" i="6"/>
  <c r="E23" i="6"/>
  <c r="B23" i="6" s="1"/>
  <c r="D23" i="6"/>
  <c r="C23" i="6"/>
  <c r="N22" i="6"/>
  <c r="K22" i="6"/>
  <c r="H22" i="6"/>
  <c r="E22" i="6"/>
  <c r="B22" i="6" s="1"/>
  <c r="D22" i="6"/>
  <c r="C22" i="6"/>
  <c r="N21" i="6"/>
  <c r="K21" i="6"/>
  <c r="H21" i="6"/>
  <c r="E21" i="6"/>
  <c r="D21" i="6"/>
  <c r="C21" i="6"/>
  <c r="N20" i="6"/>
  <c r="K20" i="6"/>
  <c r="H20" i="6"/>
  <c r="E20" i="6"/>
  <c r="B20" i="6" s="1"/>
  <c r="D20" i="6"/>
  <c r="C20" i="6"/>
  <c r="N19" i="6"/>
  <c r="K19" i="6"/>
  <c r="H19" i="6"/>
  <c r="E19" i="6"/>
  <c r="D19" i="6"/>
  <c r="C19" i="6"/>
  <c r="N18" i="6"/>
  <c r="K18" i="6"/>
  <c r="H18" i="6"/>
  <c r="E18" i="6"/>
  <c r="D18" i="6"/>
  <c r="C18" i="6"/>
  <c r="N17" i="6"/>
  <c r="K17" i="6"/>
  <c r="H17" i="6"/>
  <c r="E17" i="6"/>
  <c r="D17" i="6"/>
  <c r="C17" i="6"/>
  <c r="N16" i="6"/>
  <c r="K16" i="6"/>
  <c r="H16" i="6"/>
  <c r="E16" i="6"/>
  <c r="B16" i="6" s="1"/>
  <c r="D16" i="6"/>
  <c r="C16" i="6"/>
  <c r="N15" i="6"/>
  <c r="K15" i="6"/>
  <c r="H15" i="6"/>
  <c r="E15" i="6"/>
  <c r="D15" i="6"/>
  <c r="C15" i="6"/>
  <c r="N14" i="6"/>
  <c r="K14" i="6"/>
  <c r="H14" i="6"/>
  <c r="E14" i="6"/>
  <c r="D14" i="6"/>
  <c r="C14" i="6"/>
  <c r="N13" i="6"/>
  <c r="K13" i="6"/>
  <c r="B13" i="6" s="1"/>
  <c r="H13" i="6"/>
  <c r="E13" i="6"/>
  <c r="D13" i="6"/>
  <c r="C13" i="6"/>
  <c r="N12" i="6"/>
  <c r="K12" i="6"/>
  <c r="H12" i="6"/>
  <c r="E12" i="6"/>
  <c r="B12" i="6" s="1"/>
  <c r="D12" i="6"/>
  <c r="C12" i="6"/>
  <c r="N11" i="6"/>
  <c r="K11" i="6"/>
  <c r="H11" i="6"/>
  <c r="E11" i="6"/>
  <c r="D11" i="6"/>
  <c r="C11" i="6"/>
  <c r="N10" i="6"/>
  <c r="K10" i="6"/>
  <c r="H10" i="6"/>
  <c r="E10" i="6"/>
  <c r="D10" i="6"/>
  <c r="C10" i="6"/>
  <c r="N9" i="6"/>
  <c r="K9" i="6"/>
  <c r="H9" i="6"/>
  <c r="E9" i="6"/>
  <c r="D9" i="6"/>
  <c r="C9" i="6"/>
  <c r="N8" i="6"/>
  <c r="K8" i="6"/>
  <c r="H8" i="6"/>
  <c r="E8" i="6"/>
  <c r="D8" i="6"/>
  <c r="C8" i="6"/>
  <c r="B8" i="6"/>
  <c r="N7" i="6"/>
  <c r="K7" i="6"/>
  <c r="H7" i="6"/>
  <c r="E7" i="6"/>
  <c r="D7" i="6"/>
  <c r="C7" i="6"/>
  <c r="N6" i="6"/>
  <c r="K6" i="6"/>
  <c r="H6" i="6"/>
  <c r="E6" i="6"/>
  <c r="D6" i="6"/>
  <c r="C6" i="6"/>
  <c r="S5" i="6"/>
  <c r="R5" i="6"/>
  <c r="P5" i="6"/>
  <c r="O5" i="6"/>
  <c r="N5" i="6"/>
  <c r="M5" i="6"/>
  <c r="L5" i="6"/>
  <c r="K5" i="6" s="1"/>
  <c r="J5" i="6"/>
  <c r="I5" i="6"/>
  <c r="H5" i="6" s="1"/>
  <c r="G5" i="6"/>
  <c r="F5" i="6"/>
  <c r="E5" i="6" s="1"/>
  <c r="D26" i="5"/>
  <c r="C26" i="5"/>
  <c r="B26" i="5"/>
  <c r="D25" i="5"/>
  <c r="C25" i="5"/>
  <c r="B25" i="5"/>
  <c r="D24" i="5"/>
  <c r="C24" i="5"/>
  <c r="B24" i="5"/>
  <c r="D23" i="5"/>
  <c r="C23" i="5"/>
  <c r="B23" i="5"/>
  <c r="D22" i="5"/>
  <c r="C22" i="5"/>
  <c r="B22" i="5"/>
  <c r="D21" i="5"/>
  <c r="C21" i="5"/>
  <c r="B21" i="5"/>
  <c r="D20" i="5"/>
  <c r="C20" i="5"/>
  <c r="B20" i="5"/>
  <c r="D19" i="5"/>
  <c r="C19" i="5"/>
  <c r="B19" i="5"/>
  <c r="D18" i="5"/>
  <c r="C18" i="5"/>
  <c r="B18" i="5"/>
  <c r="D17" i="5"/>
  <c r="C17" i="5"/>
  <c r="B17" i="5"/>
  <c r="D16" i="5"/>
  <c r="C16" i="5"/>
  <c r="B16" i="5"/>
  <c r="D15" i="5"/>
  <c r="C15" i="5"/>
  <c r="B15" i="5"/>
  <c r="D14" i="5"/>
  <c r="C14" i="5"/>
  <c r="B14" i="5"/>
  <c r="D13" i="5"/>
  <c r="C13" i="5"/>
  <c r="B13" i="5"/>
  <c r="D12" i="5"/>
  <c r="C12" i="5"/>
  <c r="B12" i="5"/>
  <c r="D11" i="5"/>
  <c r="C11" i="5"/>
  <c r="B11" i="5"/>
  <c r="D10" i="5"/>
  <c r="C10" i="5"/>
  <c r="B10" i="5"/>
  <c r="D9" i="5"/>
  <c r="C9" i="5"/>
  <c r="B9" i="5"/>
  <c r="D8" i="5"/>
  <c r="C8" i="5"/>
  <c r="B8" i="5"/>
  <c r="D7" i="5"/>
  <c r="C7" i="5"/>
  <c r="B7" i="5"/>
  <c r="D6" i="5"/>
  <c r="C6" i="5"/>
  <c r="B6" i="5"/>
  <c r="D5" i="5"/>
  <c r="C5" i="5"/>
  <c r="B5" i="5"/>
  <c r="D26" i="4"/>
  <c r="C26" i="4"/>
  <c r="D25" i="4"/>
  <c r="C25" i="4"/>
  <c r="B25" i="4" s="1"/>
  <c r="D24" i="4"/>
  <c r="C24" i="4"/>
  <c r="D23" i="4"/>
  <c r="C23" i="4"/>
  <c r="D22" i="4"/>
  <c r="C22" i="4"/>
  <c r="B22" i="4"/>
  <c r="D21" i="4"/>
  <c r="C21" i="4"/>
  <c r="B21" i="4" s="1"/>
  <c r="D20" i="4"/>
  <c r="C20" i="4"/>
  <c r="D19" i="4"/>
  <c r="C19" i="4"/>
  <c r="D18" i="4"/>
  <c r="B18" i="4" s="1"/>
  <c r="C18" i="4"/>
  <c r="D17" i="4"/>
  <c r="C17" i="4"/>
  <c r="B17" i="4" s="1"/>
  <c r="D16" i="4"/>
  <c r="C16" i="4"/>
  <c r="D15" i="4"/>
  <c r="C15" i="4"/>
  <c r="D14" i="4"/>
  <c r="C14" i="4"/>
  <c r="B14" i="4" s="1"/>
  <c r="D13" i="4"/>
  <c r="C13" i="4"/>
  <c r="B13" i="4" s="1"/>
  <c r="D12" i="4"/>
  <c r="C12" i="4"/>
  <c r="D11" i="4"/>
  <c r="C11" i="4"/>
  <c r="D10" i="4"/>
  <c r="C10" i="4"/>
  <c r="B10" i="4"/>
  <c r="D9" i="4"/>
  <c r="C9" i="4"/>
  <c r="B9" i="4" s="1"/>
  <c r="D8" i="4"/>
  <c r="C8" i="4"/>
  <c r="D7" i="4"/>
  <c r="D5" i="4" s="1"/>
  <c r="C7" i="4"/>
  <c r="D6" i="4"/>
  <c r="B6" i="4" s="1"/>
  <c r="C6" i="4"/>
  <c r="Q25" i="3"/>
  <c r="N25" i="3"/>
  <c r="K25" i="3"/>
  <c r="H25" i="3"/>
  <c r="E25" i="3"/>
  <c r="D25" i="3"/>
  <c r="C25" i="3"/>
  <c r="B25" i="3"/>
  <c r="Q24" i="3"/>
  <c r="N24" i="3"/>
  <c r="K24" i="3"/>
  <c r="H24" i="3"/>
  <c r="E24" i="3"/>
  <c r="D24" i="3"/>
  <c r="C24" i="3"/>
  <c r="B24" i="3" s="1"/>
  <c r="Q23" i="3"/>
  <c r="N23" i="3"/>
  <c r="K23" i="3"/>
  <c r="H23" i="3"/>
  <c r="E23" i="3"/>
  <c r="D23" i="3"/>
  <c r="C23" i="3"/>
  <c r="B23" i="3" s="1"/>
  <c r="Q22" i="3"/>
  <c r="N22" i="3"/>
  <c r="K22" i="3"/>
  <c r="H22" i="3"/>
  <c r="E22" i="3"/>
  <c r="D22" i="3"/>
  <c r="C22" i="3"/>
  <c r="B22" i="3"/>
  <c r="Q21" i="3"/>
  <c r="N21" i="3"/>
  <c r="K21" i="3"/>
  <c r="H21" i="3"/>
  <c r="E21" i="3"/>
  <c r="D21" i="3"/>
  <c r="C21" i="3"/>
  <c r="B21" i="3" s="1"/>
  <c r="Q20" i="3"/>
  <c r="N20" i="3"/>
  <c r="K20" i="3"/>
  <c r="H20" i="3"/>
  <c r="E20" i="3"/>
  <c r="D20" i="3"/>
  <c r="B20" i="3" s="1"/>
  <c r="C20" i="3"/>
  <c r="Q19" i="3"/>
  <c r="N19" i="3"/>
  <c r="K19" i="3"/>
  <c r="H19" i="3"/>
  <c r="E19" i="3"/>
  <c r="D19" i="3"/>
  <c r="C19" i="3"/>
  <c r="B19" i="3"/>
  <c r="Q18" i="3"/>
  <c r="N18" i="3"/>
  <c r="K18" i="3"/>
  <c r="H18" i="3"/>
  <c r="E18" i="3"/>
  <c r="D18" i="3"/>
  <c r="C18" i="3"/>
  <c r="B18" i="3" s="1"/>
  <c r="Q17" i="3"/>
  <c r="N17" i="3"/>
  <c r="K17" i="3"/>
  <c r="H17" i="3"/>
  <c r="E17" i="3"/>
  <c r="D17" i="3"/>
  <c r="C17" i="3"/>
  <c r="B17" i="3" s="1"/>
  <c r="Q16" i="3"/>
  <c r="N16" i="3"/>
  <c r="K16" i="3"/>
  <c r="H16" i="3"/>
  <c r="E16" i="3"/>
  <c r="D16" i="3"/>
  <c r="C16" i="3"/>
  <c r="B16" i="3"/>
  <c r="Q15" i="3"/>
  <c r="N15" i="3"/>
  <c r="K15" i="3"/>
  <c r="H15" i="3"/>
  <c r="E15" i="3"/>
  <c r="D15" i="3"/>
  <c r="C15" i="3"/>
  <c r="B15" i="3" s="1"/>
  <c r="Q14" i="3"/>
  <c r="N14" i="3"/>
  <c r="K14" i="3"/>
  <c r="H14" i="3"/>
  <c r="E14" i="3"/>
  <c r="D14" i="3"/>
  <c r="C14" i="3"/>
  <c r="B14" i="3" s="1"/>
  <c r="Q13" i="3"/>
  <c r="N13" i="3"/>
  <c r="K13" i="3"/>
  <c r="H13" i="3"/>
  <c r="E13" i="3"/>
  <c r="D13" i="3"/>
  <c r="C13" i="3"/>
  <c r="B13" i="3"/>
  <c r="Q12" i="3"/>
  <c r="N12" i="3"/>
  <c r="K12" i="3"/>
  <c r="H12" i="3"/>
  <c r="E12" i="3"/>
  <c r="D12" i="3"/>
  <c r="C12" i="3"/>
  <c r="B12" i="3" s="1"/>
  <c r="Q11" i="3"/>
  <c r="N11" i="3"/>
  <c r="K11" i="3"/>
  <c r="H11" i="3"/>
  <c r="E11" i="3"/>
  <c r="D11" i="3"/>
  <c r="C11" i="3"/>
  <c r="B11" i="3" s="1"/>
  <c r="Q10" i="3"/>
  <c r="N10" i="3"/>
  <c r="K10" i="3"/>
  <c r="H10" i="3"/>
  <c r="E10" i="3"/>
  <c r="D10" i="3"/>
  <c r="C10" i="3"/>
  <c r="B10" i="3"/>
  <c r="Q9" i="3"/>
  <c r="N9" i="3"/>
  <c r="K9" i="3"/>
  <c r="H9" i="3"/>
  <c r="E9" i="3"/>
  <c r="D9" i="3"/>
  <c r="C9" i="3"/>
  <c r="B9" i="3" s="1"/>
  <c r="Q8" i="3"/>
  <c r="N8" i="3"/>
  <c r="K8" i="3"/>
  <c r="H8" i="3"/>
  <c r="E8" i="3"/>
  <c r="D8" i="3"/>
  <c r="C8" i="3"/>
  <c r="B8" i="3" s="1"/>
  <c r="Q7" i="3"/>
  <c r="N7" i="3"/>
  <c r="N4" i="3" s="1"/>
  <c r="K7" i="3"/>
  <c r="H7" i="3"/>
  <c r="E7" i="3"/>
  <c r="D7" i="3"/>
  <c r="C7" i="3"/>
  <c r="B7" i="3"/>
  <c r="Q6" i="3"/>
  <c r="N6" i="3"/>
  <c r="K6" i="3"/>
  <c r="H6" i="3"/>
  <c r="E6" i="3"/>
  <c r="D6" i="3"/>
  <c r="D4" i="3" s="1"/>
  <c r="C6" i="3"/>
  <c r="B6" i="3" s="1"/>
  <c r="Q5" i="3"/>
  <c r="N5" i="3"/>
  <c r="K5" i="3"/>
  <c r="H5" i="3"/>
  <c r="H4" i="3" s="1"/>
  <c r="E5" i="3"/>
  <c r="E4" i="3" s="1"/>
  <c r="D5" i="3"/>
  <c r="C5" i="3"/>
  <c r="B5" i="3" s="1"/>
  <c r="K4" i="3"/>
  <c r="Q25" i="2"/>
  <c r="N25" i="2"/>
  <c r="K25" i="2"/>
  <c r="H25" i="2"/>
  <c r="E25" i="2"/>
  <c r="D25" i="2"/>
  <c r="C25" i="2"/>
  <c r="Q24" i="2"/>
  <c r="N24" i="2"/>
  <c r="K24" i="2"/>
  <c r="H24" i="2"/>
  <c r="E24" i="2"/>
  <c r="D24" i="2"/>
  <c r="C24" i="2"/>
  <c r="Q23" i="2"/>
  <c r="N23" i="2"/>
  <c r="K23" i="2"/>
  <c r="H23" i="2"/>
  <c r="E23" i="2"/>
  <c r="B23" i="2" s="1"/>
  <c r="D23" i="2"/>
  <c r="C23" i="2"/>
  <c r="Q22" i="2"/>
  <c r="N22" i="2"/>
  <c r="K22" i="2"/>
  <c r="H22" i="2"/>
  <c r="E22" i="2"/>
  <c r="D22" i="2"/>
  <c r="C22" i="2"/>
  <c r="Q21" i="2"/>
  <c r="N21" i="2"/>
  <c r="K21" i="2"/>
  <c r="H21" i="2"/>
  <c r="E21" i="2"/>
  <c r="D21" i="2"/>
  <c r="C21" i="2"/>
  <c r="Q20" i="2"/>
  <c r="N20" i="2"/>
  <c r="K20" i="2"/>
  <c r="H20" i="2"/>
  <c r="E20" i="2"/>
  <c r="D20" i="2"/>
  <c r="C20" i="2"/>
  <c r="Q19" i="2"/>
  <c r="N19" i="2"/>
  <c r="K19" i="2"/>
  <c r="H19" i="2"/>
  <c r="E19" i="2"/>
  <c r="D19" i="2"/>
  <c r="C19" i="2"/>
  <c r="Q18" i="2"/>
  <c r="N18" i="2"/>
  <c r="K18" i="2"/>
  <c r="H18" i="2"/>
  <c r="E18" i="2"/>
  <c r="B18" i="2" s="1"/>
  <c r="D18" i="2"/>
  <c r="C18" i="2"/>
  <c r="Q17" i="2"/>
  <c r="N17" i="2"/>
  <c r="K17" i="2"/>
  <c r="H17" i="2"/>
  <c r="E17" i="2"/>
  <c r="B17" i="2" s="1"/>
  <c r="D17" i="2"/>
  <c r="C17" i="2"/>
  <c r="Q16" i="2"/>
  <c r="N16" i="2"/>
  <c r="K16" i="2"/>
  <c r="H16" i="2"/>
  <c r="E16" i="2"/>
  <c r="D16" i="2"/>
  <c r="C16" i="2"/>
  <c r="Q15" i="2"/>
  <c r="N15" i="2"/>
  <c r="K15" i="2"/>
  <c r="H15" i="2"/>
  <c r="E15" i="2"/>
  <c r="D15" i="2"/>
  <c r="C15" i="2"/>
  <c r="Q14" i="2"/>
  <c r="N14" i="2"/>
  <c r="K14" i="2"/>
  <c r="H14" i="2"/>
  <c r="E14" i="2"/>
  <c r="D14" i="2"/>
  <c r="C14" i="2"/>
  <c r="Q13" i="2"/>
  <c r="N13" i="2"/>
  <c r="K13" i="2"/>
  <c r="H13" i="2"/>
  <c r="E13" i="2"/>
  <c r="D13" i="2"/>
  <c r="C13" i="2"/>
  <c r="Q12" i="2"/>
  <c r="N12" i="2"/>
  <c r="K12" i="2"/>
  <c r="H12" i="2"/>
  <c r="E12" i="2"/>
  <c r="B12" i="2" s="1"/>
  <c r="D12" i="2"/>
  <c r="C12" i="2"/>
  <c r="Q11" i="2"/>
  <c r="N11" i="2"/>
  <c r="K11" i="2"/>
  <c r="H11" i="2"/>
  <c r="E11" i="2"/>
  <c r="B11" i="2" s="1"/>
  <c r="D11" i="2"/>
  <c r="C11" i="2"/>
  <c r="Q10" i="2"/>
  <c r="N10" i="2"/>
  <c r="K10" i="2"/>
  <c r="H10" i="2"/>
  <c r="E10" i="2"/>
  <c r="D10" i="2"/>
  <c r="C10" i="2"/>
  <c r="Q9" i="2"/>
  <c r="N9" i="2"/>
  <c r="K9" i="2"/>
  <c r="H9" i="2"/>
  <c r="E9" i="2"/>
  <c r="D9" i="2"/>
  <c r="C9" i="2"/>
  <c r="Q8" i="2"/>
  <c r="N8" i="2"/>
  <c r="K8" i="2"/>
  <c r="H8" i="2"/>
  <c r="E8" i="2"/>
  <c r="D8" i="2"/>
  <c r="C8" i="2"/>
  <c r="Q7" i="2"/>
  <c r="N7" i="2"/>
  <c r="K7" i="2"/>
  <c r="H7" i="2"/>
  <c r="E7" i="2"/>
  <c r="D7" i="2"/>
  <c r="C7" i="2"/>
  <c r="Q6" i="2"/>
  <c r="N6" i="2"/>
  <c r="K6" i="2"/>
  <c r="H6" i="2"/>
  <c r="E6" i="2"/>
  <c r="D6" i="2"/>
  <c r="C6" i="2"/>
  <c r="Q5" i="2"/>
  <c r="N5" i="2"/>
  <c r="K5" i="2"/>
  <c r="H5" i="2"/>
  <c r="E5" i="2"/>
  <c r="B5" i="2" s="1"/>
  <c r="D5" i="2"/>
  <c r="C5" i="2"/>
  <c r="D4" i="2"/>
  <c r="C4" i="2"/>
  <c r="B4" i="2"/>
  <c r="B4" i="3" l="1"/>
  <c r="B10" i="2"/>
  <c r="B16" i="2"/>
  <c r="B22" i="2"/>
  <c r="Q4" i="3"/>
  <c r="B7" i="4"/>
  <c r="B12" i="4"/>
  <c r="B19" i="4"/>
  <c r="B24" i="4"/>
  <c r="B9" i="6"/>
  <c r="B18" i="6"/>
  <c r="B19" i="6"/>
  <c r="E5" i="7"/>
  <c r="B10" i="7"/>
  <c r="B19" i="7"/>
  <c r="B20" i="7"/>
  <c r="Q5" i="9"/>
  <c r="B5" i="9" s="1"/>
  <c r="B8" i="9"/>
  <c r="B14" i="9"/>
  <c r="B20" i="9"/>
  <c r="B26" i="9"/>
  <c r="E5" i="10"/>
  <c r="K5" i="10"/>
  <c r="B5" i="10" s="1"/>
  <c r="B22" i="10"/>
  <c r="B26" i="10"/>
  <c r="H4" i="11"/>
  <c r="N4" i="11"/>
  <c r="B5" i="11"/>
  <c r="B11" i="11"/>
  <c r="B17" i="11"/>
  <c r="B23" i="11"/>
  <c r="B6" i="2"/>
  <c r="B24" i="2"/>
  <c r="B8" i="4"/>
  <c r="B15" i="4"/>
  <c r="B20" i="4"/>
  <c r="D5" i="6"/>
  <c r="B17" i="6"/>
  <c r="B26" i="6"/>
  <c r="B18" i="7"/>
  <c r="B10" i="9"/>
  <c r="B16" i="9"/>
  <c r="B22" i="9"/>
  <c r="B7" i="11"/>
  <c r="B13" i="11"/>
  <c r="B19" i="11"/>
  <c r="B7" i="2"/>
  <c r="B13" i="2"/>
  <c r="B19" i="2"/>
  <c r="B25" i="2"/>
  <c r="C4" i="3"/>
  <c r="B6" i="6"/>
  <c r="B7" i="6"/>
  <c r="B21" i="6"/>
  <c r="B7" i="7"/>
  <c r="B8" i="7"/>
  <c r="B22" i="7"/>
  <c r="D5" i="9"/>
  <c r="B11" i="9"/>
  <c r="B17" i="9"/>
  <c r="B23" i="9"/>
  <c r="N5" i="10"/>
  <c r="B8" i="11"/>
  <c r="B14" i="11"/>
  <c r="B20" i="11"/>
  <c r="B8" i="2"/>
  <c r="B14" i="2"/>
  <c r="B20" i="2"/>
  <c r="C5" i="4"/>
  <c r="B5" i="4" s="1"/>
  <c r="B11" i="4"/>
  <c r="B16" i="4"/>
  <c r="B23" i="4"/>
  <c r="B10" i="6"/>
  <c r="B11" i="6"/>
  <c r="B25" i="6"/>
  <c r="D5" i="7"/>
  <c r="B11" i="7"/>
  <c r="B12" i="7"/>
  <c r="B26" i="7"/>
  <c r="H5" i="9"/>
  <c r="B6" i="9"/>
  <c r="B12" i="9"/>
  <c r="B18" i="9"/>
  <c r="B24" i="9"/>
  <c r="E4" i="11"/>
  <c r="B4" i="11" s="1"/>
  <c r="B9" i="11"/>
  <c r="B15" i="11"/>
  <c r="B21" i="11"/>
  <c r="B5" i="8"/>
  <c r="B9" i="2"/>
  <c r="B15" i="2"/>
  <c r="B21" i="2"/>
  <c r="Q5" i="6"/>
  <c r="B5" i="6" s="1"/>
  <c r="B14" i="6"/>
  <c r="B15" i="6"/>
  <c r="K5" i="7"/>
  <c r="B6" i="7"/>
  <c r="B15" i="7"/>
  <c r="B16" i="7"/>
  <c r="C5" i="8"/>
  <c r="B7" i="9"/>
  <c r="B13" i="9"/>
  <c r="B19" i="9"/>
  <c r="B25" i="9"/>
  <c r="B25" i="10"/>
  <c r="D4" i="11"/>
  <c r="B10" i="11"/>
  <c r="B16" i="11"/>
  <c r="B22" i="11"/>
  <c r="B5" i="7"/>
  <c r="C5" i="6"/>
  <c r="C5" i="9"/>
</calcChain>
</file>

<file path=xl/sharedStrings.xml><?xml version="1.0" encoding="utf-8"?>
<sst xmlns="http://schemas.openxmlformats.org/spreadsheetml/2006/main" count="1629" uniqueCount="396">
  <si>
    <t>홍      콩</t>
  </si>
  <si>
    <t>부      탄</t>
  </si>
  <si>
    <t>캐   나   다</t>
  </si>
  <si>
    <t>남아프리카 공화국</t>
  </si>
  <si>
    <t>토      고</t>
  </si>
  <si>
    <t>중국(조선족포함)</t>
  </si>
  <si>
    <t>케      냐</t>
  </si>
  <si>
    <t>일       본</t>
  </si>
  <si>
    <t>중      국</t>
  </si>
  <si>
    <t>북        구</t>
  </si>
  <si>
    <t>합      계</t>
  </si>
  <si>
    <t>독       일</t>
  </si>
  <si>
    <t>터      키</t>
  </si>
  <si>
    <t>가      나</t>
  </si>
  <si>
    <t>영      국</t>
  </si>
  <si>
    <t>일      본</t>
  </si>
  <si>
    <t>서      구</t>
  </si>
  <si>
    <t>티모르 민주공화국</t>
  </si>
  <si>
    <t>몽      골</t>
  </si>
  <si>
    <t>인      도</t>
  </si>
  <si>
    <t>페      루</t>
  </si>
  <si>
    <t>칠      레</t>
  </si>
  <si>
    <t>남        구</t>
  </si>
  <si>
    <t>한국계 러시아인</t>
  </si>
  <si>
    <t>서       구</t>
  </si>
  <si>
    <t>네         팔</t>
  </si>
  <si>
    <t>수      단</t>
  </si>
  <si>
    <t>기         타</t>
  </si>
  <si>
    <t>영         국</t>
  </si>
  <si>
    <t>동      구</t>
  </si>
  <si>
    <t>남      구</t>
  </si>
  <si>
    <t>기       타</t>
  </si>
  <si>
    <t>미       국</t>
  </si>
  <si>
    <t>북      구</t>
  </si>
  <si>
    <t>호         주</t>
  </si>
  <si>
    <t>합        계</t>
  </si>
  <si>
    <t>베   트   남</t>
  </si>
  <si>
    <t>(단위 : 명)</t>
  </si>
  <si>
    <t>피      지</t>
  </si>
  <si>
    <t>이      란</t>
  </si>
  <si>
    <t>타      이</t>
  </si>
  <si>
    <t>가      봉</t>
  </si>
  <si>
    <t>프   랑   스</t>
  </si>
  <si>
    <t>필   리   핀</t>
  </si>
  <si>
    <t>광    산    구</t>
  </si>
  <si>
    <t>독         일</t>
  </si>
  <si>
    <t>미         국</t>
  </si>
  <si>
    <t>일         본</t>
  </si>
  <si>
    <t>트리니다드토바고</t>
  </si>
  <si>
    <t>네      팔</t>
  </si>
  <si>
    <t>독      일</t>
  </si>
  <si>
    <t>미      국</t>
  </si>
  <si>
    <t>호       주</t>
  </si>
  <si>
    <t>영       국</t>
  </si>
  <si>
    <t>6. 국적별 외국인 현황(2017년 12월말 기준)</t>
  </si>
  <si>
    <t>남</t>
  </si>
  <si>
    <t>계</t>
  </si>
  <si>
    <t>여</t>
  </si>
  <si>
    <t>-</t>
  </si>
  <si>
    <t>인도네시아</t>
  </si>
  <si>
    <t>구    분</t>
  </si>
  <si>
    <t>필  리  핀</t>
  </si>
  <si>
    <t>베  트  남</t>
  </si>
  <si>
    <t>방글라데시</t>
  </si>
  <si>
    <t>우즈베키스탄</t>
  </si>
  <si>
    <t>타 이(태국)</t>
  </si>
  <si>
    <t>파 키 스 탄</t>
  </si>
  <si>
    <t>스 리 랑 카</t>
  </si>
  <si>
    <t>아 일 랜 드</t>
  </si>
  <si>
    <t>카자흐스탄</t>
  </si>
  <si>
    <t>캐  나  다</t>
  </si>
  <si>
    <t>러시아연방</t>
  </si>
  <si>
    <t>프  랑  스</t>
  </si>
  <si>
    <t>캄 보 디 아</t>
  </si>
  <si>
    <t>뉴 질 랜 드</t>
  </si>
  <si>
    <t>멕  시  코</t>
  </si>
  <si>
    <t>우  간  다</t>
  </si>
  <si>
    <t>미  얀  마</t>
  </si>
  <si>
    <t>키르기스스탄</t>
  </si>
  <si>
    <t>벨 로 루 시</t>
  </si>
  <si>
    <t>코스타리카</t>
  </si>
  <si>
    <t>이  집  트</t>
  </si>
  <si>
    <t>탄 자 니 아</t>
  </si>
  <si>
    <t>말레이시아</t>
  </si>
  <si>
    <t>나이지리아</t>
  </si>
  <si>
    <t>모  로  코</t>
  </si>
  <si>
    <t>우크라이나</t>
  </si>
  <si>
    <t>몰  도  바</t>
  </si>
  <si>
    <t>불 가 리 아</t>
  </si>
  <si>
    <t>무  국  적</t>
  </si>
  <si>
    <t>레  바  논</t>
  </si>
  <si>
    <t>크로아티아</t>
  </si>
  <si>
    <t>루 마 니 아</t>
  </si>
  <si>
    <t>아르헨티나</t>
  </si>
  <si>
    <t>감  비  아</t>
  </si>
  <si>
    <t>포 르 투 갈</t>
  </si>
  <si>
    <t>이 스 라 엘</t>
  </si>
  <si>
    <t>앙  골  라</t>
  </si>
  <si>
    <t>투르크메니스탄</t>
  </si>
  <si>
    <t>아제르바이잔</t>
  </si>
  <si>
    <t>베네수엘라</t>
  </si>
  <si>
    <t>그  리  스</t>
  </si>
  <si>
    <t>코트디부아르</t>
  </si>
  <si>
    <t>덴  마  크</t>
  </si>
  <si>
    <t>헝  가  리</t>
  </si>
  <si>
    <t>콩고민주공화국</t>
  </si>
  <si>
    <t>스  위  스</t>
  </si>
  <si>
    <t>알 바 니 아</t>
  </si>
  <si>
    <t>볼 리 비 아</t>
  </si>
  <si>
    <t>라 트 비 아</t>
  </si>
  <si>
    <t>세르비아</t>
  </si>
  <si>
    <t>도미니카공화국</t>
  </si>
  <si>
    <t>슬 로 바 크</t>
  </si>
  <si>
    <t>아르메니아</t>
  </si>
  <si>
    <t>리투아니아</t>
  </si>
  <si>
    <t>엘살바도르</t>
  </si>
  <si>
    <t>브 루 나 이</t>
  </si>
  <si>
    <t>스  페  인</t>
  </si>
  <si>
    <t>러시아(연방)</t>
  </si>
  <si>
    <t>영국 외지민</t>
  </si>
  <si>
    <t>사우디아라비아</t>
  </si>
  <si>
    <t>네 덜 란 드</t>
  </si>
  <si>
    <t>이 탈 리 아</t>
  </si>
  <si>
    <t>라이베리아</t>
  </si>
  <si>
    <t>시  리  아</t>
  </si>
  <si>
    <t>에티오피아</t>
  </si>
  <si>
    <t>우 루 과 이</t>
  </si>
  <si>
    <t>카  메  룬</t>
  </si>
  <si>
    <t>한국계 중국인</t>
  </si>
  <si>
    <t>라  오  스</t>
  </si>
  <si>
    <t>브  라  질</t>
  </si>
  <si>
    <t>싱 가 포 르</t>
  </si>
  <si>
    <t>타  이  완</t>
  </si>
  <si>
    <t>오스트레일리아</t>
  </si>
  <si>
    <t>타지키스탄</t>
  </si>
  <si>
    <t>세  네  갈</t>
  </si>
  <si>
    <t>이  라  크</t>
  </si>
  <si>
    <t>알  제  리</t>
  </si>
  <si>
    <t>예멘공화국</t>
  </si>
  <si>
    <t>요  르  단</t>
  </si>
  <si>
    <t>벨  기  에</t>
  </si>
  <si>
    <t>르  완  다</t>
  </si>
  <si>
    <t>에 콰 도 르</t>
  </si>
  <si>
    <t>튀  니  지</t>
  </si>
  <si>
    <t>아프가니스탄</t>
  </si>
  <si>
    <t>바  하  마</t>
  </si>
  <si>
    <t>벨  리  즈</t>
  </si>
  <si>
    <t>바 누 아 투</t>
  </si>
  <si>
    <t>폴  란  드</t>
  </si>
  <si>
    <t>동     구</t>
  </si>
  <si>
    <t>남  구</t>
  </si>
  <si>
    <t>단위 : 명</t>
  </si>
  <si>
    <t>스리랑카</t>
  </si>
  <si>
    <t>합    계</t>
  </si>
  <si>
    <t>파키스탄</t>
  </si>
  <si>
    <t>동  구</t>
  </si>
  <si>
    <t>서   구</t>
  </si>
  <si>
    <t>북  구</t>
  </si>
  <si>
    <t>광  산  구</t>
  </si>
  <si>
    <t>광 산 구</t>
  </si>
  <si>
    <t>국  적</t>
  </si>
  <si>
    <t>스  웨  덴</t>
  </si>
  <si>
    <t>구     분</t>
  </si>
  <si>
    <t>부르키나파소</t>
  </si>
  <si>
    <t>보 츠 와 나</t>
  </si>
  <si>
    <t>모 잠 비 크</t>
  </si>
  <si>
    <t>온 두 라 스</t>
  </si>
  <si>
    <t>니  제  르</t>
  </si>
  <si>
    <t>모 리 셔 스</t>
  </si>
  <si>
    <t>슬로베니아</t>
  </si>
  <si>
    <t>소 말 리 아</t>
  </si>
  <si>
    <t>시에라리온</t>
  </si>
  <si>
    <t>미등록국가</t>
  </si>
  <si>
    <t>타이완(대만)</t>
  </si>
  <si>
    <t>구  분</t>
  </si>
  <si>
    <t>북             구</t>
  </si>
  <si>
    <t>남           구</t>
  </si>
  <si>
    <t>남          구</t>
  </si>
  <si>
    <t>6.  국적별 외국인 현황</t>
  </si>
  <si>
    <t>동            구</t>
  </si>
  <si>
    <t>광     산     구</t>
  </si>
  <si>
    <t>합          계</t>
  </si>
  <si>
    <t>6. 국적별 외국인 현황</t>
  </si>
  <si>
    <t>서            구</t>
  </si>
  <si>
    <t>서          구</t>
  </si>
  <si>
    <t>합            계</t>
  </si>
  <si>
    <t>동           구</t>
  </si>
  <si>
    <t>북          구</t>
  </si>
  <si>
    <t>중국(조선족포함)</t>
  </si>
  <si>
    <t>호    주</t>
  </si>
  <si>
    <t>호  주</t>
  </si>
  <si>
    <t>기    타</t>
  </si>
  <si>
    <t>기타</t>
  </si>
  <si>
    <t>에스토니아</t>
  </si>
  <si>
    <t>몬테네그로</t>
  </si>
  <si>
    <t>구  분</t>
    <phoneticPr fontId="41" type="noConversion"/>
  </si>
  <si>
    <r>
      <t>(단위</t>
    </r>
    <r>
      <rPr>
        <sz val="11"/>
        <color rgb="FF000000"/>
        <rFont val="돋움"/>
        <family val="3"/>
        <charset val="129"/>
      </rPr>
      <t xml:space="preserve"> : 명)</t>
    </r>
    <phoneticPr fontId="41" type="noConversion"/>
  </si>
  <si>
    <t>중국</t>
    <phoneticPr fontId="41" type="noConversion"/>
  </si>
  <si>
    <t>베트남</t>
    <phoneticPr fontId="41" type="noConversion"/>
  </si>
  <si>
    <t>필리핀</t>
    <phoneticPr fontId="41" type="noConversion"/>
  </si>
  <si>
    <t>캄보디아</t>
    <phoneticPr fontId="41" type="noConversion"/>
  </si>
  <si>
    <t>네팔</t>
    <phoneticPr fontId="41" type="noConversion"/>
  </si>
  <si>
    <t>타이</t>
    <phoneticPr fontId="41" type="noConversion"/>
  </si>
  <si>
    <t>미얀마</t>
    <phoneticPr fontId="41" type="noConversion"/>
  </si>
  <si>
    <t>미국</t>
    <phoneticPr fontId="41" type="noConversion"/>
  </si>
  <si>
    <t>스리랑카</t>
    <phoneticPr fontId="41" type="noConversion"/>
  </si>
  <si>
    <t>몽골</t>
    <phoneticPr fontId="41" type="noConversion"/>
  </si>
  <si>
    <t>일본</t>
    <phoneticPr fontId="41" type="noConversion"/>
  </si>
  <si>
    <t>타이완</t>
    <phoneticPr fontId="41" type="noConversion"/>
  </si>
  <si>
    <t>파키스탄</t>
    <phoneticPr fontId="41" type="noConversion"/>
  </si>
  <si>
    <t>인도</t>
    <phoneticPr fontId="41" type="noConversion"/>
  </si>
  <si>
    <t>키르기즈</t>
    <phoneticPr fontId="41" type="noConversion"/>
  </si>
  <si>
    <t>캐나다</t>
    <phoneticPr fontId="41" type="noConversion"/>
  </si>
  <si>
    <t>영국</t>
    <phoneticPr fontId="41" type="noConversion"/>
  </si>
  <si>
    <t>프랑스</t>
    <phoneticPr fontId="41" type="noConversion"/>
  </si>
  <si>
    <t>이집트</t>
    <phoneticPr fontId="41" type="noConversion"/>
  </si>
  <si>
    <t>독일</t>
    <phoneticPr fontId="41" type="noConversion"/>
  </si>
  <si>
    <t>홍콩</t>
    <phoneticPr fontId="41" type="noConversion"/>
  </si>
  <si>
    <t>시리아</t>
    <phoneticPr fontId="41" type="noConversion"/>
  </si>
  <si>
    <t>가나</t>
    <phoneticPr fontId="41" type="noConversion"/>
  </si>
  <si>
    <t>터키</t>
    <phoneticPr fontId="41" type="noConversion"/>
  </si>
  <si>
    <t>이란</t>
    <phoneticPr fontId="41" type="noConversion"/>
  </si>
  <si>
    <t>카메룬</t>
    <phoneticPr fontId="41" type="noConversion"/>
  </si>
  <si>
    <t>모로코</t>
    <phoneticPr fontId="41" type="noConversion"/>
  </si>
  <si>
    <t>브라질</t>
    <phoneticPr fontId="41" type="noConversion"/>
  </si>
  <si>
    <t>싱가포르</t>
    <phoneticPr fontId="41" type="noConversion"/>
  </si>
  <si>
    <t>라오스</t>
    <phoneticPr fontId="41" type="noConversion"/>
  </si>
  <si>
    <t>이탈리아</t>
    <phoneticPr fontId="41" type="noConversion"/>
  </si>
  <si>
    <t>뉴질랜드</t>
    <phoneticPr fontId="41" type="noConversion"/>
  </si>
  <si>
    <t>네덜란드</t>
    <phoneticPr fontId="41" type="noConversion"/>
  </si>
  <si>
    <t>스페인</t>
    <phoneticPr fontId="41" type="noConversion"/>
  </si>
  <si>
    <t>아일랜드</t>
    <phoneticPr fontId="41" type="noConversion"/>
  </si>
  <si>
    <t>멕시코</t>
    <phoneticPr fontId="41" type="noConversion"/>
  </si>
  <si>
    <t>우간다</t>
    <phoneticPr fontId="41" type="noConversion"/>
  </si>
  <si>
    <t>노르웨이</t>
    <phoneticPr fontId="41" type="noConversion"/>
  </si>
  <si>
    <t>케냐</t>
    <phoneticPr fontId="41" type="noConversion"/>
  </si>
  <si>
    <t>세네갈</t>
    <phoneticPr fontId="41" type="noConversion"/>
  </si>
  <si>
    <t>이라크</t>
    <phoneticPr fontId="41" type="noConversion"/>
  </si>
  <si>
    <t>폴란드</t>
    <phoneticPr fontId="41" type="noConversion"/>
  </si>
  <si>
    <t>콜롬비아</t>
    <phoneticPr fontId="41" type="noConversion"/>
  </si>
  <si>
    <t>페루</t>
    <phoneticPr fontId="41" type="noConversion"/>
  </si>
  <si>
    <t>요르단</t>
    <phoneticPr fontId="41" type="noConversion"/>
  </si>
  <si>
    <t>벨기에</t>
    <phoneticPr fontId="41" type="noConversion"/>
  </si>
  <si>
    <t>알제리</t>
    <phoneticPr fontId="41" type="noConversion"/>
  </si>
  <si>
    <t>에콰도르</t>
    <phoneticPr fontId="41" type="noConversion"/>
  </si>
  <si>
    <t>수단</t>
    <phoneticPr fontId="41" type="noConversion"/>
  </si>
  <si>
    <t>르완다</t>
    <phoneticPr fontId="41" type="noConversion"/>
  </si>
  <si>
    <t>스위스</t>
    <phoneticPr fontId="41" type="noConversion"/>
  </si>
  <si>
    <t>튀니지</t>
    <phoneticPr fontId="41" type="noConversion"/>
  </si>
  <si>
    <t>탄자니아</t>
    <phoneticPr fontId="41" type="noConversion"/>
  </si>
  <si>
    <t>루마니아</t>
    <phoneticPr fontId="41" type="noConversion"/>
  </si>
  <si>
    <t>핀란드</t>
    <phoneticPr fontId="41" type="noConversion"/>
  </si>
  <si>
    <r>
      <t>■ 국적별 외국인 현황</t>
    </r>
    <r>
      <rPr>
        <b/>
        <sz val="14"/>
        <color rgb="FF000000"/>
        <rFont val="나눔고딕 ExtraBold"/>
        <family val="3"/>
        <charset val="129"/>
      </rPr>
      <t>(2018년 12월 31일 기준)</t>
    </r>
    <phoneticPr fontId="41" type="noConversion"/>
  </si>
  <si>
    <t>광산구</t>
  </si>
  <si>
    <t>베트남</t>
  </si>
  <si>
    <t>중국</t>
  </si>
  <si>
    <t>한국계중국인</t>
  </si>
  <si>
    <t>캄보디아</t>
  </si>
  <si>
    <t>필리핀</t>
  </si>
  <si>
    <t>몽골</t>
  </si>
  <si>
    <t>네팔</t>
  </si>
  <si>
    <t>타이</t>
  </si>
  <si>
    <t>미국</t>
  </si>
  <si>
    <t>미얀마</t>
  </si>
  <si>
    <t>일본</t>
  </si>
  <si>
    <t>인도</t>
  </si>
  <si>
    <t>타이완</t>
  </si>
  <si>
    <t>키르기즈</t>
  </si>
  <si>
    <t>캐나다</t>
  </si>
  <si>
    <t>영국</t>
  </si>
  <si>
    <t>남아프리카공화국</t>
  </si>
  <si>
    <t>티모르민주공화국</t>
  </si>
  <si>
    <t>시리아</t>
  </si>
  <si>
    <t>라오스</t>
  </si>
  <si>
    <t>한국계러시아인</t>
  </si>
  <si>
    <t>터키</t>
  </si>
  <si>
    <t>이라크</t>
  </si>
  <si>
    <t>이집트</t>
  </si>
  <si>
    <t>케냐</t>
  </si>
  <si>
    <t>프랑스</t>
  </si>
  <si>
    <t>독일</t>
  </si>
  <si>
    <t>아일랜드</t>
  </si>
  <si>
    <t>가나</t>
  </si>
  <si>
    <t>이란</t>
  </si>
  <si>
    <t>카메룬</t>
  </si>
  <si>
    <t>브라질</t>
  </si>
  <si>
    <t>뉴질랜드</t>
  </si>
  <si>
    <t>르완다</t>
  </si>
  <si>
    <t>멕시코</t>
  </si>
  <si>
    <t>루마니아</t>
  </si>
  <si>
    <t>모로코</t>
  </si>
  <si>
    <t>에콰도르</t>
  </si>
  <si>
    <t>페루</t>
  </si>
  <si>
    <t>홍콩</t>
  </si>
  <si>
    <t>덴마크</t>
  </si>
  <si>
    <t>스페인</t>
  </si>
  <si>
    <t>우간다</t>
  </si>
  <si>
    <t>핀란드</t>
  </si>
  <si>
    <t>벨기에</t>
  </si>
  <si>
    <t>이탈리아</t>
  </si>
  <si>
    <t>요르단</t>
  </si>
  <si>
    <t>탄자니아</t>
  </si>
  <si>
    <t>포르투갈</t>
  </si>
  <si>
    <t>싱가포르</t>
  </si>
  <si>
    <t>이스라엘</t>
  </si>
  <si>
    <t>조지아</t>
  </si>
  <si>
    <t>가봉</t>
  </si>
  <si>
    <t>그리스</t>
  </si>
  <si>
    <t>라트비아</t>
  </si>
  <si>
    <t>무국적</t>
  </si>
  <si>
    <t>브루나이</t>
  </si>
  <si>
    <t>알제리</t>
  </si>
  <si>
    <t>영국외지민</t>
  </si>
  <si>
    <t>온두라스</t>
  </si>
  <si>
    <t>체코</t>
  </si>
  <si>
    <t>칠레</t>
  </si>
  <si>
    <t>헝가리</t>
  </si>
  <si>
    <t>감비아</t>
  </si>
  <si>
    <t>과테말라</t>
  </si>
  <si>
    <t>기니</t>
  </si>
  <si>
    <t>네덜란드</t>
  </si>
  <si>
    <t>니카라과</t>
  </si>
  <si>
    <t>레바논</t>
  </si>
  <si>
    <t>리비아</t>
  </si>
  <si>
    <t>말리</t>
  </si>
  <si>
    <t>모리셔스</t>
  </si>
  <si>
    <t>모잠비크</t>
  </si>
  <si>
    <t>바누아투</t>
  </si>
  <si>
    <t>보츠와나</t>
  </si>
  <si>
    <t>볼리비아</t>
  </si>
  <si>
    <t>부탄</t>
  </si>
  <si>
    <t>불가리아</t>
  </si>
  <si>
    <t>세네갈</t>
  </si>
  <si>
    <t>수단</t>
  </si>
  <si>
    <t>아이티</t>
  </si>
  <si>
    <t>알바니아</t>
  </si>
  <si>
    <t>앙골라</t>
  </si>
  <si>
    <t>우루과이</t>
  </si>
  <si>
    <t>콜롬비아</t>
  </si>
  <si>
    <t>토고</t>
  </si>
  <si>
    <t>튀니지</t>
  </si>
  <si>
    <t>폴란드</t>
  </si>
  <si>
    <t>동구</t>
  </si>
  <si>
    <t>서구</t>
  </si>
  <si>
    <t>남구</t>
  </si>
  <si>
    <t>북구</t>
  </si>
  <si>
    <t>총합계</t>
  </si>
  <si>
    <t>계</t>
    <phoneticPr fontId="41" type="noConversion"/>
  </si>
  <si>
    <t>남</t>
    <phoneticPr fontId="41" type="noConversion"/>
  </si>
  <si>
    <t>여</t>
    <phoneticPr fontId="41" type="noConversion"/>
  </si>
  <si>
    <t>계</t>
    <phoneticPr fontId="41" type="noConversion"/>
  </si>
  <si>
    <t>남</t>
    <phoneticPr fontId="41" type="noConversion"/>
  </si>
  <si>
    <t>여</t>
    <phoneticPr fontId="41" type="noConversion"/>
  </si>
  <si>
    <t>합    계</t>
    <phoneticPr fontId="41" type="noConversion"/>
  </si>
  <si>
    <t>■ 국적별 외국인 현황(2019. 12. 31. 기준)</t>
    <phoneticPr fontId="43" type="noConversion"/>
  </si>
  <si>
    <t>구  분</t>
    <phoneticPr fontId="41" type="noConversion"/>
  </si>
  <si>
    <t>타이완(대만)</t>
    <phoneticPr fontId="41" type="noConversion"/>
  </si>
  <si>
    <t>인도네시아</t>
    <phoneticPr fontId="41" type="noConversion"/>
  </si>
  <si>
    <t>필리핀</t>
    <phoneticPr fontId="41" type="noConversion"/>
  </si>
  <si>
    <t>베트남</t>
    <phoneticPr fontId="41" type="noConversion"/>
  </si>
  <si>
    <t>일본</t>
    <phoneticPr fontId="41" type="noConversion"/>
  </si>
  <si>
    <t>방글라데시</t>
    <phoneticPr fontId="41" type="noConversion"/>
  </si>
  <si>
    <t>우즈베키스탄</t>
    <phoneticPr fontId="41" type="noConversion"/>
  </si>
  <si>
    <t>타이(태국)</t>
    <phoneticPr fontId="41" type="noConversion"/>
  </si>
  <si>
    <t>파키스칸</t>
    <phoneticPr fontId="41" type="noConversion"/>
  </si>
  <si>
    <t>네팔</t>
    <phoneticPr fontId="41" type="noConversion"/>
  </si>
  <si>
    <t>카자흐스탄</t>
    <phoneticPr fontId="41" type="noConversion"/>
  </si>
  <si>
    <t>미국</t>
    <phoneticPr fontId="41" type="noConversion"/>
  </si>
  <si>
    <t>캐나다</t>
    <phoneticPr fontId="41" type="noConversion"/>
  </si>
  <si>
    <t>러시아연방</t>
    <phoneticPr fontId="41" type="noConversion"/>
  </si>
  <si>
    <t>영국</t>
    <phoneticPr fontId="41" type="noConversion"/>
  </si>
  <si>
    <t>독일</t>
    <phoneticPr fontId="41" type="noConversion"/>
  </si>
  <si>
    <t>호주</t>
    <phoneticPr fontId="41" type="noConversion"/>
  </si>
  <si>
    <t>기타</t>
    <phoneticPr fontId="41" type="noConversion"/>
  </si>
  <si>
    <t>중국(조선족포함)</t>
    <phoneticPr fontId="41" type="noConversion"/>
  </si>
  <si>
    <t>■ 코시스 DB프로그램 입력</t>
    <phoneticPr fontId="41" type="noConversion"/>
  </si>
  <si>
    <t>■ 국적별 외국인 현황(2020. 12. 31. 기준)</t>
    <phoneticPr fontId="43" type="noConversion"/>
  </si>
  <si>
    <t>사우디아라비아</t>
    <phoneticPr fontId="41" type="noConversion"/>
  </si>
  <si>
    <t>벨로루시</t>
    <phoneticPr fontId="41" type="noConversion"/>
  </si>
  <si>
    <t>아제르바이잔</t>
    <phoneticPr fontId="41" type="noConversion"/>
  </si>
  <si>
    <t>세르비아</t>
    <phoneticPr fontId="41" type="noConversion"/>
  </si>
  <si>
    <t>도미니카공화국</t>
    <phoneticPr fontId="41" type="noConversion"/>
  </si>
  <si>
    <t>소말리아</t>
    <phoneticPr fontId="41" type="noConversion"/>
  </si>
  <si>
    <t>니제르</t>
    <phoneticPr fontId="41" type="noConversion"/>
  </si>
  <si>
    <t>■ 국적별 외국인 현황(2021. 12. 31. 기준)</t>
    <phoneticPr fontId="43" type="noConversion"/>
  </si>
  <si>
    <t>바누아투</t>
    <phoneticPr fontId="41" type="noConversion"/>
  </si>
  <si>
    <t>(단위 : 명)</t>
    <phoneticPr fontId="41" type="noConversion"/>
  </si>
  <si>
    <r>
      <t xml:space="preserve">동 </t>
    </r>
    <r>
      <rPr>
        <sz val="12"/>
        <color theme="1"/>
        <rFont val="맑은 고딕"/>
        <family val="3"/>
        <charset val="129"/>
        <scheme val="minor"/>
      </rPr>
      <t xml:space="preserve">         구</t>
    </r>
    <phoneticPr fontId="41" type="noConversion"/>
  </si>
  <si>
    <r>
      <t xml:space="preserve">서 </t>
    </r>
    <r>
      <rPr>
        <sz val="12"/>
        <color theme="1"/>
        <rFont val="맑은 고딕"/>
        <family val="3"/>
        <charset val="129"/>
        <scheme val="minor"/>
      </rPr>
      <t xml:space="preserve">          구</t>
    </r>
    <phoneticPr fontId="41" type="noConversion"/>
  </si>
  <si>
    <r>
      <t xml:space="preserve">남 </t>
    </r>
    <r>
      <rPr>
        <sz val="12"/>
        <color theme="1"/>
        <rFont val="맑은 고딕"/>
        <family val="3"/>
        <charset val="129"/>
        <scheme val="minor"/>
      </rPr>
      <t xml:space="preserve">          구</t>
    </r>
    <phoneticPr fontId="41" type="noConversion"/>
  </si>
  <si>
    <r>
      <t xml:space="preserve"> 북</t>
    </r>
    <r>
      <rPr>
        <sz val="12"/>
        <color theme="1"/>
        <rFont val="맑은 고딕"/>
        <family val="3"/>
        <charset val="129"/>
        <scheme val="minor"/>
      </rPr>
      <t xml:space="preserve">            구</t>
    </r>
    <phoneticPr fontId="41" type="noConversion"/>
  </si>
  <si>
    <r>
      <t xml:space="preserve">광 </t>
    </r>
    <r>
      <rPr>
        <sz val="12"/>
        <color theme="1"/>
        <rFont val="맑은 고딕"/>
        <family val="3"/>
        <charset val="129"/>
        <scheme val="minor"/>
      </rPr>
      <t xml:space="preserve">  산   구</t>
    </r>
    <phoneticPr fontId="41" type="noConversion"/>
  </si>
  <si>
    <t>2022.2/2</t>
  </si>
  <si>
    <t>■ 국적별 외국인 현황(2022. 12. 31. 기준)</t>
    <phoneticPr fontId="41" type="noConversion"/>
  </si>
  <si>
    <t>■ 국적별 외국인 현황(2023. 6. 30. 기준)</t>
    <phoneticPr fontId="41" type="noConversion"/>
  </si>
  <si>
    <t>2023.1/2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</si>
</sst>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#,##0_);[Red]\(#,##0\)"/>
  </numFmts>
  <fonts count="58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4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sz val="10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12"/>
      <color rgb="FF000000"/>
      <name val="바탕"/>
      <family val="1"/>
      <charset val="129"/>
    </font>
    <font>
      <b/>
      <sz val="11"/>
      <color rgb="FF000000"/>
      <name val="돋움"/>
      <family val="3"/>
      <charset val="129"/>
    </font>
    <font>
      <b/>
      <sz val="11"/>
      <color rgb="FF000000"/>
      <name val="바탕"/>
      <family val="1"/>
      <charset val="129"/>
    </font>
    <font>
      <b/>
      <sz val="10"/>
      <color rgb="FF000000"/>
      <name val="굴림"/>
      <family val="3"/>
      <charset val="129"/>
    </font>
    <font>
      <b/>
      <sz val="11"/>
      <color rgb="FF000000"/>
      <name val="바탕체"/>
      <family val="1"/>
      <charset val="129"/>
    </font>
    <font>
      <sz val="11"/>
      <color rgb="FF000000"/>
      <name val="바탕체"/>
      <family val="1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00"/>
      <name val="나눔고딕 ExtraBold"/>
      <family val="3"/>
      <charset val="129"/>
    </font>
    <font>
      <b/>
      <sz val="14"/>
      <color rgb="FF000000"/>
      <name val="나눔고딕 ExtraBold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2"/>
      <color theme="1"/>
      <name val="맑은 고딕"/>
      <family val="2"/>
      <charset val="129"/>
    </font>
    <font>
      <sz val="12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indexed="64"/>
      </right>
      <top style="double">
        <color indexed="64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auto="1"/>
      </top>
      <bottom style="hair">
        <color indexed="64"/>
      </bottom>
      <diagonal/>
    </border>
  </borders>
  <cellStyleXfs count="52">
    <xf numFmtId="0" fontId="0" fillId="0" borderId="0"/>
    <xf numFmtId="0" fontId="7" fillId="2" borderId="0">
      <alignment vertical="center"/>
    </xf>
    <xf numFmtId="0" fontId="7" fillId="3" borderId="0">
      <alignment vertical="center"/>
    </xf>
    <xf numFmtId="0" fontId="7" fillId="4" borderId="0">
      <alignment vertical="center"/>
    </xf>
    <xf numFmtId="0" fontId="7" fillId="5" borderId="0">
      <alignment vertical="center"/>
    </xf>
    <xf numFmtId="0" fontId="7" fillId="6" borderId="0">
      <alignment vertical="center"/>
    </xf>
    <xf numFmtId="0" fontId="7" fillId="7" borderId="0">
      <alignment vertical="center"/>
    </xf>
    <xf numFmtId="0" fontId="7" fillId="8" borderId="0">
      <alignment vertical="center"/>
    </xf>
    <xf numFmtId="0" fontId="7" fillId="9" borderId="0">
      <alignment vertical="center"/>
    </xf>
    <xf numFmtId="0" fontId="7" fillId="10" borderId="0">
      <alignment vertical="center"/>
    </xf>
    <xf numFmtId="0" fontId="7" fillId="11" borderId="0">
      <alignment vertical="center"/>
    </xf>
    <xf numFmtId="0" fontId="7" fillId="12" borderId="0">
      <alignment vertical="center"/>
    </xf>
    <xf numFmtId="0" fontId="7" fillId="13" borderId="0">
      <alignment vertical="center"/>
    </xf>
    <xf numFmtId="0" fontId="8" fillId="14" borderId="0">
      <alignment vertical="center"/>
    </xf>
    <xf numFmtId="0" fontId="8" fillId="15" borderId="0">
      <alignment vertical="center"/>
    </xf>
    <xf numFmtId="0" fontId="8" fillId="16" borderId="0">
      <alignment vertical="center"/>
    </xf>
    <xf numFmtId="0" fontId="8" fillId="17" borderId="0">
      <alignment vertical="center"/>
    </xf>
    <xf numFmtId="0" fontId="8" fillId="18" borderId="0">
      <alignment vertical="center"/>
    </xf>
    <xf numFmtId="0" fontId="8" fillId="19" borderId="0">
      <alignment vertical="center"/>
    </xf>
    <xf numFmtId="0" fontId="9" fillId="0" borderId="0"/>
    <xf numFmtId="1" fontId="10" fillId="0" borderId="0"/>
    <xf numFmtId="0" fontId="8" fillId="20" borderId="0">
      <alignment vertical="center"/>
    </xf>
    <xf numFmtId="0" fontId="8" fillId="21" borderId="0">
      <alignment vertical="center"/>
    </xf>
    <xf numFmtId="0" fontId="8" fillId="22" borderId="0">
      <alignment vertical="center"/>
    </xf>
    <xf numFmtId="0" fontId="8" fillId="23" borderId="0">
      <alignment vertical="center"/>
    </xf>
    <xf numFmtId="0" fontId="8" fillId="24" borderId="0">
      <alignment vertical="center"/>
    </xf>
    <xf numFmtId="0" fontId="8" fillId="25" borderId="0">
      <alignment vertical="center"/>
    </xf>
    <xf numFmtId="0" fontId="11" fillId="0" borderId="0">
      <alignment vertical="center"/>
    </xf>
    <xf numFmtId="0" fontId="12" fillId="26" borderId="1">
      <alignment vertical="center"/>
    </xf>
    <xf numFmtId="0" fontId="13" fillId="27" borderId="0">
      <alignment vertical="center"/>
    </xf>
    <xf numFmtId="0" fontId="40" fillId="28" borderId="2">
      <alignment vertical="center"/>
    </xf>
    <xf numFmtId="0" fontId="14" fillId="29" borderId="0">
      <alignment vertical="center"/>
    </xf>
    <xf numFmtId="0" fontId="15" fillId="0" borderId="0">
      <alignment vertical="center"/>
    </xf>
    <xf numFmtId="0" fontId="16" fillId="30" borderId="3">
      <alignment vertical="center"/>
    </xf>
    <xf numFmtId="41" fontId="40" fillId="0" borderId="0"/>
    <xf numFmtId="0" fontId="17" fillId="0" borderId="4">
      <alignment vertical="center"/>
    </xf>
    <xf numFmtId="0" fontId="18" fillId="0" borderId="5">
      <alignment vertical="center"/>
    </xf>
    <xf numFmtId="0" fontId="19" fillId="31" borderId="1">
      <alignment vertical="center"/>
    </xf>
    <xf numFmtId="0" fontId="20" fillId="0" borderId="0">
      <alignment vertical="center"/>
    </xf>
    <xf numFmtId="0" fontId="21" fillId="0" borderId="6">
      <alignment vertical="center"/>
    </xf>
    <xf numFmtId="0" fontId="22" fillId="0" borderId="7">
      <alignment vertical="center"/>
    </xf>
    <xf numFmtId="0" fontId="23" fillId="0" borderId="8">
      <alignment vertical="center"/>
    </xf>
    <xf numFmtId="0" fontId="23" fillId="0" borderId="0">
      <alignment vertical="center"/>
    </xf>
    <xf numFmtId="0" fontId="24" fillId="32" borderId="0">
      <alignment vertical="center"/>
    </xf>
    <xf numFmtId="0" fontId="25" fillId="26" borderId="9">
      <alignment vertical="center"/>
    </xf>
    <xf numFmtId="0" fontId="42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0" fillId="0" borderId="0"/>
    <xf numFmtId="0" fontId="1" fillId="0" borderId="0">
      <alignment vertical="center"/>
    </xf>
  </cellStyleXfs>
  <cellXfs count="355"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Font="1" applyBorder="1"/>
    <xf numFmtId="0" fontId="26" fillId="0" borderId="0" xfId="0" applyNumberFormat="1" applyFont="1" applyAlignment="1">
      <alignment horizontal="center" vertical="center"/>
    </xf>
    <xf numFmtId="0" fontId="27" fillId="0" borderId="10" xfId="0" applyNumberFormat="1" applyFont="1" applyBorder="1" applyAlignment="1">
      <alignment horizontal="centerContinuous" vertical="center"/>
    </xf>
    <xf numFmtId="0" fontId="27" fillId="0" borderId="11" xfId="0" applyNumberFormat="1" applyFont="1" applyBorder="1" applyAlignment="1">
      <alignment horizontal="center" vertical="center"/>
    </xf>
    <xf numFmtId="0" fontId="27" fillId="0" borderId="0" xfId="0" applyNumberFormat="1" applyFont="1" applyBorder="1"/>
    <xf numFmtId="0" fontId="28" fillId="0" borderId="0" xfId="0" applyNumberFormat="1" applyFont="1"/>
    <xf numFmtId="0" fontId="27" fillId="0" borderId="0" xfId="0" applyNumberFormat="1" applyFont="1"/>
    <xf numFmtId="0" fontId="0" fillId="0" borderId="0" xfId="0" applyNumberFormat="1" applyBorder="1"/>
    <xf numFmtId="0" fontId="29" fillId="0" borderId="12" xfId="0" applyNumberFormat="1" applyFont="1" applyBorder="1" applyAlignment="1">
      <alignment horizontal="center" vertical="center"/>
    </xf>
    <xf numFmtId="0" fontId="29" fillId="0" borderId="11" xfId="0" applyNumberFormat="1" applyFont="1" applyBorder="1" applyAlignment="1">
      <alignment horizontal="center" vertical="center"/>
    </xf>
    <xf numFmtId="0" fontId="29" fillId="0" borderId="13" xfId="0" applyNumberFormat="1" applyFont="1" applyBorder="1" applyAlignment="1">
      <alignment horizontal="center" vertical="center"/>
    </xf>
    <xf numFmtId="0" fontId="0" fillId="0" borderId="0" xfId="0" applyNumberFormat="1" applyFill="1"/>
    <xf numFmtId="0" fontId="30" fillId="0" borderId="0" xfId="0" applyNumberFormat="1" applyFont="1" applyFill="1" applyBorder="1" applyAlignment="1" applyProtection="1"/>
    <xf numFmtId="0" fontId="0" fillId="0" borderId="0" xfId="0" applyNumberFormat="1" applyFont="1"/>
    <xf numFmtId="0" fontId="31" fillId="0" borderId="11" xfId="0" applyNumberFormat="1" applyFont="1" applyBorder="1" applyAlignment="1">
      <alignment horizontal="center" vertical="center"/>
    </xf>
    <xf numFmtId="0" fontId="31" fillId="0" borderId="13" xfId="0" applyNumberFormat="1" applyFont="1" applyBorder="1" applyAlignment="1">
      <alignment horizontal="center" vertical="center"/>
    </xf>
    <xf numFmtId="0" fontId="31" fillId="0" borderId="12" xfId="0" applyNumberFormat="1" applyFont="1" applyBorder="1" applyAlignment="1">
      <alignment horizontal="center" vertical="center"/>
    </xf>
    <xf numFmtId="0" fontId="27" fillId="0" borderId="12" xfId="0" applyNumberFormat="1" applyFont="1" applyBorder="1" applyAlignment="1">
      <alignment horizontal="center" vertical="center"/>
    </xf>
    <xf numFmtId="0" fontId="27" fillId="0" borderId="13" xfId="0" applyNumberFormat="1" applyFont="1" applyBorder="1" applyAlignment="1">
      <alignment horizontal="center" vertical="center"/>
    </xf>
    <xf numFmtId="3" fontId="0" fillId="0" borderId="14" xfId="34" applyNumberFormat="1" applyFont="1" applyFill="1" applyBorder="1" applyAlignment="1" applyProtection="1">
      <alignment horizontal="right"/>
    </xf>
    <xf numFmtId="3" fontId="0" fillId="0" borderId="0" xfId="34" applyNumberFormat="1" applyFont="1" applyBorder="1" applyAlignment="1" applyProtection="1">
      <alignment horizontal="right"/>
    </xf>
    <xf numFmtId="3" fontId="0" fillId="0" borderId="0" xfId="34" quotePrefix="1" applyNumberFormat="1" applyFont="1" applyBorder="1" applyAlignment="1" applyProtection="1">
      <alignment horizontal="right"/>
    </xf>
    <xf numFmtId="3" fontId="0" fillId="0" borderId="10" xfId="34" applyNumberFormat="1" applyFont="1" applyBorder="1" applyAlignment="1" applyProtection="1">
      <alignment horizontal="right"/>
    </xf>
    <xf numFmtId="3" fontId="32" fillId="0" borderId="15" xfId="34" applyNumberFormat="1" applyFont="1" applyFill="1" applyBorder="1" applyAlignment="1" applyProtection="1">
      <alignment horizontal="right"/>
    </xf>
    <xf numFmtId="3" fontId="32" fillId="0" borderId="14" xfId="34" applyNumberFormat="1" applyFont="1" applyFill="1" applyBorder="1" applyAlignment="1" applyProtection="1">
      <alignment horizontal="right"/>
    </xf>
    <xf numFmtId="3" fontId="29" fillId="0" borderId="14" xfId="34" applyNumberFormat="1" applyFont="1" applyFill="1" applyBorder="1" applyAlignment="1" applyProtection="1">
      <alignment horizontal="right"/>
    </xf>
    <xf numFmtId="3" fontId="29" fillId="0" borderId="16" xfId="34" applyNumberFormat="1" applyFont="1" applyBorder="1" applyAlignment="1" applyProtection="1">
      <alignment horizontal="right"/>
    </xf>
    <xf numFmtId="3" fontId="29" fillId="0" borderId="0" xfId="34" applyNumberFormat="1" applyFont="1" applyBorder="1" applyAlignment="1" applyProtection="1">
      <alignment horizontal="right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29" fillId="0" borderId="11" xfId="0" applyNumberFormat="1" applyFont="1" applyFill="1" applyBorder="1" applyAlignment="1" applyProtection="1">
      <alignment horizontal="center" vertical="center"/>
    </xf>
    <xf numFmtId="3" fontId="29" fillId="0" borderId="17" xfId="34" applyNumberFormat="1" applyFont="1" applyBorder="1" applyAlignment="1" applyProtection="1">
      <alignment horizontal="right"/>
    </xf>
    <xf numFmtId="3" fontId="29" fillId="0" borderId="10" xfId="34" applyNumberFormat="1" applyFont="1" applyBorder="1" applyAlignment="1" applyProtection="1">
      <alignment horizontal="right"/>
    </xf>
    <xf numFmtId="0" fontId="29" fillId="0" borderId="11" xfId="0" applyNumberFormat="1" applyFont="1" applyFill="1" applyBorder="1" applyAlignment="1" applyProtection="1">
      <alignment horizontal="centerContinuous" vertical="center"/>
    </xf>
    <xf numFmtId="0" fontId="29" fillId="0" borderId="11" xfId="0" applyNumberFormat="1" applyFont="1" applyBorder="1" applyAlignment="1" applyProtection="1">
      <alignment horizontal="centerContinuous" vertical="center"/>
    </xf>
    <xf numFmtId="0" fontId="29" fillId="0" borderId="0" xfId="0" applyNumberFormat="1" applyFont="1" applyFill="1" applyBorder="1" applyAlignment="1" applyProtection="1"/>
    <xf numFmtId="0" fontId="29" fillId="0" borderId="11" xfId="0" applyNumberFormat="1" applyFont="1" applyBorder="1" applyAlignment="1" applyProtection="1">
      <alignment horizontal="center" vertical="center"/>
    </xf>
    <xf numFmtId="0" fontId="32" fillId="0" borderId="0" xfId="0" applyNumberFormat="1" applyFont="1" applyFill="1" applyBorder="1" applyAlignment="1" applyProtection="1"/>
    <xf numFmtId="0" fontId="29" fillId="0" borderId="13" xfId="0" applyNumberFormat="1" applyFont="1" applyBorder="1" applyAlignment="1" applyProtection="1">
      <alignment horizontal="centerContinuous" vertical="center"/>
    </xf>
    <xf numFmtId="0" fontId="29" fillId="0" borderId="13" xfId="0" applyNumberFormat="1" applyFont="1" applyBorder="1" applyAlignment="1" applyProtection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33" fillId="0" borderId="11" xfId="0" applyNumberFormat="1" applyFont="1" applyBorder="1" applyAlignment="1" applyProtection="1">
      <alignment horizontal="center" vertical="center"/>
    </xf>
    <xf numFmtId="0" fontId="33" fillId="0" borderId="13" xfId="0" applyNumberFormat="1" applyFont="1" applyBorder="1" applyAlignment="1" applyProtection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0" xfId="0" applyNumberFormat="1" applyAlignment="1">
      <alignment horizontal="right"/>
    </xf>
    <xf numFmtId="3" fontId="0" fillId="0" borderId="0" xfId="0" applyNumberFormat="1" applyBorder="1"/>
    <xf numFmtId="3" fontId="0" fillId="0" borderId="10" xfId="0" applyNumberFormat="1" applyBorder="1"/>
    <xf numFmtId="3" fontId="34" fillId="0" borderId="0" xfId="0" applyNumberFormat="1" applyFont="1" applyBorder="1"/>
    <xf numFmtId="0" fontId="34" fillId="0" borderId="0" xfId="0" applyNumberFormat="1" applyFont="1"/>
    <xf numFmtId="0" fontId="35" fillId="0" borderId="18" xfId="0" applyNumberFormat="1" applyFont="1" applyFill="1" applyBorder="1" applyAlignment="1" applyProtection="1">
      <alignment horizontal="center" shrinkToFit="1"/>
    </xf>
    <xf numFmtId="0" fontId="30" fillId="0" borderId="18" xfId="0" applyNumberFormat="1" applyFont="1" applyFill="1" applyBorder="1" applyAlignment="1" applyProtection="1">
      <alignment horizontal="center" shrinkToFit="1"/>
    </xf>
    <xf numFmtId="0" fontId="30" fillId="0" borderId="19" xfId="0" applyNumberFormat="1" applyFont="1" applyFill="1" applyBorder="1" applyAlignment="1" applyProtection="1">
      <alignment horizontal="center" shrinkToFit="1"/>
    </xf>
    <xf numFmtId="0" fontId="32" fillId="0" borderId="18" xfId="0" applyNumberFormat="1" applyFont="1" applyFill="1" applyBorder="1" applyAlignment="1" applyProtection="1">
      <alignment horizontal="center" shrinkToFit="1"/>
    </xf>
    <xf numFmtId="3" fontId="32" fillId="0" borderId="15" xfId="0" applyNumberFormat="1" applyFont="1" applyFill="1" applyBorder="1" applyAlignment="1" applyProtection="1">
      <alignment horizontal="right"/>
    </xf>
    <xf numFmtId="3" fontId="32" fillId="0" borderId="14" xfId="0" applyNumberFormat="1" applyFont="1" applyFill="1" applyBorder="1" applyAlignment="1" applyProtection="1">
      <alignment horizontal="right"/>
    </xf>
    <xf numFmtId="3" fontId="32" fillId="0" borderId="14" xfId="0" applyNumberFormat="1" applyFont="1" applyBorder="1" applyAlignment="1" applyProtection="1">
      <alignment horizontal="right"/>
    </xf>
    <xf numFmtId="0" fontId="29" fillId="0" borderId="18" xfId="0" applyNumberFormat="1" applyFont="1" applyFill="1" applyBorder="1" applyAlignment="1" applyProtection="1">
      <alignment horizontal="center" shrinkToFit="1"/>
    </xf>
    <xf numFmtId="3" fontId="29" fillId="0" borderId="16" xfId="0" applyNumberFormat="1" applyFont="1" applyFill="1" applyBorder="1" applyAlignment="1" applyProtection="1">
      <alignment horizontal="right"/>
    </xf>
    <xf numFmtId="3" fontId="29" fillId="0" borderId="0" xfId="0" applyNumberFormat="1" applyFont="1" applyFill="1" applyBorder="1" applyAlignment="1" applyProtection="1">
      <alignment horizontal="right"/>
    </xf>
    <xf numFmtId="3" fontId="29" fillId="0" borderId="0" xfId="0" applyNumberFormat="1" applyFont="1" applyBorder="1" applyAlignment="1" applyProtection="1">
      <alignment horizontal="right"/>
    </xf>
    <xf numFmtId="0" fontId="29" fillId="0" borderId="0" xfId="0" applyNumberFormat="1" applyFont="1" applyAlignment="1"/>
    <xf numFmtId="3" fontId="29" fillId="0" borderId="0" xfId="0" applyNumberFormat="1" applyFont="1" applyFill="1" applyBorder="1" applyAlignment="1" applyProtection="1">
      <alignment horizontal="right"/>
    </xf>
    <xf numFmtId="0" fontId="29" fillId="0" borderId="19" xfId="0" applyNumberFormat="1" applyFont="1" applyFill="1" applyBorder="1" applyAlignment="1" applyProtection="1">
      <alignment horizontal="center" shrinkToFit="1"/>
    </xf>
    <xf numFmtId="0" fontId="29" fillId="0" borderId="17" xfId="0" applyNumberFormat="1" applyFont="1" applyFill="1" applyBorder="1" applyAlignment="1" applyProtection="1">
      <alignment horizontal="right"/>
    </xf>
    <xf numFmtId="3" fontId="29" fillId="0" borderId="10" xfId="0" applyNumberFormat="1" applyFont="1" applyFill="1" applyBorder="1" applyAlignment="1" applyProtection="1">
      <alignment horizontal="right"/>
    </xf>
    <xf numFmtId="3" fontId="29" fillId="0" borderId="10" xfId="0" applyNumberFormat="1" applyFont="1" applyBorder="1" applyAlignment="1" applyProtection="1">
      <alignment horizontal="right"/>
    </xf>
    <xf numFmtId="3" fontId="29" fillId="0" borderId="10" xfId="0" applyNumberFormat="1" applyFont="1" applyFill="1" applyBorder="1" applyAlignment="1" applyProtection="1">
      <alignment horizontal="right"/>
    </xf>
    <xf numFmtId="0" fontId="36" fillId="0" borderId="20" xfId="0" applyNumberFormat="1" applyFont="1" applyFill="1" applyBorder="1" applyAlignment="1">
      <alignment horizontal="center"/>
    </xf>
    <xf numFmtId="0" fontId="31" fillId="0" borderId="18" xfId="0" applyNumberFormat="1" applyFont="1" applyBorder="1" applyAlignment="1">
      <alignment horizontal="center"/>
    </xf>
    <xf numFmtId="0" fontId="31" fillId="0" borderId="18" xfId="0" applyNumberFormat="1" applyFont="1" applyBorder="1" applyAlignment="1">
      <alignment horizontal="center" shrinkToFit="1"/>
    </xf>
    <xf numFmtId="0" fontId="31" fillId="0" borderId="19" xfId="0" applyNumberFormat="1" applyFont="1" applyBorder="1" applyAlignment="1">
      <alignment horizontal="center"/>
    </xf>
    <xf numFmtId="0" fontId="32" fillId="0" borderId="20" xfId="0" applyNumberFormat="1" applyFont="1" applyFill="1" applyBorder="1" applyAlignment="1">
      <alignment horizontal="center"/>
    </xf>
    <xf numFmtId="176" fontId="36" fillId="0" borderId="0" xfId="0" applyNumberFormat="1" applyFont="1" applyFill="1" applyAlignment="1">
      <alignment horizontal="right"/>
    </xf>
    <xf numFmtId="176" fontId="31" fillId="0" borderId="0" xfId="0" applyNumberFormat="1" applyFont="1" applyAlignment="1">
      <alignment horizontal="right"/>
    </xf>
    <xf numFmtId="176" fontId="31" fillId="0" borderId="10" xfId="0" applyNumberFormat="1" applyFont="1" applyBorder="1" applyAlignment="1">
      <alignment horizontal="right"/>
    </xf>
    <xf numFmtId="0" fontId="34" fillId="0" borderId="18" xfId="0" applyNumberFormat="1" applyFont="1" applyFill="1" applyBorder="1" applyAlignment="1">
      <alignment horizontal="center"/>
    </xf>
    <xf numFmtId="3" fontId="37" fillId="0" borderId="0" xfId="0" applyNumberFormat="1" applyFont="1" applyBorder="1" applyAlignment="1">
      <alignment horizontal="right" shrinkToFit="1"/>
    </xf>
    <xf numFmtId="3" fontId="38" fillId="0" borderId="0" xfId="0" applyNumberFormat="1" applyFont="1" applyBorder="1" applyAlignment="1">
      <alignment horizontal="right" shrinkToFit="1"/>
    </xf>
    <xf numFmtId="0" fontId="0" fillId="0" borderId="18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 shrinkToFit="1"/>
    </xf>
    <xf numFmtId="0" fontId="0" fillId="0" borderId="19" xfId="0" applyNumberFormat="1" applyFont="1" applyBorder="1" applyAlignment="1">
      <alignment horizontal="center"/>
    </xf>
    <xf numFmtId="3" fontId="38" fillId="0" borderId="10" xfId="0" applyNumberFormat="1" applyFont="1" applyBorder="1" applyAlignment="1">
      <alignment horizontal="right" shrinkToFit="1"/>
    </xf>
    <xf numFmtId="3" fontId="37" fillId="0" borderId="14" xfId="0" applyNumberFormat="1" applyFont="1" applyBorder="1" applyAlignment="1">
      <alignment horizontal="right" shrinkToFit="1"/>
    </xf>
    <xf numFmtId="3" fontId="0" fillId="0" borderId="0" xfId="0" applyNumberFormat="1"/>
    <xf numFmtId="0" fontId="0" fillId="0" borderId="10" xfId="0" applyNumberFormat="1" applyBorder="1"/>
    <xf numFmtId="3" fontId="34" fillId="0" borderId="0" xfId="0" applyNumberFormat="1" applyFont="1" applyBorder="1" applyAlignment="1">
      <alignment shrinkToFit="1"/>
    </xf>
    <xf numFmtId="3" fontId="34" fillId="0" borderId="0" xfId="0" applyNumberFormat="1" applyFont="1" applyAlignment="1">
      <alignment shrinkToFit="1"/>
    </xf>
    <xf numFmtId="0" fontId="34" fillId="0" borderId="0" xfId="0" applyNumberFormat="1" applyFont="1" applyAlignment="1">
      <alignment shrinkToFit="1"/>
    </xf>
    <xf numFmtId="0" fontId="33" fillId="0" borderId="11" xfId="0" applyNumberFormat="1" applyFont="1" applyFill="1" applyBorder="1" applyAlignment="1" applyProtection="1">
      <alignment horizontal="center" vertical="center"/>
    </xf>
    <xf numFmtId="3" fontId="34" fillId="0" borderId="0" xfId="0" applyNumberFormat="1" applyFont="1" applyFill="1" applyAlignment="1">
      <alignment shrinkToFit="1"/>
    </xf>
    <xf numFmtId="0" fontId="34" fillId="0" borderId="0" xfId="0" applyNumberFormat="1" applyFont="1" applyFill="1" applyAlignment="1">
      <alignment shrinkToFit="1"/>
    </xf>
    <xf numFmtId="0" fontId="0" fillId="0" borderId="10" xfId="0" applyNumberFormat="1" applyFill="1" applyBorder="1"/>
    <xf numFmtId="0" fontId="0" fillId="0" borderId="0" xfId="0" applyNumberFormat="1" applyFill="1" applyBorder="1"/>
    <xf numFmtId="0" fontId="0" fillId="0" borderId="18" xfId="0" applyNumberFormat="1" applyBorder="1" applyAlignment="1">
      <alignment horizontal="center"/>
    </xf>
    <xf numFmtId="0" fontId="0" fillId="0" borderId="18" xfId="0" applyNumberFormat="1" applyBorder="1" applyAlignment="1">
      <alignment horizontal="center" shrinkToFit="1"/>
    </xf>
    <xf numFmtId="41" fontId="34" fillId="0" borderId="0" xfId="0" applyNumberFormat="1" applyFont="1" applyBorder="1" applyAlignment="1">
      <alignment shrinkToFit="1"/>
    </xf>
    <xf numFmtId="41" fontId="34" fillId="0" borderId="0" xfId="0" applyNumberFormat="1" applyFont="1" applyAlignment="1">
      <alignment shrinkToFit="1"/>
    </xf>
    <xf numFmtId="41" fontId="34" fillId="0" borderId="0" xfId="0" applyNumberFormat="1" applyFont="1" applyFill="1" applyAlignment="1">
      <alignment shrinkToFit="1"/>
    </xf>
    <xf numFmtId="41" fontId="0" fillId="0" borderId="0" xfId="0" applyNumberFormat="1" applyBorder="1"/>
    <xf numFmtId="41" fontId="0" fillId="0" borderId="0" xfId="0" applyNumberFormat="1"/>
    <xf numFmtId="41" fontId="0" fillId="0" borderId="0" xfId="0" applyNumberFormat="1" applyFill="1"/>
    <xf numFmtId="41" fontId="0" fillId="0" borderId="0" xfId="0" applyNumberFormat="1" applyFill="1" applyBorder="1"/>
    <xf numFmtId="41" fontId="0" fillId="0" borderId="10" xfId="0" applyNumberFormat="1" applyBorder="1"/>
    <xf numFmtId="41" fontId="0" fillId="0" borderId="10" xfId="0" applyNumberFormat="1" applyFill="1" applyBorder="1"/>
    <xf numFmtId="0" fontId="0" fillId="0" borderId="0" xfId="0" applyNumberFormat="1" applyFont="1" applyFill="1" applyBorder="1" applyAlignment="1" applyProtection="1"/>
    <xf numFmtId="0" fontId="35" fillId="0" borderId="0" xfId="0" applyNumberFormat="1" applyFont="1" applyFill="1" applyBorder="1" applyAlignment="1" applyProtection="1">
      <alignment horizontal="center" shrinkToFit="1"/>
    </xf>
    <xf numFmtId="41" fontId="34" fillId="0" borderId="14" xfId="0" applyNumberFormat="1" applyFont="1" applyFill="1" applyBorder="1" applyAlignment="1" applyProtection="1">
      <alignment shrinkToFit="1"/>
    </xf>
    <xf numFmtId="0" fontId="30" fillId="0" borderId="0" xfId="0" applyNumberFormat="1" applyFont="1" applyFill="1" applyBorder="1" applyAlignment="1" applyProtection="1">
      <alignment horizontal="center" shrinkToFit="1"/>
    </xf>
    <xf numFmtId="41" fontId="0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>
      <alignment horizontal="left" vertical="center"/>
    </xf>
    <xf numFmtId="3" fontId="0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18" xfId="0" applyFont="1" applyFill="1" applyBorder="1" applyAlignment="1" applyProtection="1"/>
    <xf numFmtId="3" fontId="0" fillId="0" borderId="16" xfId="0" applyNumberFormat="1" applyFont="1" applyFill="1" applyBorder="1" applyAlignment="1" applyProtection="1"/>
    <xf numFmtId="0" fontId="0" fillId="0" borderId="16" xfId="0" applyFont="1" applyFill="1" applyBorder="1" applyAlignment="1" applyProtection="1"/>
    <xf numFmtId="3" fontId="34" fillId="0" borderId="15" xfId="0" applyNumberFormat="1" applyFont="1" applyFill="1" applyBorder="1" applyAlignment="1" applyProtection="1"/>
    <xf numFmtId="3" fontId="0" fillId="0" borderId="0" xfId="0" applyNumberFormat="1" applyFont="1"/>
    <xf numFmtId="0" fontId="0" fillId="0" borderId="0" xfId="0" applyNumberFormat="1" applyAlignment="1">
      <alignment horizontal="center" shrinkToFit="1"/>
    </xf>
    <xf numFmtId="0" fontId="0" fillId="0" borderId="0" xfId="0" applyAlignment="1">
      <alignment horizontal="center" shrinkToFit="1"/>
    </xf>
    <xf numFmtId="41" fontId="40" fillId="0" borderId="41" xfId="34" applyBorder="1" applyAlignment="1">
      <alignment vertical="center"/>
    </xf>
    <xf numFmtId="41" fontId="40" fillId="0" borderId="45" xfId="34" applyBorder="1" applyAlignment="1">
      <alignment vertical="center"/>
    </xf>
    <xf numFmtId="41" fontId="40" fillId="0" borderId="48" xfId="34" applyBorder="1" applyAlignment="1">
      <alignment vertical="center"/>
    </xf>
    <xf numFmtId="41" fontId="40" fillId="0" borderId="52" xfId="34" applyBorder="1" applyAlignment="1">
      <alignment vertical="center"/>
    </xf>
    <xf numFmtId="41" fontId="40" fillId="0" borderId="43" xfId="34" applyBorder="1" applyAlignment="1">
      <alignment vertical="center"/>
    </xf>
    <xf numFmtId="41" fontId="40" fillId="0" borderId="50" xfId="34" applyBorder="1" applyAlignment="1">
      <alignment vertical="center"/>
    </xf>
    <xf numFmtId="41" fontId="40" fillId="0" borderId="40" xfId="34" applyBorder="1" applyAlignment="1">
      <alignment vertical="center"/>
    </xf>
    <xf numFmtId="41" fontId="40" fillId="0" borderId="42" xfId="34" applyBorder="1" applyAlignment="1">
      <alignment vertical="center"/>
    </xf>
    <xf numFmtId="41" fontId="40" fillId="0" borderId="47" xfId="34" applyBorder="1" applyAlignment="1">
      <alignment vertical="center"/>
    </xf>
    <xf numFmtId="41" fontId="40" fillId="0" borderId="49" xfId="34" applyBorder="1" applyAlignment="1">
      <alignment vertical="center"/>
    </xf>
    <xf numFmtId="41" fontId="40" fillId="0" borderId="44" xfId="34" applyBorder="1" applyAlignment="1">
      <alignment vertical="center"/>
    </xf>
    <xf numFmtId="41" fontId="40" fillId="0" borderId="51" xfId="34" applyBorder="1" applyAlignment="1">
      <alignment vertical="center"/>
    </xf>
    <xf numFmtId="41" fontId="40" fillId="33" borderId="28" xfId="34" applyFill="1" applyBorder="1" applyAlignment="1">
      <alignment horizontal="center" vertical="center"/>
    </xf>
    <xf numFmtId="41" fontId="40" fillId="33" borderId="29" xfId="34" applyFill="1" applyBorder="1" applyAlignment="1">
      <alignment horizontal="center" vertical="center"/>
    </xf>
    <xf numFmtId="41" fontId="40" fillId="33" borderId="30" xfId="34" applyFill="1" applyBorder="1" applyAlignment="1">
      <alignment horizontal="center" vertical="center"/>
    </xf>
    <xf numFmtId="41" fontId="40" fillId="33" borderId="31" xfId="34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40" fillId="0" borderId="0" xfId="0" applyNumberFormat="1" applyFont="1" applyAlignment="1">
      <alignment vertical="center"/>
    </xf>
    <xf numFmtId="41" fontId="34" fillId="0" borderId="33" xfId="34" applyFont="1" applyBorder="1" applyAlignment="1">
      <alignment vertical="center"/>
    </xf>
    <xf numFmtId="41" fontId="34" fillId="0" borderId="34" xfId="34" applyFont="1" applyBorder="1" applyAlignment="1">
      <alignment vertical="center"/>
    </xf>
    <xf numFmtId="41" fontId="34" fillId="0" borderId="35" xfId="34" applyFont="1" applyBorder="1" applyAlignment="1">
      <alignment vertical="center"/>
    </xf>
    <xf numFmtId="41" fontId="34" fillId="0" borderId="36" xfId="34" applyFont="1" applyBorder="1" applyAlignment="1">
      <alignment vertical="center"/>
    </xf>
    <xf numFmtId="41" fontId="34" fillId="0" borderId="37" xfId="34" applyFont="1" applyBorder="1" applyAlignment="1">
      <alignment vertical="center"/>
    </xf>
    <xf numFmtId="41" fontId="34" fillId="0" borderId="38" xfId="34" applyFont="1" applyBorder="1" applyAlignment="1">
      <alignment vertical="center"/>
    </xf>
    <xf numFmtId="0" fontId="34" fillId="0" borderId="32" xfId="34" applyNumberFormat="1" applyFont="1" applyBorder="1" applyAlignment="1">
      <alignment horizontal="center" vertical="center" shrinkToFit="1"/>
    </xf>
    <xf numFmtId="41" fontId="40" fillId="0" borderId="39" xfId="34" applyBorder="1" applyAlignment="1">
      <alignment horizontal="center" vertical="center" shrinkToFit="1"/>
    </xf>
    <xf numFmtId="41" fontId="40" fillId="0" borderId="46" xfId="34" applyBorder="1" applyAlignment="1">
      <alignment horizontal="center" vertical="center" shrinkToFit="1"/>
    </xf>
    <xf numFmtId="0" fontId="4" fillId="0" borderId="0" xfId="49">
      <alignment vertical="center"/>
    </xf>
    <xf numFmtId="3" fontId="47" fillId="0" borderId="62" xfId="49" applyNumberFormat="1" applyFont="1" applyBorder="1">
      <alignment vertical="center"/>
    </xf>
    <xf numFmtId="0" fontId="47" fillId="0" borderId="63" xfId="49" applyFont="1" applyBorder="1">
      <alignment vertical="center"/>
    </xf>
    <xf numFmtId="0" fontId="47" fillId="0" borderId="64" xfId="49" applyFont="1" applyBorder="1">
      <alignment vertical="center"/>
    </xf>
    <xf numFmtId="3" fontId="47" fillId="0" borderId="63" xfId="49" applyNumberFormat="1" applyFont="1" applyBorder="1">
      <alignment vertical="center"/>
    </xf>
    <xf numFmtId="3" fontId="47" fillId="0" borderId="64" xfId="49" applyNumberFormat="1" applyFont="1" applyBorder="1">
      <alignment vertical="center"/>
    </xf>
    <xf numFmtId="3" fontId="47" fillId="0" borderId="65" xfId="49" applyNumberFormat="1" applyFont="1" applyBorder="1">
      <alignment vertical="center"/>
    </xf>
    <xf numFmtId="0" fontId="47" fillId="0" borderId="0" xfId="49" applyFont="1">
      <alignment vertical="center"/>
    </xf>
    <xf numFmtId="0" fontId="4" fillId="0" borderId="40" xfId="49" applyBorder="1">
      <alignment vertical="center"/>
    </xf>
    <xf numFmtId="0" fontId="4" fillId="0" borderId="41" xfId="49" applyBorder="1">
      <alignment vertical="center"/>
    </xf>
    <xf numFmtId="0" fontId="4" fillId="0" borderId="42" xfId="49" applyBorder="1">
      <alignment vertical="center"/>
    </xf>
    <xf numFmtId="0" fontId="4" fillId="0" borderId="45" xfId="49" applyBorder="1">
      <alignment vertical="center"/>
    </xf>
    <xf numFmtId="3" fontId="4" fillId="0" borderId="40" xfId="49" applyNumberFormat="1" applyBorder="1">
      <alignment vertical="center"/>
    </xf>
    <xf numFmtId="3" fontId="4" fillId="0" borderId="45" xfId="49" applyNumberFormat="1" applyBorder="1">
      <alignment vertical="center"/>
    </xf>
    <xf numFmtId="3" fontId="4" fillId="0" borderId="41" xfId="49" applyNumberFormat="1" applyBorder="1">
      <alignment vertical="center"/>
    </xf>
    <xf numFmtId="0" fontId="4" fillId="0" borderId="47" xfId="49" applyBorder="1">
      <alignment vertical="center"/>
    </xf>
    <xf numFmtId="0" fontId="4" fillId="0" borderId="48" xfId="49" applyBorder="1">
      <alignment vertical="center"/>
    </xf>
    <xf numFmtId="0" fontId="4" fillId="0" borderId="49" xfId="49" applyBorder="1">
      <alignment vertical="center"/>
    </xf>
    <xf numFmtId="0" fontId="4" fillId="0" borderId="52" xfId="49" applyBorder="1">
      <alignment vertical="center"/>
    </xf>
    <xf numFmtId="0" fontId="46" fillId="0" borderId="0" xfId="49" applyFont="1" applyAlignment="1">
      <alignment horizontal="left" vertical="center"/>
    </xf>
    <xf numFmtId="0" fontId="4" fillId="34" borderId="28" xfId="49" applyFill="1" applyBorder="1" applyAlignment="1">
      <alignment horizontal="center" vertical="center"/>
    </xf>
    <xf numFmtId="3" fontId="47" fillId="0" borderId="67" xfId="49" applyNumberFormat="1" applyFont="1" applyBorder="1">
      <alignment vertical="center"/>
    </xf>
    <xf numFmtId="3" fontId="4" fillId="0" borderId="68" xfId="49" applyNumberFormat="1" applyBorder="1">
      <alignment vertical="center"/>
    </xf>
    <xf numFmtId="0" fontId="4" fillId="0" borderId="68" xfId="49" applyBorder="1">
      <alignment vertical="center"/>
    </xf>
    <xf numFmtId="0" fontId="4" fillId="0" borderId="69" xfId="49" applyBorder="1">
      <alignment vertical="center"/>
    </xf>
    <xf numFmtId="0" fontId="4" fillId="34" borderId="70" xfId="49" applyFill="1" applyBorder="1" applyAlignment="1">
      <alignment horizontal="center" vertical="center"/>
    </xf>
    <xf numFmtId="3" fontId="51" fillId="0" borderId="41" xfId="49" applyNumberFormat="1" applyFont="1" applyBorder="1">
      <alignment vertical="center"/>
    </xf>
    <xf numFmtId="3" fontId="51" fillId="0" borderId="42" xfId="49" applyNumberFormat="1" applyFont="1" applyBorder="1">
      <alignment vertical="center"/>
    </xf>
    <xf numFmtId="3" fontId="51" fillId="0" borderId="48" xfId="49" applyNumberFormat="1" applyFont="1" applyBorder="1">
      <alignment vertical="center"/>
    </xf>
    <xf numFmtId="3" fontId="51" fillId="0" borderId="49" xfId="49" applyNumberFormat="1" applyFont="1" applyBorder="1">
      <alignment vertical="center"/>
    </xf>
    <xf numFmtId="0" fontId="47" fillId="0" borderId="61" xfId="49" applyFont="1" applyBorder="1" applyAlignment="1">
      <alignment horizontal="center" vertical="center"/>
    </xf>
    <xf numFmtId="0" fontId="4" fillId="0" borderId="39" xfId="49" applyBorder="1" applyAlignment="1">
      <alignment horizontal="center" vertical="center"/>
    </xf>
    <xf numFmtId="0" fontId="4" fillId="0" borderId="46" xfId="49" applyBorder="1" applyAlignment="1">
      <alignment horizontal="center" vertical="center"/>
    </xf>
    <xf numFmtId="0" fontId="4" fillId="0" borderId="0" xfId="49" applyAlignment="1">
      <alignment horizontal="center" vertical="center"/>
    </xf>
    <xf numFmtId="0" fontId="4" fillId="0" borderId="54" xfId="49" applyBorder="1" applyAlignment="1">
      <alignment horizontal="center" vertical="center"/>
    </xf>
    <xf numFmtId="3" fontId="48" fillId="0" borderId="57" xfId="49" applyNumberFormat="1" applyFont="1" applyBorder="1">
      <alignment vertical="center"/>
    </xf>
    <xf numFmtId="3" fontId="48" fillId="0" borderId="59" xfId="49" applyNumberFormat="1" applyFont="1" applyBorder="1">
      <alignment vertical="center"/>
    </xf>
    <xf numFmtId="0" fontId="4" fillId="0" borderId="73" xfId="49" applyBorder="1" applyAlignment="1">
      <alignment horizontal="center" vertical="center"/>
    </xf>
    <xf numFmtId="0" fontId="4" fillId="0" borderId="0" xfId="49" applyBorder="1">
      <alignment vertical="center"/>
    </xf>
    <xf numFmtId="0" fontId="4" fillId="0" borderId="74" xfId="49" applyBorder="1">
      <alignment vertical="center"/>
    </xf>
    <xf numFmtId="0" fontId="4" fillId="0" borderId="75" xfId="49" applyBorder="1" applyAlignment="1">
      <alignment horizontal="center" vertical="center"/>
    </xf>
    <xf numFmtId="0" fontId="4" fillId="0" borderId="76" xfId="49" applyBorder="1">
      <alignment vertical="center"/>
    </xf>
    <xf numFmtId="0" fontId="4" fillId="0" borderId="77" xfId="49" applyBorder="1">
      <alignment vertical="center"/>
    </xf>
    <xf numFmtId="0" fontId="4" fillId="0" borderId="0" xfId="49" applyBorder="1" applyAlignment="1">
      <alignment horizontal="center" vertical="center"/>
    </xf>
    <xf numFmtId="3" fontId="51" fillId="0" borderId="0" xfId="49" applyNumberFormat="1" applyFont="1" applyBorder="1">
      <alignment vertical="center"/>
    </xf>
    <xf numFmtId="3" fontId="48" fillId="0" borderId="55" xfId="49" applyNumberFormat="1" applyFont="1" applyBorder="1">
      <alignment vertical="center"/>
    </xf>
    <xf numFmtId="0" fontId="4" fillId="0" borderId="78" xfId="49" applyBorder="1">
      <alignment vertical="center"/>
    </xf>
    <xf numFmtId="0" fontId="4" fillId="0" borderId="79" xfId="49" applyBorder="1">
      <alignment vertical="center"/>
    </xf>
    <xf numFmtId="0" fontId="4" fillId="34" borderId="30" xfId="49" applyFill="1" applyBorder="1" applyAlignment="1">
      <alignment horizontal="center" vertical="center"/>
    </xf>
    <xf numFmtId="3" fontId="51" fillId="0" borderId="44" xfId="49" applyNumberFormat="1" applyFont="1" applyBorder="1">
      <alignment vertical="center"/>
    </xf>
    <xf numFmtId="0" fontId="4" fillId="34" borderId="29" xfId="49" applyFill="1" applyBorder="1" applyAlignment="1">
      <alignment horizontal="center" vertical="center"/>
    </xf>
    <xf numFmtId="0" fontId="4" fillId="0" borderId="43" xfId="49" applyBorder="1">
      <alignment vertical="center"/>
    </xf>
    <xf numFmtId="3" fontId="48" fillId="0" borderId="56" xfId="49" applyNumberFormat="1" applyFont="1" applyBorder="1">
      <alignment vertical="center"/>
    </xf>
    <xf numFmtId="3" fontId="48" fillId="0" borderId="58" xfId="49" applyNumberFormat="1" applyFont="1" applyBorder="1">
      <alignment vertical="center"/>
    </xf>
    <xf numFmtId="0" fontId="4" fillId="0" borderId="16" xfId="49" applyBorder="1">
      <alignment vertical="center"/>
    </xf>
    <xf numFmtId="0" fontId="4" fillId="0" borderId="18" xfId="49" applyBorder="1">
      <alignment vertical="center"/>
    </xf>
    <xf numFmtId="0" fontId="4" fillId="0" borderId="53" xfId="49" applyBorder="1">
      <alignment vertical="center"/>
    </xf>
    <xf numFmtId="0" fontId="4" fillId="0" borderId="80" xfId="49" applyBorder="1">
      <alignment vertical="center"/>
    </xf>
    <xf numFmtId="0" fontId="4" fillId="0" borderId="44" xfId="49" applyBorder="1">
      <alignment vertical="center"/>
    </xf>
    <xf numFmtId="3" fontId="4" fillId="0" borderId="43" xfId="49" applyNumberFormat="1" applyBorder="1">
      <alignment vertical="center"/>
    </xf>
    <xf numFmtId="0" fontId="4" fillId="34" borderId="31" xfId="49" applyFill="1" applyBorder="1" applyAlignment="1">
      <alignment horizontal="center" vertical="center"/>
    </xf>
    <xf numFmtId="3" fontId="4" fillId="0" borderId="69" xfId="49" applyNumberFormat="1" applyBorder="1">
      <alignment vertical="center"/>
    </xf>
    <xf numFmtId="3" fontId="47" fillId="0" borderId="81" xfId="49" applyNumberFormat="1" applyFont="1" applyBorder="1">
      <alignment vertical="center"/>
    </xf>
    <xf numFmtId="0" fontId="3" fillId="0" borderId="39" xfId="49" applyFont="1" applyBorder="1" applyAlignment="1">
      <alignment horizontal="center" vertical="center"/>
    </xf>
    <xf numFmtId="0" fontId="4" fillId="0" borderId="85" xfId="49" applyBorder="1">
      <alignment vertical="center"/>
    </xf>
    <xf numFmtId="0" fontId="4" fillId="0" borderId="83" xfId="49" applyBorder="1">
      <alignment vertical="center"/>
    </xf>
    <xf numFmtId="0" fontId="4" fillId="0" borderId="84" xfId="49" applyBorder="1">
      <alignment vertical="center"/>
    </xf>
    <xf numFmtId="0" fontId="4" fillId="0" borderId="86" xfId="49" applyBorder="1">
      <alignment vertical="center"/>
    </xf>
    <xf numFmtId="0" fontId="3" fillId="0" borderId="82" xfId="49" applyFont="1" applyBorder="1" applyAlignment="1">
      <alignment horizontal="center" vertical="center"/>
    </xf>
    <xf numFmtId="0" fontId="2" fillId="0" borderId="82" xfId="49" applyFont="1" applyBorder="1" applyAlignment="1">
      <alignment horizontal="center" vertical="center"/>
    </xf>
    <xf numFmtId="0" fontId="2" fillId="0" borderId="46" xfId="49" applyFont="1" applyBorder="1" applyAlignment="1">
      <alignment horizontal="center" vertical="center"/>
    </xf>
    <xf numFmtId="3" fontId="52" fillId="0" borderId="87" xfId="49" applyNumberFormat="1" applyFont="1" applyBorder="1">
      <alignment vertical="center"/>
    </xf>
    <xf numFmtId="3" fontId="52" fillId="0" borderId="63" xfId="49" applyNumberFormat="1" applyFont="1" applyBorder="1">
      <alignment vertical="center"/>
    </xf>
    <xf numFmtId="3" fontId="52" fillId="0" borderId="64" xfId="49" applyNumberFormat="1" applyFont="1" applyBorder="1">
      <alignment vertical="center"/>
    </xf>
    <xf numFmtId="3" fontId="52" fillId="0" borderId="65" xfId="49" applyNumberFormat="1" applyFont="1" applyBorder="1">
      <alignment vertical="center"/>
    </xf>
    <xf numFmtId="3" fontId="53" fillId="0" borderId="68" xfId="49" applyNumberFormat="1" applyFont="1" applyBorder="1">
      <alignment vertical="center"/>
    </xf>
    <xf numFmtId="3" fontId="53" fillId="0" borderId="41" xfId="49" applyNumberFormat="1" applyFont="1" applyBorder="1">
      <alignment vertical="center"/>
    </xf>
    <xf numFmtId="3" fontId="53" fillId="0" borderId="42" xfId="49" applyNumberFormat="1" applyFont="1" applyBorder="1">
      <alignment vertical="center"/>
    </xf>
    <xf numFmtId="3" fontId="53" fillId="0" borderId="43" xfId="49" applyNumberFormat="1" applyFont="1" applyBorder="1">
      <alignment vertical="center"/>
    </xf>
    <xf numFmtId="0" fontId="53" fillId="0" borderId="41" xfId="49" applyFont="1" applyBorder="1">
      <alignment vertical="center"/>
    </xf>
    <xf numFmtId="0" fontId="53" fillId="0" borderId="42" xfId="49" applyFont="1" applyBorder="1">
      <alignment vertical="center"/>
    </xf>
    <xf numFmtId="0" fontId="53" fillId="0" borderId="45" xfId="49" applyFont="1" applyBorder="1">
      <alignment vertical="center"/>
    </xf>
    <xf numFmtId="3" fontId="53" fillId="0" borderId="88" xfId="49" applyNumberFormat="1" applyFont="1" applyBorder="1">
      <alignment vertical="center"/>
    </xf>
    <xf numFmtId="3" fontId="53" fillId="0" borderId="89" xfId="49" applyNumberFormat="1" applyFont="1" applyBorder="1">
      <alignment vertical="center"/>
    </xf>
    <xf numFmtId="3" fontId="53" fillId="0" borderId="90" xfId="49" applyNumberFormat="1" applyFont="1" applyBorder="1">
      <alignment vertical="center"/>
    </xf>
    <xf numFmtId="3" fontId="53" fillId="0" borderId="91" xfId="49" applyNumberFormat="1" applyFont="1" applyBorder="1">
      <alignment vertical="center"/>
    </xf>
    <xf numFmtId="0" fontId="53" fillId="0" borderId="76" xfId="49" applyFont="1" applyBorder="1">
      <alignment vertical="center"/>
    </xf>
    <xf numFmtId="0" fontId="53" fillId="0" borderId="80" xfId="49" applyFont="1" applyBorder="1">
      <alignment vertical="center"/>
    </xf>
    <xf numFmtId="0" fontId="53" fillId="0" borderId="77" xfId="49" applyFont="1" applyBorder="1">
      <alignment vertical="center"/>
    </xf>
    <xf numFmtId="177" fontId="48" fillId="0" borderId="55" xfId="49" applyNumberFormat="1" applyFont="1" applyBorder="1">
      <alignment vertical="center"/>
    </xf>
    <xf numFmtId="177" fontId="48" fillId="0" borderId="57" xfId="49" applyNumberFormat="1" applyFont="1" applyBorder="1">
      <alignment vertical="center"/>
    </xf>
    <xf numFmtId="177" fontId="48" fillId="0" borderId="92" xfId="49" applyNumberFormat="1" applyFont="1" applyBorder="1">
      <alignment vertical="center"/>
    </xf>
    <xf numFmtId="177" fontId="48" fillId="0" borderId="95" xfId="49" applyNumberFormat="1" applyFont="1" applyBorder="1">
      <alignment vertical="center"/>
    </xf>
    <xf numFmtId="177" fontId="48" fillId="0" borderId="58" xfId="49" applyNumberFormat="1" applyFont="1" applyBorder="1">
      <alignment vertical="center"/>
    </xf>
    <xf numFmtId="177" fontId="48" fillId="0" borderId="59" xfId="49" applyNumberFormat="1" applyFont="1" applyBorder="1">
      <alignment vertical="center"/>
    </xf>
    <xf numFmtId="177" fontId="4" fillId="0" borderId="68" xfId="49" applyNumberFormat="1" applyBorder="1">
      <alignment vertical="center"/>
    </xf>
    <xf numFmtId="177" fontId="51" fillId="0" borderId="41" xfId="49" applyNumberFormat="1" applyFont="1" applyBorder="1">
      <alignment vertical="center"/>
    </xf>
    <xf numFmtId="177" fontId="51" fillId="0" borderId="44" xfId="49" applyNumberFormat="1" applyFont="1" applyBorder="1">
      <alignment vertical="center"/>
    </xf>
    <xf numFmtId="177" fontId="4" fillId="0" borderId="40" xfId="49" applyNumberFormat="1" applyBorder="1">
      <alignment vertical="center"/>
    </xf>
    <xf numFmtId="177" fontId="4" fillId="0" borderId="41" xfId="49" applyNumberFormat="1" applyBorder="1">
      <alignment vertical="center"/>
    </xf>
    <xf numFmtId="177" fontId="4" fillId="0" borderId="43" xfId="49" applyNumberFormat="1" applyBorder="1">
      <alignment vertical="center"/>
    </xf>
    <xf numFmtId="177" fontId="4" fillId="0" borderId="97" xfId="49" applyNumberFormat="1" applyBorder="1">
      <alignment vertical="center"/>
    </xf>
    <xf numFmtId="177" fontId="4" fillId="0" borderId="93" xfId="49" applyNumberFormat="1" applyBorder="1">
      <alignment vertical="center"/>
    </xf>
    <xf numFmtId="177" fontId="4" fillId="0" borderId="96" xfId="49" applyNumberFormat="1" applyBorder="1">
      <alignment vertical="center"/>
    </xf>
    <xf numFmtId="177" fontId="4" fillId="0" borderId="0" xfId="49" applyNumberFormat="1" applyBorder="1">
      <alignment vertical="center"/>
    </xf>
    <xf numFmtId="177" fontId="4" fillId="0" borderId="74" xfId="49" applyNumberFormat="1" applyBorder="1">
      <alignment vertical="center"/>
    </xf>
    <xf numFmtId="177" fontId="4" fillId="0" borderId="79" xfId="49" applyNumberFormat="1" applyBorder="1">
      <alignment vertical="center"/>
    </xf>
    <xf numFmtId="177" fontId="4" fillId="0" borderId="76" xfId="49" applyNumberFormat="1" applyBorder="1">
      <alignment vertical="center"/>
    </xf>
    <xf numFmtId="177" fontId="4" fillId="0" borderId="94" xfId="49" applyNumberFormat="1" applyBorder="1">
      <alignment vertical="center"/>
    </xf>
    <xf numFmtId="177" fontId="4" fillId="0" borderId="89" xfId="49" applyNumberFormat="1" applyBorder="1">
      <alignment vertical="center"/>
    </xf>
    <xf numFmtId="177" fontId="4" fillId="0" borderId="77" xfId="49" applyNumberFormat="1" applyBorder="1">
      <alignment vertical="center"/>
    </xf>
    <xf numFmtId="3" fontId="52" fillId="0" borderId="67" xfId="49" applyNumberFormat="1" applyFont="1" applyBorder="1">
      <alignment vertical="center"/>
    </xf>
    <xf numFmtId="0" fontId="54" fillId="0" borderId="0" xfId="50" applyNumberFormat="1" applyFont="1"/>
    <xf numFmtId="0" fontId="53" fillId="0" borderId="0" xfId="51" applyFont="1">
      <alignment vertical="center"/>
    </xf>
    <xf numFmtId="0" fontId="53" fillId="0" borderId="0" xfId="51" applyFont="1" applyAlignment="1">
      <alignment horizontal="center" vertical="center"/>
    </xf>
    <xf numFmtId="0" fontId="55" fillId="0" borderId="0" xfId="50" applyNumberFormat="1" applyFont="1" applyAlignment="1">
      <alignment horizontal="right"/>
    </xf>
    <xf numFmtId="0" fontId="53" fillId="35" borderId="70" xfId="51" applyFont="1" applyFill="1" applyBorder="1" applyAlignment="1">
      <alignment horizontal="center" vertical="center"/>
    </xf>
    <xf numFmtId="0" fontId="53" fillId="35" borderId="28" xfId="51" applyFont="1" applyFill="1" applyBorder="1" applyAlignment="1">
      <alignment horizontal="center" vertical="center"/>
    </xf>
    <xf numFmtId="0" fontId="53" fillId="35" borderId="29" xfId="51" applyFont="1" applyFill="1" applyBorder="1" applyAlignment="1">
      <alignment horizontal="center" vertical="center"/>
    </xf>
    <xf numFmtId="0" fontId="53" fillId="35" borderId="31" xfId="51" applyFont="1" applyFill="1" applyBorder="1" applyAlignment="1">
      <alignment horizontal="center" vertical="center"/>
    </xf>
    <xf numFmtId="0" fontId="52" fillId="0" borderId="98" xfId="51" applyFont="1" applyBorder="1" applyAlignment="1">
      <alignment horizontal="center" vertical="center"/>
    </xf>
    <xf numFmtId="3" fontId="52" fillId="0" borderId="87" xfId="51" applyNumberFormat="1" applyFont="1" applyBorder="1">
      <alignment vertical="center"/>
    </xf>
    <xf numFmtId="3" fontId="52" fillId="0" borderId="63" xfId="51" applyNumberFormat="1" applyFont="1" applyBorder="1">
      <alignment vertical="center"/>
    </xf>
    <xf numFmtId="3" fontId="52" fillId="0" borderId="64" xfId="51" applyNumberFormat="1" applyFont="1" applyBorder="1">
      <alignment vertical="center"/>
    </xf>
    <xf numFmtId="3" fontId="52" fillId="0" borderId="65" xfId="51" applyNumberFormat="1" applyFont="1" applyBorder="1">
      <alignment vertical="center"/>
    </xf>
    <xf numFmtId="0" fontId="52" fillId="0" borderId="0" xfId="51" applyFont="1">
      <alignment vertical="center"/>
    </xf>
    <xf numFmtId="0" fontId="53" fillId="0" borderId="39" xfId="51" applyFont="1" applyBorder="1" applyAlignment="1">
      <alignment horizontal="center" vertical="center"/>
    </xf>
    <xf numFmtId="3" fontId="53" fillId="0" borderId="68" xfId="51" applyNumberFormat="1" applyFont="1" applyBorder="1">
      <alignment vertical="center"/>
    </xf>
    <xf numFmtId="3" fontId="53" fillId="0" borderId="41" xfId="51" applyNumberFormat="1" applyFont="1" applyBorder="1">
      <alignment vertical="center"/>
    </xf>
    <xf numFmtId="3" fontId="53" fillId="0" borderId="42" xfId="51" applyNumberFormat="1" applyFont="1" applyBorder="1">
      <alignment vertical="center"/>
    </xf>
    <xf numFmtId="3" fontId="53" fillId="0" borderId="43" xfId="51" applyNumberFormat="1" applyFont="1" applyBorder="1">
      <alignment vertical="center"/>
    </xf>
    <xf numFmtId="0" fontId="53" fillId="0" borderId="41" xfId="51" applyFont="1" applyBorder="1">
      <alignment vertical="center"/>
    </xf>
    <xf numFmtId="0" fontId="53" fillId="0" borderId="42" xfId="51" applyFont="1" applyBorder="1">
      <alignment vertical="center"/>
    </xf>
    <xf numFmtId="0" fontId="53" fillId="0" borderId="45" xfId="51" applyFont="1" applyBorder="1">
      <alignment vertical="center"/>
    </xf>
    <xf numFmtId="0" fontId="53" fillId="0" borderId="75" xfId="51" applyFont="1" applyBorder="1" applyAlignment="1">
      <alignment horizontal="center" vertical="center"/>
    </xf>
    <xf numFmtId="3" fontId="53" fillId="0" borderId="88" xfId="51" applyNumberFormat="1" applyFont="1" applyBorder="1">
      <alignment vertical="center"/>
    </xf>
    <xf numFmtId="3" fontId="53" fillId="0" borderId="89" xfId="51" applyNumberFormat="1" applyFont="1" applyBorder="1">
      <alignment vertical="center"/>
    </xf>
    <xf numFmtId="3" fontId="53" fillId="0" borderId="90" xfId="51" applyNumberFormat="1" applyFont="1" applyBorder="1">
      <alignment vertical="center"/>
    </xf>
    <xf numFmtId="3" fontId="53" fillId="0" borderId="91" xfId="51" applyNumberFormat="1" applyFont="1" applyBorder="1">
      <alignment vertical="center"/>
    </xf>
    <xf numFmtId="0" fontId="53" fillId="0" borderId="76" xfId="51" applyFont="1" applyBorder="1">
      <alignment vertical="center"/>
    </xf>
    <xf numFmtId="0" fontId="53" fillId="0" borderId="80" xfId="51" applyFont="1" applyBorder="1">
      <alignment vertical="center"/>
    </xf>
    <xf numFmtId="0" fontId="53" fillId="0" borderId="77" xfId="51" applyFont="1" applyBorder="1">
      <alignment vertical="center"/>
    </xf>
    <xf numFmtId="0" fontId="39" fillId="0" borderId="0" xfId="0" applyNumberFormat="1" applyFont="1" applyAlignment="1">
      <alignment horizontal="left" vertical="center"/>
    </xf>
    <xf numFmtId="0" fontId="27" fillId="0" borderId="10" xfId="0" applyNumberFormat="1" applyFont="1" applyBorder="1" applyAlignment="1">
      <alignment horizontal="right"/>
    </xf>
    <xf numFmtId="0" fontId="27" fillId="0" borderId="12" xfId="0" applyNumberFormat="1" applyFont="1" applyBorder="1" applyAlignment="1">
      <alignment horizontal="center" vertical="center"/>
    </xf>
    <xf numFmtId="0" fontId="27" fillId="0" borderId="11" xfId="0" applyNumberFormat="1" applyFont="1" applyBorder="1" applyAlignment="1">
      <alignment horizontal="center" vertical="center"/>
    </xf>
    <xf numFmtId="0" fontId="0" fillId="0" borderId="10" xfId="0" applyNumberFormat="1" applyBorder="1" applyAlignment="1">
      <alignment horizontal="right" vertical="center"/>
    </xf>
    <xf numFmtId="0" fontId="29" fillId="0" borderId="12" xfId="0" applyNumberFormat="1" applyFont="1" applyBorder="1" applyAlignment="1">
      <alignment horizontal="center" vertical="center"/>
    </xf>
    <xf numFmtId="0" fontId="29" fillId="0" borderId="11" xfId="0" applyNumberFormat="1" applyFont="1" applyBorder="1" applyAlignment="1">
      <alignment horizontal="center" vertical="center"/>
    </xf>
    <xf numFmtId="0" fontId="29" fillId="0" borderId="13" xfId="0" applyNumberFormat="1" applyFont="1" applyBorder="1" applyAlignment="1">
      <alignment horizontal="center" vertical="center"/>
    </xf>
    <xf numFmtId="0" fontId="31" fillId="0" borderId="11" xfId="0" applyNumberFormat="1" applyFont="1" applyBorder="1" applyAlignment="1">
      <alignment horizontal="center" vertical="center"/>
    </xf>
    <xf numFmtId="0" fontId="31" fillId="0" borderId="13" xfId="0" applyNumberFormat="1" applyFont="1" applyBorder="1" applyAlignment="1">
      <alignment horizontal="center" vertical="center"/>
    </xf>
    <xf numFmtId="0" fontId="31" fillId="0" borderId="12" xfId="0" applyNumberFormat="1" applyFont="1" applyBorder="1" applyAlignment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29" fillId="0" borderId="11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Border="1" applyAlignment="1" applyProtection="1">
      <alignment horizontal="center" vertical="center"/>
    </xf>
    <xf numFmtId="0" fontId="33" fillId="0" borderId="13" xfId="0" applyNumberFormat="1" applyFont="1" applyBorder="1" applyAlignment="1" applyProtection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21" xfId="0" applyNumberFormat="1" applyBorder="1" applyAlignment="1">
      <alignment horizontal="center" vertical="center"/>
    </xf>
    <xf numFmtId="0" fontId="33" fillId="0" borderId="11" xfId="0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Border="1" applyAlignment="1" applyProtection="1">
      <alignment horizontal="left" vertical="center" shrinkToFit="1"/>
    </xf>
    <xf numFmtId="41" fontId="40" fillId="33" borderId="24" xfId="34" applyFill="1" applyBorder="1" applyAlignment="1">
      <alignment horizontal="center" vertical="center"/>
    </xf>
    <xf numFmtId="41" fontId="40" fillId="33" borderId="23" xfId="34" applyFill="1" applyBorder="1" applyAlignment="1">
      <alignment horizontal="center" vertical="center"/>
    </xf>
    <xf numFmtId="41" fontId="40" fillId="33" borderId="25" xfId="34" applyFill="1" applyBorder="1" applyAlignment="1">
      <alignment horizontal="center" vertical="center"/>
    </xf>
    <xf numFmtId="41" fontId="40" fillId="33" borderId="26" xfId="34" applyFill="1" applyBorder="1" applyAlignment="1">
      <alignment horizontal="center" vertical="center"/>
    </xf>
    <xf numFmtId="41" fontId="40" fillId="33" borderId="22" xfId="34" applyFill="1" applyBorder="1" applyAlignment="1">
      <alignment horizontal="center" vertical="center"/>
    </xf>
    <xf numFmtId="41" fontId="40" fillId="33" borderId="27" xfId="34" applyFill="1" applyBorder="1" applyAlignment="1">
      <alignment horizontal="center" vertical="center"/>
    </xf>
    <xf numFmtId="0" fontId="49" fillId="0" borderId="76" xfId="49" applyFont="1" applyBorder="1" applyAlignment="1">
      <alignment horizontal="left" vertical="center"/>
    </xf>
    <xf numFmtId="0" fontId="4" fillId="34" borderId="54" xfId="49" applyFill="1" applyBorder="1" applyAlignment="1">
      <alignment horizontal="center" vertical="center"/>
    </xf>
    <xf numFmtId="0" fontId="4" fillId="34" borderId="60" xfId="49" applyFill="1" applyBorder="1" applyAlignment="1">
      <alignment horizontal="center" vertical="center"/>
    </xf>
    <xf numFmtId="0" fontId="4" fillId="34" borderId="55" xfId="49" applyFill="1" applyBorder="1" applyAlignment="1">
      <alignment horizontal="center" vertical="center"/>
    </xf>
    <xf numFmtId="0" fontId="4" fillId="34" borderId="57" xfId="49" applyFill="1" applyBorder="1" applyAlignment="1">
      <alignment horizontal="center" vertical="center"/>
    </xf>
    <xf numFmtId="0" fontId="4" fillId="34" borderId="56" xfId="49" applyFill="1" applyBorder="1" applyAlignment="1">
      <alignment horizontal="center" vertical="center"/>
    </xf>
    <xf numFmtId="0" fontId="4" fillId="34" borderId="59" xfId="49" applyFill="1" applyBorder="1" applyAlignment="1">
      <alignment horizontal="center" vertical="center"/>
    </xf>
    <xf numFmtId="0" fontId="4" fillId="34" borderId="25" xfId="49" applyFill="1" applyBorder="1" applyAlignment="1">
      <alignment horizontal="center" vertical="center"/>
    </xf>
    <xf numFmtId="0" fontId="4" fillId="34" borderId="66" xfId="49" applyFill="1" applyBorder="1" applyAlignment="1">
      <alignment horizontal="center" vertical="center"/>
    </xf>
    <xf numFmtId="0" fontId="4" fillId="34" borderId="24" xfId="49" applyFill="1" applyBorder="1" applyAlignment="1">
      <alignment horizontal="center" vertical="center"/>
    </xf>
    <xf numFmtId="0" fontId="4" fillId="34" borderId="71" xfId="49" applyFill="1" applyBorder="1" applyAlignment="1">
      <alignment horizontal="center" vertical="center"/>
    </xf>
    <xf numFmtId="0" fontId="4" fillId="34" borderId="72" xfId="49" applyFill="1" applyBorder="1" applyAlignment="1">
      <alignment horizontal="center" vertical="center"/>
    </xf>
    <xf numFmtId="0" fontId="4" fillId="34" borderId="58" xfId="49" applyFill="1" applyBorder="1" applyAlignment="1">
      <alignment horizontal="center" vertical="center"/>
    </xf>
    <xf numFmtId="0" fontId="50" fillId="0" borderId="76" xfId="49" applyFont="1" applyBorder="1" applyAlignment="1">
      <alignment horizontal="left" vertical="center"/>
    </xf>
    <xf numFmtId="0" fontId="53" fillId="35" borderId="56" xfId="51" applyFont="1" applyFill="1" applyBorder="1" applyAlignment="1">
      <alignment horizontal="center" vertical="center"/>
    </xf>
    <xf numFmtId="0" fontId="53" fillId="35" borderId="57" xfId="51" applyFont="1" applyFill="1" applyBorder="1" applyAlignment="1">
      <alignment horizontal="center" vertical="center"/>
    </xf>
    <xf numFmtId="0" fontId="53" fillId="35" borderId="59" xfId="51" applyFont="1" applyFill="1" applyBorder="1" applyAlignment="1">
      <alignment horizontal="center" vertical="center"/>
    </xf>
    <xf numFmtId="0" fontId="56" fillId="35" borderId="71" xfId="51" applyFont="1" applyFill="1" applyBorder="1" applyAlignment="1">
      <alignment horizontal="center" vertical="center"/>
    </xf>
    <xf numFmtId="0" fontId="53" fillId="35" borderId="72" xfId="51" applyFont="1" applyFill="1" applyBorder="1" applyAlignment="1">
      <alignment horizontal="center" vertical="center"/>
    </xf>
    <xf numFmtId="0" fontId="53" fillId="35" borderId="55" xfId="51" applyFont="1" applyFill="1" applyBorder="1" applyAlignment="1">
      <alignment horizontal="center" vertical="center"/>
    </xf>
    <xf numFmtId="0" fontId="53" fillId="35" borderId="58" xfId="51" applyFont="1" applyFill="1" applyBorder="1" applyAlignment="1">
      <alignment horizontal="center" vertical="center"/>
    </xf>
    <xf numFmtId="0" fontId="53" fillId="35" borderId="25" xfId="51" applyFont="1" applyFill="1" applyBorder="1" applyAlignment="1">
      <alignment horizontal="center" vertical="center"/>
    </xf>
    <xf numFmtId="0" fontId="53" fillId="35" borderId="66" xfId="51" applyFont="1" applyFill="1" applyBorder="1" applyAlignment="1">
      <alignment horizontal="center" vertical="center"/>
    </xf>
    <xf numFmtId="0" fontId="53" fillId="35" borderId="24" xfId="51" applyFont="1" applyFill="1" applyBorder="1" applyAlignment="1">
      <alignment horizontal="center" vertical="center"/>
    </xf>
    <xf numFmtId="176" fontId="52" fillId="0" borderId="87" xfId="51" applyNumberFormat="1" applyFont="1" applyBorder="1" applyAlignment="1">
      <alignment horizontal="right" vertical="center"/>
    </xf>
    <xf numFmtId="176" fontId="52" fillId="0" borderId="63" xfId="51" applyNumberFormat="1" applyFont="1" applyBorder="1" applyAlignment="1">
      <alignment horizontal="right" vertical="center"/>
    </xf>
    <xf numFmtId="176" fontId="52" fillId="0" borderId="64" xfId="51" applyNumberFormat="1" applyFont="1" applyBorder="1" applyAlignment="1">
      <alignment horizontal="right" vertical="center"/>
    </xf>
    <xf numFmtId="176" fontId="52" fillId="0" borderId="65" xfId="51" applyNumberFormat="1" applyFont="1" applyBorder="1" applyAlignment="1">
      <alignment horizontal="right" vertical="center"/>
    </xf>
    <xf numFmtId="176" fontId="53" fillId="0" borderId="68" xfId="51" applyNumberFormat="1" applyFont="1" applyBorder="1" applyAlignment="1">
      <alignment horizontal="right" vertical="center"/>
    </xf>
    <xf numFmtId="176" fontId="53" fillId="0" borderId="41" xfId="51" applyNumberFormat="1" applyFont="1" applyBorder="1" applyAlignment="1">
      <alignment horizontal="right" vertical="center"/>
    </xf>
    <xf numFmtId="176" fontId="53" fillId="0" borderId="42" xfId="51" applyNumberFormat="1" applyFont="1" applyBorder="1" applyAlignment="1">
      <alignment horizontal="right" vertical="center"/>
    </xf>
    <xf numFmtId="176" fontId="53" fillId="0" borderId="43" xfId="51" applyNumberFormat="1" applyFont="1" applyBorder="1" applyAlignment="1">
      <alignment horizontal="right" vertical="center"/>
    </xf>
    <xf numFmtId="176" fontId="53" fillId="0" borderId="45" xfId="51" applyNumberFormat="1" applyFont="1" applyBorder="1" applyAlignment="1">
      <alignment horizontal="right" vertical="center"/>
    </xf>
    <xf numFmtId="176" fontId="53" fillId="0" borderId="88" xfId="51" applyNumberFormat="1" applyFont="1" applyBorder="1" applyAlignment="1">
      <alignment horizontal="right" vertical="center"/>
    </xf>
    <xf numFmtId="176" fontId="53" fillId="0" borderId="89" xfId="51" applyNumberFormat="1" applyFont="1" applyBorder="1" applyAlignment="1">
      <alignment horizontal="right" vertical="center"/>
    </xf>
    <xf numFmtId="176" fontId="53" fillId="0" borderId="90" xfId="51" applyNumberFormat="1" applyFont="1" applyBorder="1" applyAlignment="1">
      <alignment horizontal="right" vertical="center"/>
    </xf>
    <xf numFmtId="176" fontId="53" fillId="0" borderId="91" xfId="51" applyNumberFormat="1" applyFont="1" applyBorder="1" applyAlignment="1">
      <alignment horizontal="right" vertical="center"/>
    </xf>
    <xf numFmtId="176" fontId="53" fillId="0" borderId="76" xfId="51" applyNumberFormat="1" applyFont="1" applyBorder="1" applyAlignment="1">
      <alignment horizontal="right" vertical="center"/>
    </xf>
    <xf numFmtId="176" fontId="53" fillId="0" borderId="80" xfId="51" applyNumberFormat="1" applyFont="1" applyBorder="1" applyAlignment="1">
      <alignment horizontal="right" vertical="center"/>
    </xf>
    <xf numFmtId="176" fontId="53" fillId="0" borderId="77" xfId="51" applyNumberFormat="1" applyFont="1" applyBorder="1" applyAlignment="1">
      <alignment horizontal="right" vertical="center"/>
    </xf>
  </cellXfs>
  <cellStyles count="52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" xfId="34" builtinId="6"/>
    <cellStyle name="쉼표 [0] 2" xfId="47" xr:uid="{00000000-0005-0000-0000-000022000000}"/>
    <cellStyle name="연결된 셀" xfId="35" xr:uid="{00000000-0005-0000-0000-000023000000}"/>
    <cellStyle name="요약" xfId="36" xr:uid="{00000000-0005-0000-0000-000024000000}"/>
    <cellStyle name="입력" xfId="37" xr:uid="{00000000-0005-0000-0000-000025000000}"/>
    <cellStyle name="제목" xfId="38" xr:uid="{00000000-0005-0000-0000-000026000000}"/>
    <cellStyle name="제목 1" xfId="39" xr:uid="{00000000-0005-0000-0000-000027000000}"/>
    <cellStyle name="제목 2" xfId="40" xr:uid="{00000000-0005-0000-0000-000028000000}"/>
    <cellStyle name="제목 3" xfId="41" xr:uid="{00000000-0005-0000-0000-000029000000}"/>
    <cellStyle name="제목 4" xfId="42" xr:uid="{00000000-0005-0000-0000-00002A000000}"/>
    <cellStyle name="좋음" xfId="43" xr:uid="{00000000-0005-0000-0000-00002B000000}"/>
    <cellStyle name="출력" xfId="44" xr:uid="{00000000-0005-0000-0000-00002C000000}"/>
    <cellStyle name="표준" xfId="0" builtinId="0"/>
    <cellStyle name="표준 2" xfId="45" xr:uid="{00000000-0005-0000-0000-00002E000000}"/>
    <cellStyle name="표준 3" xfId="46" xr:uid="{00000000-0005-0000-0000-00002F000000}"/>
    <cellStyle name="표준 4" xfId="48" xr:uid="{00000000-0005-0000-0000-000030000000}"/>
    <cellStyle name="표준 5" xfId="49" xr:uid="{00000000-0005-0000-0000-000031000000}"/>
    <cellStyle name="표준 5 2" xfId="51" xr:uid="{5531058E-A53E-401D-BA76-9F16AD859A1F}"/>
    <cellStyle name="표준 6" xfId="50" xr:uid="{AA2D0A69-946C-436F-B782-922AAA27A3D8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3685;&#44228;&#47928;&#49436;/&#51452;&#48124;&#46321;&#47197;&#51064;&#44396;&#53685;&#44228;/2022(2021&#45380;%20&#44592;&#51456;)/&#52280;&#44256;%20&#51088;&#47308;/&#46321;&#47197;&#50808;&#44397;&#51064;%20&#51648;&#50669;&#48324;%20&#44397;&#51201;&#48324;%20&#54788;&#54889;(202112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등록외국인(국적,기간,사무소,관할시군구별)_crosst"/>
      <sheetName val="Sheet1"/>
    </sheetNames>
    <sheetDataSet>
      <sheetData sheetId="0" refreshError="1"/>
      <sheetData sheetId="1">
        <row r="4">
          <cell r="A4" t="str">
            <v>한국계중국인</v>
          </cell>
          <cell r="B4">
            <v>56</v>
          </cell>
          <cell r="C4">
            <v>30</v>
          </cell>
          <cell r="D4">
            <v>26</v>
          </cell>
          <cell r="E4">
            <v>156</v>
          </cell>
          <cell r="F4">
            <v>84</v>
          </cell>
          <cell r="G4">
            <v>72</v>
          </cell>
          <cell r="H4">
            <v>68</v>
          </cell>
          <cell r="I4">
            <v>34</v>
          </cell>
          <cell r="J4">
            <v>34</v>
          </cell>
          <cell r="K4">
            <v>260</v>
          </cell>
          <cell r="L4">
            <v>132</v>
          </cell>
          <cell r="M4">
            <v>128</v>
          </cell>
          <cell r="N4">
            <v>485</v>
          </cell>
          <cell r="O4">
            <v>276</v>
          </cell>
          <cell r="P4">
            <v>209</v>
          </cell>
        </row>
        <row r="5">
          <cell r="A5" t="str">
            <v>베트남</v>
          </cell>
          <cell r="B5">
            <v>585</v>
          </cell>
          <cell r="C5">
            <v>313</v>
          </cell>
          <cell r="D5">
            <v>272</v>
          </cell>
          <cell r="E5">
            <v>412</v>
          </cell>
          <cell r="F5">
            <v>143</v>
          </cell>
          <cell r="G5">
            <v>269</v>
          </cell>
          <cell r="H5">
            <v>676</v>
          </cell>
          <cell r="I5">
            <v>249</v>
          </cell>
          <cell r="J5">
            <v>427</v>
          </cell>
          <cell r="K5">
            <v>939</v>
          </cell>
          <cell r="L5">
            <v>299</v>
          </cell>
          <cell r="M5">
            <v>640</v>
          </cell>
          <cell r="N5">
            <v>3171</v>
          </cell>
          <cell r="O5">
            <v>1461</v>
          </cell>
          <cell r="P5">
            <v>1710</v>
          </cell>
        </row>
        <row r="6">
          <cell r="A6" t="str">
            <v>중국</v>
          </cell>
          <cell r="B6">
            <v>394</v>
          </cell>
          <cell r="C6">
            <v>186</v>
          </cell>
          <cell r="D6">
            <v>208</v>
          </cell>
          <cell r="E6">
            <v>297</v>
          </cell>
          <cell r="F6">
            <v>96</v>
          </cell>
          <cell r="G6">
            <v>201</v>
          </cell>
          <cell r="H6">
            <v>197</v>
          </cell>
          <cell r="I6">
            <v>75</v>
          </cell>
          <cell r="J6">
            <v>122</v>
          </cell>
          <cell r="K6">
            <v>966</v>
          </cell>
          <cell r="L6">
            <v>366</v>
          </cell>
          <cell r="M6">
            <v>600</v>
          </cell>
          <cell r="N6">
            <v>1727</v>
          </cell>
          <cell r="O6">
            <v>858</v>
          </cell>
          <cell r="P6">
            <v>869</v>
          </cell>
        </row>
        <row r="7">
          <cell r="A7" t="str">
            <v>우즈베키스탄</v>
          </cell>
          <cell r="B7">
            <v>31</v>
          </cell>
          <cell r="C7">
            <v>24</v>
          </cell>
          <cell r="D7">
            <v>7</v>
          </cell>
          <cell r="E7">
            <v>34</v>
          </cell>
          <cell r="F7">
            <v>19</v>
          </cell>
          <cell r="G7">
            <v>15</v>
          </cell>
          <cell r="H7">
            <v>40</v>
          </cell>
          <cell r="I7">
            <v>29</v>
          </cell>
          <cell r="J7">
            <v>11</v>
          </cell>
          <cell r="K7">
            <v>455</v>
          </cell>
          <cell r="L7">
            <v>370</v>
          </cell>
          <cell r="M7">
            <v>85</v>
          </cell>
          <cell r="N7">
            <v>1298</v>
          </cell>
          <cell r="O7">
            <v>716</v>
          </cell>
          <cell r="P7">
            <v>582</v>
          </cell>
        </row>
        <row r="8">
          <cell r="A8" t="str">
            <v>캄보디아</v>
          </cell>
          <cell r="B8">
            <v>42</v>
          </cell>
          <cell r="C8">
            <v>34</v>
          </cell>
          <cell r="D8">
            <v>8</v>
          </cell>
          <cell r="E8">
            <v>40</v>
          </cell>
          <cell r="F8">
            <v>20</v>
          </cell>
          <cell r="G8">
            <v>20</v>
          </cell>
          <cell r="H8">
            <v>53</v>
          </cell>
          <cell r="I8">
            <v>29</v>
          </cell>
          <cell r="J8">
            <v>24</v>
          </cell>
          <cell r="K8">
            <v>158</v>
          </cell>
          <cell r="L8">
            <v>73</v>
          </cell>
          <cell r="M8">
            <v>85</v>
          </cell>
          <cell r="N8">
            <v>898</v>
          </cell>
          <cell r="O8">
            <v>710</v>
          </cell>
          <cell r="P8">
            <v>188</v>
          </cell>
        </row>
        <row r="9">
          <cell r="A9" t="str">
            <v>필리핀</v>
          </cell>
          <cell r="B9">
            <v>22</v>
          </cell>
          <cell r="C9">
            <v>4</v>
          </cell>
          <cell r="D9">
            <v>18</v>
          </cell>
          <cell r="E9">
            <v>56</v>
          </cell>
          <cell r="F9">
            <v>11</v>
          </cell>
          <cell r="G9">
            <v>45</v>
          </cell>
          <cell r="H9">
            <v>45</v>
          </cell>
          <cell r="I9">
            <v>5</v>
          </cell>
          <cell r="J9">
            <v>40</v>
          </cell>
          <cell r="K9">
            <v>132</v>
          </cell>
          <cell r="L9">
            <v>34</v>
          </cell>
          <cell r="M9">
            <v>98</v>
          </cell>
          <cell r="N9">
            <v>531</v>
          </cell>
          <cell r="O9">
            <v>359</v>
          </cell>
          <cell r="P9">
            <v>172</v>
          </cell>
        </row>
        <row r="10">
          <cell r="A10" t="str">
            <v>네팔</v>
          </cell>
          <cell r="B10">
            <v>16</v>
          </cell>
          <cell r="C10">
            <v>10</v>
          </cell>
          <cell r="D10">
            <v>6</v>
          </cell>
          <cell r="E10">
            <v>31</v>
          </cell>
          <cell r="F10">
            <v>26</v>
          </cell>
          <cell r="G10">
            <v>5</v>
          </cell>
          <cell r="H10">
            <v>23</v>
          </cell>
          <cell r="I10">
            <v>14</v>
          </cell>
          <cell r="J10">
            <v>9</v>
          </cell>
          <cell r="K10">
            <v>46</v>
          </cell>
          <cell r="L10">
            <v>27</v>
          </cell>
          <cell r="M10">
            <v>19</v>
          </cell>
          <cell r="N10">
            <v>226</v>
          </cell>
          <cell r="O10">
            <v>215</v>
          </cell>
          <cell r="P10">
            <v>11</v>
          </cell>
        </row>
        <row r="11">
          <cell r="A11" t="str">
            <v>타이</v>
          </cell>
          <cell r="B11">
            <v>26</v>
          </cell>
          <cell r="C11">
            <v>19</v>
          </cell>
          <cell r="D11">
            <v>7</v>
          </cell>
          <cell r="E11">
            <v>42</v>
          </cell>
          <cell r="F11">
            <v>14</v>
          </cell>
          <cell r="G11">
            <v>28</v>
          </cell>
          <cell r="H11">
            <v>20</v>
          </cell>
          <cell r="I11">
            <v>3</v>
          </cell>
          <cell r="J11">
            <v>17</v>
          </cell>
          <cell r="K11">
            <v>58</v>
          </cell>
          <cell r="L11">
            <v>12</v>
          </cell>
          <cell r="M11">
            <v>46</v>
          </cell>
          <cell r="N11">
            <v>283</v>
          </cell>
          <cell r="O11">
            <v>201</v>
          </cell>
          <cell r="P11">
            <v>82</v>
          </cell>
        </row>
        <row r="12">
          <cell r="A12" t="str">
            <v>인도네시아</v>
          </cell>
          <cell r="B12">
            <v>1</v>
          </cell>
          <cell r="D12">
            <v>1</v>
          </cell>
          <cell r="E12">
            <v>15</v>
          </cell>
          <cell r="F12">
            <v>12</v>
          </cell>
          <cell r="G12">
            <v>3</v>
          </cell>
          <cell r="H12">
            <v>4</v>
          </cell>
          <cell r="J12">
            <v>4</v>
          </cell>
          <cell r="K12">
            <v>88</v>
          </cell>
          <cell r="L12">
            <v>68</v>
          </cell>
          <cell r="M12">
            <v>20</v>
          </cell>
          <cell r="N12">
            <v>299</v>
          </cell>
          <cell r="O12">
            <v>285</v>
          </cell>
          <cell r="P12">
            <v>14</v>
          </cell>
        </row>
        <row r="13">
          <cell r="A13" t="str">
            <v>미국</v>
          </cell>
          <cell r="B13">
            <v>44</v>
          </cell>
          <cell r="C13">
            <v>32</v>
          </cell>
          <cell r="D13">
            <v>12</v>
          </cell>
          <cell r="E13">
            <v>78</v>
          </cell>
          <cell r="F13">
            <v>31</v>
          </cell>
          <cell r="G13">
            <v>47</v>
          </cell>
          <cell r="H13">
            <v>71</v>
          </cell>
          <cell r="I13">
            <v>29</v>
          </cell>
          <cell r="J13">
            <v>42</v>
          </cell>
          <cell r="K13">
            <v>103</v>
          </cell>
          <cell r="L13">
            <v>44</v>
          </cell>
          <cell r="M13">
            <v>59</v>
          </cell>
          <cell r="N13">
            <v>70</v>
          </cell>
          <cell r="O13">
            <v>33</v>
          </cell>
          <cell r="P13">
            <v>37</v>
          </cell>
        </row>
        <row r="14">
          <cell r="A14" t="str">
            <v>일본</v>
          </cell>
          <cell r="B14">
            <v>27</v>
          </cell>
          <cell r="C14">
            <v>1</v>
          </cell>
          <cell r="D14">
            <v>26</v>
          </cell>
          <cell r="E14">
            <v>50</v>
          </cell>
          <cell r="F14">
            <v>6</v>
          </cell>
          <cell r="G14">
            <v>44</v>
          </cell>
          <cell r="H14">
            <v>51</v>
          </cell>
          <cell r="I14">
            <v>5</v>
          </cell>
          <cell r="J14">
            <v>46</v>
          </cell>
          <cell r="K14">
            <v>104</v>
          </cell>
          <cell r="L14">
            <v>5</v>
          </cell>
          <cell r="M14">
            <v>99</v>
          </cell>
          <cell r="N14">
            <v>114</v>
          </cell>
          <cell r="O14">
            <v>9</v>
          </cell>
          <cell r="P14">
            <v>105</v>
          </cell>
        </row>
        <row r="15">
          <cell r="A15" t="str">
            <v>미얀마</v>
          </cell>
          <cell r="B15">
            <v>15</v>
          </cell>
          <cell r="C15">
            <v>14</v>
          </cell>
          <cell r="D15">
            <v>1</v>
          </cell>
          <cell r="E15">
            <v>74</v>
          </cell>
          <cell r="F15">
            <v>74</v>
          </cell>
          <cell r="H15">
            <v>7</v>
          </cell>
          <cell r="I15">
            <v>6</v>
          </cell>
          <cell r="J15">
            <v>1</v>
          </cell>
          <cell r="K15">
            <v>55</v>
          </cell>
          <cell r="L15">
            <v>46</v>
          </cell>
          <cell r="M15">
            <v>9</v>
          </cell>
          <cell r="N15">
            <v>219</v>
          </cell>
          <cell r="O15">
            <v>215</v>
          </cell>
          <cell r="P15">
            <v>4</v>
          </cell>
        </row>
        <row r="16">
          <cell r="A16" t="str">
            <v>몽골</v>
          </cell>
          <cell r="B16">
            <v>98</v>
          </cell>
          <cell r="C16">
            <v>44</v>
          </cell>
          <cell r="D16">
            <v>54</v>
          </cell>
          <cell r="E16">
            <v>52</v>
          </cell>
          <cell r="F16">
            <v>20</v>
          </cell>
          <cell r="G16">
            <v>32</v>
          </cell>
          <cell r="H16">
            <v>34</v>
          </cell>
          <cell r="I16">
            <v>15</v>
          </cell>
          <cell r="J16">
            <v>19</v>
          </cell>
          <cell r="K16">
            <v>133</v>
          </cell>
          <cell r="L16">
            <v>56</v>
          </cell>
          <cell r="M16">
            <v>77</v>
          </cell>
          <cell r="N16">
            <v>186</v>
          </cell>
          <cell r="O16">
            <v>86</v>
          </cell>
          <cell r="P16">
            <v>100</v>
          </cell>
        </row>
        <row r="17">
          <cell r="A17" t="str">
            <v>스리랑카</v>
          </cell>
          <cell r="B17">
            <v>12</v>
          </cell>
          <cell r="C17">
            <v>12</v>
          </cell>
          <cell r="E17">
            <v>9</v>
          </cell>
          <cell r="F17">
            <v>9</v>
          </cell>
          <cell r="H17">
            <v>1</v>
          </cell>
          <cell r="I17">
            <v>1</v>
          </cell>
          <cell r="K17">
            <v>28</v>
          </cell>
          <cell r="L17">
            <v>25</v>
          </cell>
          <cell r="M17">
            <v>3</v>
          </cell>
          <cell r="N17">
            <v>286</v>
          </cell>
          <cell r="O17">
            <v>279</v>
          </cell>
          <cell r="P17">
            <v>7</v>
          </cell>
        </row>
        <row r="18">
          <cell r="A18" t="str">
            <v>타이완</v>
          </cell>
          <cell r="B18">
            <v>54</v>
          </cell>
          <cell r="C18">
            <v>26</v>
          </cell>
          <cell r="D18">
            <v>28</v>
          </cell>
          <cell r="E18">
            <v>47</v>
          </cell>
          <cell r="F18">
            <v>25</v>
          </cell>
          <cell r="G18">
            <v>22</v>
          </cell>
          <cell r="H18">
            <v>33</v>
          </cell>
          <cell r="I18">
            <v>18</v>
          </cell>
          <cell r="J18">
            <v>15</v>
          </cell>
          <cell r="K18">
            <v>70</v>
          </cell>
          <cell r="L18">
            <v>38</v>
          </cell>
          <cell r="M18">
            <v>32</v>
          </cell>
          <cell r="N18">
            <v>32</v>
          </cell>
          <cell r="O18">
            <v>16</v>
          </cell>
          <cell r="P18">
            <v>16</v>
          </cell>
        </row>
        <row r="19">
          <cell r="A19" t="str">
            <v>카자흐스탄</v>
          </cell>
          <cell r="B19">
            <v>4</v>
          </cell>
          <cell r="C19">
            <v>2</v>
          </cell>
          <cell r="D19">
            <v>2</v>
          </cell>
          <cell r="E19">
            <v>27</v>
          </cell>
          <cell r="F19">
            <v>16</v>
          </cell>
          <cell r="G19">
            <v>11</v>
          </cell>
          <cell r="H19">
            <v>1</v>
          </cell>
          <cell r="I19">
            <v>1</v>
          </cell>
          <cell r="K19">
            <v>31</v>
          </cell>
          <cell r="L19">
            <v>9</v>
          </cell>
          <cell r="M19">
            <v>22</v>
          </cell>
          <cell r="N19">
            <v>738</v>
          </cell>
          <cell r="O19">
            <v>392</v>
          </cell>
          <cell r="P19">
            <v>346</v>
          </cell>
        </row>
        <row r="20">
          <cell r="A20" t="str">
            <v>방글라데시</v>
          </cell>
          <cell r="B20">
            <v>27</v>
          </cell>
          <cell r="C20">
            <v>18</v>
          </cell>
          <cell r="D20">
            <v>9</v>
          </cell>
          <cell r="E20">
            <v>3</v>
          </cell>
          <cell r="F20">
            <v>3</v>
          </cell>
          <cell r="H20">
            <v>2</v>
          </cell>
          <cell r="I20">
            <v>2</v>
          </cell>
          <cell r="K20">
            <v>67</v>
          </cell>
          <cell r="L20">
            <v>45</v>
          </cell>
          <cell r="M20">
            <v>22</v>
          </cell>
          <cell r="N20">
            <v>29</v>
          </cell>
          <cell r="O20">
            <v>29</v>
          </cell>
        </row>
        <row r="21">
          <cell r="A21" t="str">
            <v>러시아(연방)</v>
          </cell>
          <cell r="B21">
            <v>4</v>
          </cell>
          <cell r="C21">
            <v>1</v>
          </cell>
          <cell r="D21">
            <v>3</v>
          </cell>
          <cell r="E21">
            <v>17</v>
          </cell>
          <cell r="F21">
            <v>9</v>
          </cell>
          <cell r="G21">
            <v>8</v>
          </cell>
          <cell r="H21">
            <v>5</v>
          </cell>
          <cell r="J21">
            <v>5</v>
          </cell>
          <cell r="K21">
            <v>48</v>
          </cell>
          <cell r="L21">
            <v>16</v>
          </cell>
          <cell r="M21">
            <v>32</v>
          </cell>
          <cell r="N21">
            <v>344</v>
          </cell>
          <cell r="O21">
            <v>174</v>
          </cell>
          <cell r="P21">
            <v>170</v>
          </cell>
        </row>
        <row r="22">
          <cell r="A22" t="str">
            <v>파키스탄</v>
          </cell>
          <cell r="B22">
            <v>21</v>
          </cell>
          <cell r="C22">
            <v>17</v>
          </cell>
          <cell r="D22">
            <v>4</v>
          </cell>
          <cell r="E22">
            <v>8</v>
          </cell>
          <cell r="F22">
            <v>8</v>
          </cell>
          <cell r="H22">
            <v>5</v>
          </cell>
          <cell r="I22">
            <v>2</v>
          </cell>
          <cell r="J22">
            <v>3</v>
          </cell>
          <cell r="K22">
            <v>121</v>
          </cell>
          <cell r="L22">
            <v>68</v>
          </cell>
          <cell r="M22">
            <v>53</v>
          </cell>
          <cell r="N22">
            <v>135</v>
          </cell>
          <cell r="O22">
            <v>127</v>
          </cell>
          <cell r="P22">
            <v>8</v>
          </cell>
        </row>
        <row r="23">
          <cell r="A23" t="str">
            <v>인도</v>
          </cell>
          <cell r="B23">
            <v>39</v>
          </cell>
          <cell r="C23">
            <v>26</v>
          </cell>
          <cell r="D23">
            <v>13</v>
          </cell>
          <cell r="E23">
            <v>4</v>
          </cell>
          <cell r="F23">
            <v>4</v>
          </cell>
          <cell r="H23">
            <v>2</v>
          </cell>
          <cell r="J23">
            <v>2</v>
          </cell>
          <cell r="K23">
            <v>200</v>
          </cell>
          <cell r="L23">
            <v>120</v>
          </cell>
          <cell r="M23">
            <v>80</v>
          </cell>
          <cell r="N23">
            <v>110</v>
          </cell>
          <cell r="O23">
            <v>97</v>
          </cell>
          <cell r="P23">
            <v>13</v>
          </cell>
        </row>
        <row r="24">
          <cell r="A24" t="str">
            <v>영국</v>
          </cell>
          <cell r="B24">
            <v>8</v>
          </cell>
          <cell r="C24">
            <v>6</v>
          </cell>
          <cell r="D24">
            <v>2</v>
          </cell>
          <cell r="E24">
            <v>19</v>
          </cell>
          <cell r="F24">
            <v>12</v>
          </cell>
          <cell r="G24">
            <v>7</v>
          </cell>
          <cell r="H24">
            <v>18</v>
          </cell>
          <cell r="I24">
            <v>9</v>
          </cell>
          <cell r="J24">
            <v>9</v>
          </cell>
          <cell r="K24">
            <v>21</v>
          </cell>
          <cell r="L24">
            <v>14</v>
          </cell>
          <cell r="M24">
            <v>7</v>
          </cell>
          <cell r="N24">
            <v>17</v>
          </cell>
          <cell r="O24">
            <v>11</v>
          </cell>
          <cell r="P24">
            <v>6</v>
          </cell>
        </row>
        <row r="25">
          <cell r="A25" t="str">
            <v>키르기즈</v>
          </cell>
          <cell r="B25">
            <v>2</v>
          </cell>
          <cell r="D25">
            <v>2</v>
          </cell>
          <cell r="E25">
            <v>7</v>
          </cell>
          <cell r="F25">
            <v>5</v>
          </cell>
          <cell r="G25">
            <v>2</v>
          </cell>
          <cell r="H25">
            <v>2</v>
          </cell>
          <cell r="J25">
            <v>2</v>
          </cell>
          <cell r="K25">
            <v>19</v>
          </cell>
          <cell r="L25">
            <v>9</v>
          </cell>
          <cell r="M25">
            <v>10</v>
          </cell>
          <cell r="N25">
            <v>137</v>
          </cell>
          <cell r="O25">
            <v>76</v>
          </cell>
          <cell r="P25">
            <v>61</v>
          </cell>
        </row>
        <row r="26">
          <cell r="A26" t="str">
            <v>캐나다</v>
          </cell>
          <cell r="B26">
            <v>13</v>
          </cell>
          <cell r="C26">
            <v>7</v>
          </cell>
          <cell r="D26">
            <v>6</v>
          </cell>
          <cell r="E26">
            <v>18</v>
          </cell>
          <cell r="F26">
            <v>12</v>
          </cell>
          <cell r="G26">
            <v>6</v>
          </cell>
          <cell r="H26">
            <v>17</v>
          </cell>
          <cell r="I26">
            <v>12</v>
          </cell>
          <cell r="J26">
            <v>5</v>
          </cell>
          <cell r="K26">
            <v>19</v>
          </cell>
          <cell r="L26">
            <v>15</v>
          </cell>
          <cell r="M26">
            <v>4</v>
          </cell>
          <cell r="N26">
            <v>15</v>
          </cell>
          <cell r="O26">
            <v>8</v>
          </cell>
          <cell r="P26">
            <v>7</v>
          </cell>
        </row>
        <row r="27">
          <cell r="A27" t="str">
            <v>말레이시아</v>
          </cell>
          <cell r="B27">
            <v>2</v>
          </cell>
          <cell r="C27">
            <v>1</v>
          </cell>
          <cell r="D27">
            <v>1</v>
          </cell>
          <cell r="H27">
            <v>3</v>
          </cell>
          <cell r="I27">
            <v>2</v>
          </cell>
          <cell r="J27">
            <v>1</v>
          </cell>
          <cell r="K27">
            <v>16</v>
          </cell>
          <cell r="L27">
            <v>3</v>
          </cell>
          <cell r="M27">
            <v>13</v>
          </cell>
          <cell r="N27">
            <v>39</v>
          </cell>
          <cell r="O27">
            <v>30</v>
          </cell>
          <cell r="P27">
            <v>9</v>
          </cell>
        </row>
        <row r="28">
          <cell r="A28" t="str">
            <v>프랑스</v>
          </cell>
          <cell r="B28">
            <v>2</v>
          </cell>
          <cell r="D28">
            <v>2</v>
          </cell>
          <cell r="E28">
            <v>3</v>
          </cell>
          <cell r="F28">
            <v>2</v>
          </cell>
          <cell r="G28">
            <v>1</v>
          </cell>
          <cell r="H28">
            <v>3</v>
          </cell>
          <cell r="I28">
            <v>2</v>
          </cell>
          <cell r="J28">
            <v>1</v>
          </cell>
          <cell r="K28">
            <v>21</v>
          </cell>
          <cell r="L28">
            <v>11</v>
          </cell>
          <cell r="M28">
            <v>10</v>
          </cell>
          <cell r="N28">
            <v>4</v>
          </cell>
          <cell r="O28">
            <v>3</v>
          </cell>
          <cell r="P28">
            <v>1</v>
          </cell>
        </row>
        <row r="29">
          <cell r="A29" t="str">
            <v>우크라이나</v>
          </cell>
          <cell r="K29">
            <v>3</v>
          </cell>
          <cell r="L29">
            <v>1</v>
          </cell>
          <cell r="M29">
            <v>2</v>
          </cell>
          <cell r="N29">
            <v>149</v>
          </cell>
          <cell r="O29">
            <v>75</v>
          </cell>
          <cell r="P29">
            <v>74</v>
          </cell>
        </row>
        <row r="30">
          <cell r="A30" t="str">
            <v>이집트</v>
          </cell>
          <cell r="B30">
            <v>3</v>
          </cell>
          <cell r="C30">
            <v>3</v>
          </cell>
          <cell r="E30">
            <v>2</v>
          </cell>
          <cell r="F30">
            <v>2</v>
          </cell>
          <cell r="H30">
            <v>1</v>
          </cell>
          <cell r="J30">
            <v>1</v>
          </cell>
          <cell r="K30">
            <v>21</v>
          </cell>
          <cell r="L30">
            <v>15</v>
          </cell>
          <cell r="M30">
            <v>6</v>
          </cell>
          <cell r="N30">
            <v>6</v>
          </cell>
          <cell r="O30">
            <v>6</v>
          </cell>
        </row>
        <row r="31">
          <cell r="A31" t="str">
            <v>남아프리카공화국</v>
          </cell>
          <cell r="B31">
            <v>9</v>
          </cell>
          <cell r="C31">
            <v>2</v>
          </cell>
          <cell r="D31">
            <v>7</v>
          </cell>
          <cell r="E31">
            <v>21</v>
          </cell>
          <cell r="F31">
            <v>8</v>
          </cell>
          <cell r="G31">
            <v>13</v>
          </cell>
          <cell r="H31">
            <v>18</v>
          </cell>
          <cell r="I31">
            <v>8</v>
          </cell>
          <cell r="J31">
            <v>10</v>
          </cell>
          <cell r="K31">
            <v>10</v>
          </cell>
          <cell r="L31">
            <v>5</v>
          </cell>
          <cell r="M31">
            <v>5</v>
          </cell>
          <cell r="N31">
            <v>8</v>
          </cell>
          <cell r="O31">
            <v>4</v>
          </cell>
          <cell r="P31">
            <v>4</v>
          </cell>
        </row>
        <row r="32">
          <cell r="A32" t="str">
            <v>나이지리아</v>
          </cell>
          <cell r="B32">
            <v>2</v>
          </cell>
          <cell r="C32">
            <v>2</v>
          </cell>
          <cell r="E32">
            <v>2</v>
          </cell>
          <cell r="F32">
            <v>1</v>
          </cell>
          <cell r="G32">
            <v>1</v>
          </cell>
          <cell r="H32">
            <v>1</v>
          </cell>
          <cell r="J32">
            <v>1</v>
          </cell>
          <cell r="K32">
            <v>35</v>
          </cell>
          <cell r="L32">
            <v>24</v>
          </cell>
          <cell r="M32">
            <v>11</v>
          </cell>
          <cell r="N32">
            <v>27</v>
          </cell>
          <cell r="O32">
            <v>22</v>
          </cell>
          <cell r="P32">
            <v>5</v>
          </cell>
        </row>
        <row r="33">
          <cell r="A33" t="str">
            <v>독일</v>
          </cell>
          <cell r="B33">
            <v>3</v>
          </cell>
          <cell r="C33">
            <v>2</v>
          </cell>
          <cell r="D33">
            <v>1</v>
          </cell>
          <cell r="E33">
            <v>1</v>
          </cell>
          <cell r="F33">
            <v>1</v>
          </cell>
          <cell r="H33">
            <v>3</v>
          </cell>
          <cell r="I33">
            <v>2</v>
          </cell>
          <cell r="J33">
            <v>1</v>
          </cell>
          <cell r="K33">
            <v>6</v>
          </cell>
          <cell r="L33">
            <v>2</v>
          </cell>
          <cell r="M33">
            <v>4</v>
          </cell>
          <cell r="N33">
            <v>2</v>
          </cell>
          <cell r="O33">
            <v>2</v>
          </cell>
        </row>
        <row r="34">
          <cell r="A34" t="str">
            <v>티모르민주공화국</v>
          </cell>
          <cell r="B34">
            <v>2</v>
          </cell>
          <cell r="C34">
            <v>2</v>
          </cell>
          <cell r="K34">
            <v>3</v>
          </cell>
          <cell r="L34">
            <v>3</v>
          </cell>
          <cell r="N34">
            <v>33</v>
          </cell>
          <cell r="O34">
            <v>33</v>
          </cell>
        </row>
        <row r="35">
          <cell r="A35" t="str">
            <v>홍콩</v>
          </cell>
          <cell r="B35">
            <v>1</v>
          </cell>
          <cell r="D35">
            <v>1</v>
          </cell>
          <cell r="H35">
            <v>1</v>
          </cell>
          <cell r="I35">
            <v>1</v>
          </cell>
          <cell r="K35">
            <v>4</v>
          </cell>
          <cell r="L35">
            <v>1</v>
          </cell>
          <cell r="M35">
            <v>3</v>
          </cell>
          <cell r="N35">
            <v>1</v>
          </cell>
          <cell r="O35">
            <v>1</v>
          </cell>
        </row>
        <row r="36">
          <cell r="A36" t="str">
            <v>한국계러시아인</v>
          </cell>
          <cell r="N36">
            <v>42</v>
          </cell>
          <cell r="O36">
            <v>20</v>
          </cell>
          <cell r="P36">
            <v>22</v>
          </cell>
        </row>
        <row r="37">
          <cell r="A37" t="str">
            <v>오스트레일리아</v>
          </cell>
          <cell r="B37">
            <v>1</v>
          </cell>
          <cell r="D37">
            <v>1</v>
          </cell>
          <cell r="E37">
            <v>1</v>
          </cell>
          <cell r="F37">
            <v>1</v>
          </cell>
          <cell r="H37">
            <v>3</v>
          </cell>
          <cell r="I37">
            <v>3</v>
          </cell>
          <cell r="K37">
            <v>8</v>
          </cell>
          <cell r="L37">
            <v>6</v>
          </cell>
          <cell r="M37">
            <v>2</v>
          </cell>
          <cell r="N37">
            <v>4</v>
          </cell>
          <cell r="O37">
            <v>3</v>
          </cell>
          <cell r="P37">
            <v>1</v>
          </cell>
        </row>
        <row r="38">
          <cell r="A38" t="str">
            <v>시리아</v>
          </cell>
          <cell r="E38">
            <v>15</v>
          </cell>
          <cell r="F38">
            <v>15</v>
          </cell>
          <cell r="K38">
            <v>9</v>
          </cell>
          <cell r="L38">
            <v>6</v>
          </cell>
          <cell r="M38">
            <v>3</v>
          </cell>
          <cell r="N38">
            <v>9</v>
          </cell>
          <cell r="O38">
            <v>7</v>
          </cell>
          <cell r="P38">
            <v>2</v>
          </cell>
        </row>
        <row r="39">
          <cell r="A39" t="str">
            <v>터키</v>
          </cell>
          <cell r="B39">
            <v>2</v>
          </cell>
          <cell r="C39">
            <v>1</v>
          </cell>
          <cell r="D39">
            <v>1</v>
          </cell>
          <cell r="E39">
            <v>6</v>
          </cell>
          <cell r="F39">
            <v>5</v>
          </cell>
          <cell r="G39">
            <v>1</v>
          </cell>
          <cell r="H39">
            <v>2</v>
          </cell>
          <cell r="I39">
            <v>1</v>
          </cell>
          <cell r="J39">
            <v>1</v>
          </cell>
          <cell r="K39">
            <v>19</v>
          </cell>
          <cell r="L39">
            <v>13</v>
          </cell>
          <cell r="M39">
            <v>6</v>
          </cell>
          <cell r="N39">
            <v>4</v>
          </cell>
          <cell r="O39">
            <v>2</v>
          </cell>
          <cell r="P39">
            <v>2</v>
          </cell>
        </row>
        <row r="40">
          <cell r="A40" t="str">
            <v>모로코</v>
          </cell>
          <cell r="B40">
            <v>1</v>
          </cell>
          <cell r="D40">
            <v>1</v>
          </cell>
          <cell r="E40">
            <v>1</v>
          </cell>
          <cell r="G40">
            <v>1</v>
          </cell>
          <cell r="H40">
            <v>2</v>
          </cell>
          <cell r="I40">
            <v>2</v>
          </cell>
          <cell r="K40">
            <v>5</v>
          </cell>
          <cell r="L40">
            <v>3</v>
          </cell>
          <cell r="M40">
            <v>2</v>
          </cell>
          <cell r="N40">
            <v>5</v>
          </cell>
          <cell r="O40">
            <v>1</v>
          </cell>
          <cell r="P40">
            <v>4</v>
          </cell>
        </row>
        <row r="41">
          <cell r="A41" t="str">
            <v>이란</v>
          </cell>
          <cell r="B41">
            <v>5</v>
          </cell>
          <cell r="C41">
            <v>4</v>
          </cell>
          <cell r="D41">
            <v>1</v>
          </cell>
          <cell r="E41">
            <v>1</v>
          </cell>
          <cell r="G41">
            <v>1</v>
          </cell>
          <cell r="K41">
            <v>17</v>
          </cell>
          <cell r="L41">
            <v>9</v>
          </cell>
          <cell r="M41">
            <v>8</v>
          </cell>
          <cell r="N41">
            <v>3</v>
          </cell>
          <cell r="O41">
            <v>2</v>
          </cell>
          <cell r="P41">
            <v>1</v>
          </cell>
        </row>
        <row r="42">
          <cell r="A42" t="str">
            <v>가나</v>
          </cell>
          <cell r="K42">
            <v>12</v>
          </cell>
          <cell r="L42">
            <v>11</v>
          </cell>
          <cell r="M42">
            <v>1</v>
          </cell>
          <cell r="N42">
            <v>10</v>
          </cell>
          <cell r="O42">
            <v>7</v>
          </cell>
          <cell r="P42">
            <v>3</v>
          </cell>
        </row>
        <row r="43">
          <cell r="A43" t="str">
            <v>라오스</v>
          </cell>
          <cell r="B43">
            <v>1</v>
          </cell>
          <cell r="D43">
            <v>1</v>
          </cell>
          <cell r="E43">
            <v>5</v>
          </cell>
          <cell r="F43">
            <v>1</v>
          </cell>
          <cell r="G43">
            <v>4</v>
          </cell>
          <cell r="H43">
            <v>10</v>
          </cell>
          <cell r="I43">
            <v>2</v>
          </cell>
          <cell r="J43">
            <v>8</v>
          </cell>
          <cell r="K43">
            <v>10</v>
          </cell>
          <cell r="M43">
            <v>10</v>
          </cell>
          <cell r="N43">
            <v>11</v>
          </cell>
          <cell r="O43">
            <v>1</v>
          </cell>
          <cell r="P43">
            <v>10</v>
          </cell>
        </row>
        <row r="44">
          <cell r="A44" t="str">
            <v>예멘공화국</v>
          </cell>
        </row>
        <row r="45">
          <cell r="A45" t="str">
            <v>에티오피아</v>
          </cell>
          <cell r="B45">
            <v>8</v>
          </cell>
          <cell r="C45">
            <v>6</v>
          </cell>
          <cell r="D45">
            <v>2</v>
          </cell>
          <cell r="K45">
            <v>5</v>
          </cell>
          <cell r="L45">
            <v>2</v>
          </cell>
          <cell r="M45">
            <v>3</v>
          </cell>
        </row>
        <row r="46">
          <cell r="A46" t="str">
            <v>브라질</v>
          </cell>
          <cell r="E46">
            <v>6</v>
          </cell>
          <cell r="F46">
            <v>2</v>
          </cell>
          <cell r="G46">
            <v>4</v>
          </cell>
          <cell r="H46">
            <v>2</v>
          </cell>
          <cell r="J46">
            <v>2</v>
          </cell>
          <cell r="K46">
            <v>9</v>
          </cell>
          <cell r="L46">
            <v>6</v>
          </cell>
          <cell r="M46">
            <v>3</v>
          </cell>
          <cell r="N46">
            <v>8</v>
          </cell>
          <cell r="O46">
            <v>5</v>
          </cell>
          <cell r="P46">
            <v>3</v>
          </cell>
        </row>
        <row r="47">
          <cell r="A47" t="str">
            <v>이탈리아</v>
          </cell>
          <cell r="E47">
            <v>5</v>
          </cell>
          <cell r="F47">
            <v>4</v>
          </cell>
          <cell r="G47">
            <v>1</v>
          </cell>
          <cell r="H47">
            <v>1</v>
          </cell>
          <cell r="J47">
            <v>1</v>
          </cell>
          <cell r="K47">
            <v>1</v>
          </cell>
          <cell r="M47">
            <v>1</v>
          </cell>
        </row>
        <row r="48">
          <cell r="A48" t="str">
            <v>스페인</v>
          </cell>
          <cell r="B48">
            <v>1</v>
          </cell>
          <cell r="C48">
            <v>1</v>
          </cell>
          <cell r="E48">
            <v>1</v>
          </cell>
          <cell r="F48">
            <v>1</v>
          </cell>
          <cell r="H48">
            <v>1</v>
          </cell>
          <cell r="J48">
            <v>1</v>
          </cell>
          <cell r="K48">
            <v>3</v>
          </cell>
          <cell r="M48">
            <v>3</v>
          </cell>
          <cell r="N48">
            <v>1</v>
          </cell>
          <cell r="O48">
            <v>1</v>
          </cell>
        </row>
        <row r="49">
          <cell r="A49" t="str">
            <v>카메룬</v>
          </cell>
          <cell r="K49">
            <v>16</v>
          </cell>
          <cell r="L49">
            <v>12</v>
          </cell>
          <cell r="M49">
            <v>4</v>
          </cell>
          <cell r="N49">
            <v>4</v>
          </cell>
          <cell r="O49">
            <v>2</v>
          </cell>
          <cell r="P49">
            <v>2</v>
          </cell>
        </row>
        <row r="50">
          <cell r="A50" t="str">
            <v>사우디아라비아</v>
          </cell>
          <cell r="B50">
            <v>2</v>
          </cell>
          <cell r="C50">
            <v>2</v>
          </cell>
          <cell r="E50">
            <v>2</v>
          </cell>
          <cell r="G50">
            <v>2</v>
          </cell>
          <cell r="H50">
            <v>9</v>
          </cell>
          <cell r="I50">
            <v>6</v>
          </cell>
          <cell r="J50">
            <v>3</v>
          </cell>
        </row>
        <row r="51">
          <cell r="A51" t="str">
            <v>아프가니스탄</v>
          </cell>
          <cell r="K51">
            <v>1</v>
          </cell>
          <cell r="L51">
            <v>1</v>
          </cell>
        </row>
        <row r="52">
          <cell r="A52" t="str">
            <v>멕시코</v>
          </cell>
          <cell r="K52">
            <v>4</v>
          </cell>
          <cell r="L52">
            <v>1</v>
          </cell>
          <cell r="M52">
            <v>3</v>
          </cell>
          <cell r="N52">
            <v>3</v>
          </cell>
          <cell r="P52">
            <v>3</v>
          </cell>
        </row>
        <row r="53">
          <cell r="A53" t="str">
            <v>뉴질랜드</v>
          </cell>
          <cell r="B53">
            <v>1</v>
          </cell>
          <cell r="C53">
            <v>1</v>
          </cell>
          <cell r="H53">
            <v>2</v>
          </cell>
          <cell r="I53">
            <v>2</v>
          </cell>
          <cell r="K53">
            <v>1</v>
          </cell>
          <cell r="L53">
            <v>1</v>
          </cell>
          <cell r="N53">
            <v>2</v>
          </cell>
          <cell r="O53">
            <v>1</v>
          </cell>
          <cell r="P53">
            <v>1</v>
          </cell>
        </row>
        <row r="54">
          <cell r="A54" t="str">
            <v>싱가포르</v>
          </cell>
          <cell r="B54">
            <v>1</v>
          </cell>
          <cell r="D54">
            <v>1</v>
          </cell>
          <cell r="K54">
            <v>1</v>
          </cell>
          <cell r="M54">
            <v>1</v>
          </cell>
          <cell r="N54">
            <v>1</v>
          </cell>
          <cell r="O54">
            <v>1</v>
          </cell>
        </row>
        <row r="55">
          <cell r="A55" t="str">
            <v>아일랜드</v>
          </cell>
          <cell r="B55">
            <v>3</v>
          </cell>
          <cell r="C55">
            <v>1</v>
          </cell>
          <cell r="D55">
            <v>2</v>
          </cell>
          <cell r="E55">
            <v>6</v>
          </cell>
          <cell r="F55">
            <v>5</v>
          </cell>
          <cell r="G55">
            <v>1</v>
          </cell>
          <cell r="H55">
            <v>3</v>
          </cell>
          <cell r="I55">
            <v>1</v>
          </cell>
          <cell r="J55">
            <v>2</v>
          </cell>
          <cell r="K55">
            <v>4</v>
          </cell>
          <cell r="L55">
            <v>4</v>
          </cell>
          <cell r="N55">
            <v>2</v>
          </cell>
          <cell r="O55">
            <v>2</v>
          </cell>
        </row>
        <row r="56">
          <cell r="A56" t="str">
            <v>타지키스탄</v>
          </cell>
          <cell r="K56">
            <v>1</v>
          </cell>
          <cell r="L56">
            <v>1</v>
          </cell>
          <cell r="N56">
            <v>8</v>
          </cell>
          <cell r="O56">
            <v>6</v>
          </cell>
          <cell r="P56">
            <v>2</v>
          </cell>
        </row>
        <row r="57">
          <cell r="A57" t="str">
            <v>네덜란드</v>
          </cell>
          <cell r="B57">
            <v>1</v>
          </cell>
          <cell r="C57">
            <v>1</v>
          </cell>
          <cell r="E57">
            <v>1</v>
          </cell>
          <cell r="F57">
            <v>1</v>
          </cell>
          <cell r="K57">
            <v>1</v>
          </cell>
          <cell r="M57">
            <v>1</v>
          </cell>
        </row>
        <row r="58">
          <cell r="A58" t="str">
            <v>리비아</v>
          </cell>
        </row>
        <row r="59">
          <cell r="A59" t="str">
            <v>우간다</v>
          </cell>
          <cell r="K59">
            <v>8</v>
          </cell>
          <cell r="L59">
            <v>2</v>
          </cell>
          <cell r="M59">
            <v>6</v>
          </cell>
        </row>
        <row r="60">
          <cell r="A60" t="str">
            <v>라이베리아</v>
          </cell>
          <cell r="K60">
            <v>13</v>
          </cell>
          <cell r="L60">
            <v>11</v>
          </cell>
          <cell r="M60">
            <v>2</v>
          </cell>
          <cell r="N60">
            <v>16</v>
          </cell>
          <cell r="O60">
            <v>12</v>
          </cell>
          <cell r="P60">
            <v>4</v>
          </cell>
        </row>
        <row r="61">
          <cell r="A61" t="str">
            <v>스웨덴</v>
          </cell>
        </row>
        <row r="62">
          <cell r="A62" t="str">
            <v>콜롬비아</v>
          </cell>
          <cell r="B62">
            <v>1</v>
          </cell>
          <cell r="D62">
            <v>1</v>
          </cell>
          <cell r="K62">
            <v>2</v>
          </cell>
          <cell r="M62">
            <v>2</v>
          </cell>
        </row>
        <row r="63">
          <cell r="A63" t="str">
            <v>폴란드</v>
          </cell>
          <cell r="K63">
            <v>2</v>
          </cell>
          <cell r="L63">
            <v>2</v>
          </cell>
        </row>
        <row r="64">
          <cell r="A64" t="str">
            <v>알제리</v>
          </cell>
          <cell r="B64">
            <v>3</v>
          </cell>
          <cell r="C64">
            <v>2</v>
          </cell>
          <cell r="D64">
            <v>1</v>
          </cell>
          <cell r="K64">
            <v>1</v>
          </cell>
          <cell r="M64">
            <v>1</v>
          </cell>
        </row>
        <row r="65">
          <cell r="A65" t="str">
            <v>요르단</v>
          </cell>
          <cell r="K65">
            <v>2</v>
          </cell>
          <cell r="M65">
            <v>2</v>
          </cell>
        </row>
        <row r="66">
          <cell r="A66" t="str">
            <v>벨기에</v>
          </cell>
          <cell r="K66">
            <v>4</v>
          </cell>
          <cell r="L66">
            <v>2</v>
          </cell>
          <cell r="M66">
            <v>2</v>
          </cell>
          <cell r="N66">
            <v>2</v>
          </cell>
          <cell r="O66">
            <v>1</v>
          </cell>
          <cell r="P66">
            <v>1</v>
          </cell>
        </row>
        <row r="67">
          <cell r="A67" t="str">
            <v>페루</v>
          </cell>
          <cell r="B67">
            <v>2</v>
          </cell>
          <cell r="C67">
            <v>1</v>
          </cell>
          <cell r="D67">
            <v>1</v>
          </cell>
          <cell r="E67">
            <v>2</v>
          </cell>
          <cell r="F67">
            <v>1</v>
          </cell>
          <cell r="G67">
            <v>1</v>
          </cell>
          <cell r="K67">
            <v>1</v>
          </cell>
          <cell r="L67">
            <v>1</v>
          </cell>
          <cell r="N67">
            <v>4</v>
          </cell>
          <cell r="O67">
            <v>1</v>
          </cell>
          <cell r="P67">
            <v>3</v>
          </cell>
        </row>
        <row r="68">
          <cell r="A68" t="str">
            <v>케냐</v>
          </cell>
          <cell r="B68">
            <v>4</v>
          </cell>
          <cell r="C68">
            <v>4</v>
          </cell>
          <cell r="H68">
            <v>1</v>
          </cell>
          <cell r="I68">
            <v>1</v>
          </cell>
          <cell r="K68">
            <v>16</v>
          </cell>
          <cell r="L68">
            <v>14</v>
          </cell>
          <cell r="M68">
            <v>2</v>
          </cell>
          <cell r="N68">
            <v>1</v>
          </cell>
          <cell r="P68">
            <v>1</v>
          </cell>
        </row>
        <row r="69">
          <cell r="A69" t="str">
            <v>이라크</v>
          </cell>
          <cell r="E69">
            <v>20</v>
          </cell>
          <cell r="F69">
            <v>15</v>
          </cell>
          <cell r="G69">
            <v>5</v>
          </cell>
          <cell r="K69">
            <v>1</v>
          </cell>
          <cell r="L69">
            <v>1</v>
          </cell>
        </row>
        <row r="70">
          <cell r="A70" t="str">
            <v>스위스</v>
          </cell>
          <cell r="K70">
            <v>1</v>
          </cell>
          <cell r="M70">
            <v>1</v>
          </cell>
        </row>
        <row r="71">
          <cell r="A71" t="str">
            <v>세네갈</v>
          </cell>
          <cell r="K71">
            <v>1</v>
          </cell>
          <cell r="M71">
            <v>1</v>
          </cell>
        </row>
        <row r="72">
          <cell r="A72" t="str">
            <v>아랍에미리트연합</v>
          </cell>
        </row>
        <row r="73">
          <cell r="A73" t="str">
            <v>탄자니아</v>
          </cell>
          <cell r="B73">
            <v>1</v>
          </cell>
          <cell r="D73">
            <v>1</v>
          </cell>
          <cell r="K73">
            <v>2</v>
          </cell>
          <cell r="L73">
            <v>2</v>
          </cell>
        </row>
        <row r="74">
          <cell r="A74" t="str">
            <v>튀니지</v>
          </cell>
          <cell r="K74">
            <v>4</v>
          </cell>
          <cell r="L74">
            <v>1</v>
          </cell>
          <cell r="M74">
            <v>3</v>
          </cell>
        </row>
        <row r="75">
          <cell r="A75" t="str">
            <v>기니</v>
          </cell>
          <cell r="K75">
            <v>1</v>
          </cell>
          <cell r="M75">
            <v>1</v>
          </cell>
        </row>
        <row r="76">
          <cell r="A76" t="str">
            <v>르완다</v>
          </cell>
          <cell r="B76">
            <v>2</v>
          </cell>
          <cell r="C76">
            <v>2</v>
          </cell>
          <cell r="H76">
            <v>4</v>
          </cell>
          <cell r="I76">
            <v>2</v>
          </cell>
          <cell r="J76">
            <v>2</v>
          </cell>
          <cell r="K76">
            <v>7</v>
          </cell>
          <cell r="L76">
            <v>4</v>
          </cell>
          <cell r="M76">
            <v>3</v>
          </cell>
        </row>
        <row r="77">
          <cell r="A77" t="str">
            <v>수단</v>
          </cell>
          <cell r="B77">
            <v>2</v>
          </cell>
          <cell r="C77">
            <v>1</v>
          </cell>
          <cell r="D77">
            <v>1</v>
          </cell>
          <cell r="H77">
            <v>1</v>
          </cell>
          <cell r="I77">
            <v>1</v>
          </cell>
          <cell r="K77">
            <v>2</v>
          </cell>
          <cell r="M77">
            <v>2</v>
          </cell>
        </row>
        <row r="78">
          <cell r="A78" t="str">
            <v>노르웨이</v>
          </cell>
          <cell r="K78">
            <v>1</v>
          </cell>
          <cell r="L78">
            <v>1</v>
          </cell>
        </row>
        <row r="79">
          <cell r="A79" t="str">
            <v>투르크메니스탄</v>
          </cell>
          <cell r="N79">
            <v>3</v>
          </cell>
          <cell r="O79">
            <v>1</v>
          </cell>
          <cell r="P79">
            <v>2</v>
          </cell>
        </row>
        <row r="80">
          <cell r="A80" t="str">
            <v>콩고민주공화국</v>
          </cell>
          <cell r="H80">
            <v>6</v>
          </cell>
          <cell r="I80">
            <v>2</v>
          </cell>
          <cell r="J80">
            <v>4</v>
          </cell>
        </row>
        <row r="81">
          <cell r="A81" t="str">
            <v>덴마크</v>
          </cell>
          <cell r="N81">
            <v>4</v>
          </cell>
          <cell r="O81">
            <v>2</v>
          </cell>
          <cell r="P81">
            <v>2</v>
          </cell>
        </row>
        <row r="82">
          <cell r="A82" t="str">
            <v>루마니아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1</v>
          </cell>
          <cell r="K82">
            <v>2</v>
          </cell>
          <cell r="L82">
            <v>2</v>
          </cell>
        </row>
        <row r="83">
          <cell r="A83" t="str">
            <v>벨로루시</v>
          </cell>
          <cell r="K83">
            <v>1</v>
          </cell>
          <cell r="M83">
            <v>1</v>
          </cell>
        </row>
        <row r="84">
          <cell r="A84" t="str">
            <v>아제르바이잔</v>
          </cell>
          <cell r="K84">
            <v>1</v>
          </cell>
          <cell r="M84">
            <v>1</v>
          </cell>
        </row>
        <row r="85">
          <cell r="A85" t="str">
            <v>에콰도르</v>
          </cell>
          <cell r="E85">
            <v>1</v>
          </cell>
          <cell r="G85">
            <v>1</v>
          </cell>
          <cell r="K85">
            <v>5</v>
          </cell>
          <cell r="L85">
            <v>3</v>
          </cell>
          <cell r="M85">
            <v>2</v>
          </cell>
        </row>
        <row r="86">
          <cell r="A86" t="str">
            <v>그리스</v>
          </cell>
          <cell r="N86">
            <v>4</v>
          </cell>
          <cell r="O86">
            <v>2</v>
          </cell>
          <cell r="P86">
            <v>2</v>
          </cell>
        </row>
        <row r="87">
          <cell r="A87" t="str">
            <v>오스트리아</v>
          </cell>
        </row>
        <row r="88">
          <cell r="A88" t="str">
            <v>말리</v>
          </cell>
          <cell r="K88">
            <v>1</v>
          </cell>
          <cell r="L88">
            <v>1</v>
          </cell>
        </row>
        <row r="89">
          <cell r="A89" t="str">
            <v>핀란드</v>
          </cell>
          <cell r="K89">
            <v>1</v>
          </cell>
          <cell r="M89">
            <v>1</v>
          </cell>
        </row>
        <row r="90">
          <cell r="A90" t="str">
            <v>칠레</v>
          </cell>
          <cell r="H90">
            <v>1</v>
          </cell>
          <cell r="J90">
            <v>1</v>
          </cell>
          <cell r="K90">
            <v>1</v>
          </cell>
          <cell r="L90">
            <v>1</v>
          </cell>
        </row>
        <row r="91">
          <cell r="A91" t="str">
            <v>이스라엘</v>
          </cell>
        </row>
        <row r="92">
          <cell r="A92" t="str">
            <v>헝가리</v>
          </cell>
        </row>
        <row r="93">
          <cell r="A93" t="str">
            <v>코트디부아르</v>
          </cell>
          <cell r="K93">
            <v>1</v>
          </cell>
          <cell r="L93">
            <v>1</v>
          </cell>
        </row>
        <row r="94">
          <cell r="A94" t="str">
            <v>아르헨티나</v>
          </cell>
        </row>
        <row r="95">
          <cell r="A95" t="str">
            <v>베네수엘라</v>
          </cell>
          <cell r="N95">
            <v>1</v>
          </cell>
          <cell r="P95">
            <v>1</v>
          </cell>
        </row>
        <row r="96">
          <cell r="A96" t="str">
            <v>포르투갈</v>
          </cell>
          <cell r="N96">
            <v>4</v>
          </cell>
          <cell r="O96">
            <v>4</v>
          </cell>
        </row>
        <row r="97">
          <cell r="A97" t="str">
            <v>앙골라</v>
          </cell>
          <cell r="K97">
            <v>1</v>
          </cell>
          <cell r="L97">
            <v>1</v>
          </cell>
        </row>
        <row r="98">
          <cell r="A98" t="str">
            <v>부룬디</v>
          </cell>
        </row>
        <row r="99">
          <cell r="A99" t="str">
            <v>불가리아</v>
          </cell>
          <cell r="K99">
            <v>1</v>
          </cell>
          <cell r="M99">
            <v>1</v>
          </cell>
        </row>
        <row r="100">
          <cell r="A100" t="str">
            <v>감비아</v>
          </cell>
        </row>
        <row r="101">
          <cell r="A101" t="str">
            <v>체코</v>
          </cell>
          <cell r="K101">
            <v>2</v>
          </cell>
          <cell r="L101">
            <v>2</v>
          </cell>
        </row>
        <row r="102">
          <cell r="A102" t="str">
            <v>무국적</v>
          </cell>
          <cell r="N102">
            <v>2</v>
          </cell>
          <cell r="O102">
            <v>1</v>
          </cell>
          <cell r="P102">
            <v>1</v>
          </cell>
        </row>
        <row r="103">
          <cell r="A103" t="str">
            <v>짐바브웨</v>
          </cell>
        </row>
        <row r="104">
          <cell r="A104" t="str">
            <v>잠비아</v>
          </cell>
        </row>
        <row r="105">
          <cell r="A105" t="str">
            <v>리투아니아</v>
          </cell>
        </row>
        <row r="106">
          <cell r="A106" t="str">
            <v>시에라리온</v>
          </cell>
          <cell r="K106">
            <v>3</v>
          </cell>
          <cell r="L106">
            <v>3</v>
          </cell>
          <cell r="N106">
            <v>7</v>
          </cell>
          <cell r="O106">
            <v>2</v>
          </cell>
          <cell r="P106">
            <v>5</v>
          </cell>
        </row>
        <row r="107">
          <cell r="A107" t="str">
            <v>파라과이</v>
          </cell>
        </row>
        <row r="108">
          <cell r="A108" t="str">
            <v>마카오</v>
          </cell>
        </row>
        <row r="109">
          <cell r="A109" t="str">
            <v>조지아</v>
          </cell>
          <cell r="K109">
            <v>1</v>
          </cell>
          <cell r="M109">
            <v>1</v>
          </cell>
          <cell r="N109">
            <v>1</v>
          </cell>
          <cell r="O109">
            <v>1</v>
          </cell>
        </row>
        <row r="110">
          <cell r="A110" t="str">
            <v>가봉</v>
          </cell>
          <cell r="K110">
            <v>1</v>
          </cell>
          <cell r="M110">
            <v>1</v>
          </cell>
        </row>
        <row r="111">
          <cell r="A111" t="str">
            <v>영국외지민</v>
          </cell>
          <cell r="H111">
            <v>1</v>
          </cell>
          <cell r="J111">
            <v>1</v>
          </cell>
          <cell r="K111">
            <v>1</v>
          </cell>
          <cell r="M111">
            <v>1</v>
          </cell>
          <cell r="N111">
            <v>1</v>
          </cell>
          <cell r="P111">
            <v>1</v>
          </cell>
        </row>
        <row r="112">
          <cell r="A112" t="str">
            <v>아르메니아</v>
          </cell>
          <cell r="K112">
            <v>1</v>
          </cell>
          <cell r="M112">
            <v>1</v>
          </cell>
        </row>
        <row r="113">
          <cell r="A113" t="str">
            <v>파나마</v>
          </cell>
        </row>
        <row r="114">
          <cell r="A114" t="str">
            <v>라트비아</v>
          </cell>
        </row>
        <row r="115">
          <cell r="A115" t="str">
            <v>과테말라</v>
          </cell>
        </row>
        <row r="116">
          <cell r="A116" t="str">
            <v>슬로바크</v>
          </cell>
          <cell r="K116">
            <v>1</v>
          </cell>
          <cell r="M116">
            <v>1</v>
          </cell>
        </row>
        <row r="117">
          <cell r="A117" t="str">
            <v>크로아티아</v>
          </cell>
          <cell r="K117">
            <v>1</v>
          </cell>
          <cell r="L117">
            <v>1</v>
          </cell>
        </row>
        <row r="118">
          <cell r="A118" t="str">
            <v>코스타리카</v>
          </cell>
          <cell r="K118">
            <v>2</v>
          </cell>
          <cell r="L118">
            <v>2</v>
          </cell>
        </row>
        <row r="119">
          <cell r="A119" t="str">
            <v>볼리비아</v>
          </cell>
        </row>
        <row r="120">
          <cell r="A120" t="str">
            <v>도미니카공화국</v>
          </cell>
        </row>
        <row r="121">
          <cell r="A121" t="str">
            <v>세르비아</v>
          </cell>
          <cell r="E121">
            <v>3</v>
          </cell>
          <cell r="F121">
            <v>2</v>
          </cell>
          <cell r="G121">
            <v>1</v>
          </cell>
          <cell r="K121">
            <v>1</v>
          </cell>
          <cell r="M121">
            <v>1</v>
          </cell>
        </row>
        <row r="122">
          <cell r="A122" t="str">
            <v>모잠비크</v>
          </cell>
          <cell r="E122">
            <v>1</v>
          </cell>
          <cell r="G122">
            <v>1</v>
          </cell>
        </row>
        <row r="123">
          <cell r="A123" t="str">
            <v>팔레스타인</v>
          </cell>
          <cell r="K123">
            <v>1</v>
          </cell>
          <cell r="M123">
            <v>1</v>
          </cell>
        </row>
        <row r="124">
          <cell r="A124" t="str">
            <v>브루나이</v>
          </cell>
          <cell r="K124">
            <v>1</v>
          </cell>
          <cell r="M124">
            <v>1</v>
          </cell>
        </row>
        <row r="125">
          <cell r="A125" t="str">
            <v>엘살바도르</v>
          </cell>
        </row>
        <row r="126">
          <cell r="A126" t="str">
            <v>쿠웨이트</v>
          </cell>
        </row>
        <row r="127">
          <cell r="A127" t="str">
            <v>부르키나파소</v>
          </cell>
        </row>
        <row r="128">
          <cell r="A128" t="str">
            <v>피지</v>
          </cell>
        </row>
        <row r="129">
          <cell r="A129" t="str">
            <v>토고</v>
          </cell>
          <cell r="N129">
            <v>1</v>
          </cell>
          <cell r="O129">
            <v>1</v>
          </cell>
        </row>
        <row r="130">
          <cell r="A130" t="str">
            <v>몰도바</v>
          </cell>
        </row>
        <row r="131">
          <cell r="A131" t="str">
            <v>슬로베니아</v>
          </cell>
        </row>
        <row r="132">
          <cell r="A132" t="str">
            <v>온두라스</v>
          </cell>
        </row>
        <row r="133">
          <cell r="A133" t="str">
            <v>미등록국가</v>
          </cell>
          <cell r="K133">
            <v>2</v>
          </cell>
          <cell r="L133">
            <v>1</v>
          </cell>
          <cell r="M133">
            <v>1</v>
          </cell>
          <cell r="N133">
            <v>4</v>
          </cell>
          <cell r="O133">
            <v>2</v>
          </cell>
          <cell r="P133">
            <v>2</v>
          </cell>
        </row>
        <row r="134">
          <cell r="A134" t="str">
            <v>카타르</v>
          </cell>
        </row>
        <row r="135">
          <cell r="A135" t="str">
            <v>자메이카</v>
          </cell>
        </row>
        <row r="136">
          <cell r="A136" t="str">
            <v>에스토니아</v>
          </cell>
        </row>
        <row r="137">
          <cell r="A137" t="str">
            <v>니카라과</v>
          </cell>
          <cell r="K137">
            <v>1</v>
          </cell>
          <cell r="L137">
            <v>1</v>
          </cell>
        </row>
        <row r="138">
          <cell r="A138" t="str">
            <v>쿠바</v>
          </cell>
          <cell r="K138">
            <v>1</v>
          </cell>
          <cell r="M138">
            <v>1</v>
          </cell>
        </row>
        <row r="139">
          <cell r="A139" t="str">
            <v>아이티</v>
          </cell>
        </row>
        <row r="140">
          <cell r="A140" t="str">
            <v>레바논</v>
          </cell>
        </row>
        <row r="141">
          <cell r="A141" t="str">
            <v>국제연합</v>
          </cell>
        </row>
        <row r="142">
          <cell r="A142" t="str">
            <v>우루과이</v>
          </cell>
          <cell r="H142">
            <v>1</v>
          </cell>
          <cell r="J142">
            <v>1</v>
          </cell>
        </row>
        <row r="143">
          <cell r="A143" t="str">
            <v>부탄</v>
          </cell>
        </row>
        <row r="144">
          <cell r="A144" t="str">
            <v>오만</v>
          </cell>
        </row>
        <row r="145">
          <cell r="A145" t="str">
            <v>마다가스카르</v>
          </cell>
        </row>
        <row r="146">
          <cell r="A146" t="str">
            <v>남수단공화국</v>
          </cell>
        </row>
        <row r="147">
          <cell r="A147" t="str">
            <v>알바니아</v>
          </cell>
          <cell r="E147">
            <v>1</v>
          </cell>
          <cell r="G147">
            <v>1</v>
          </cell>
          <cell r="K147">
            <v>1</v>
          </cell>
          <cell r="M147">
            <v>1</v>
          </cell>
        </row>
        <row r="148">
          <cell r="A148" t="str">
            <v>말라위</v>
          </cell>
        </row>
        <row r="149">
          <cell r="A149" t="str">
            <v>콩고</v>
          </cell>
        </row>
        <row r="150">
          <cell r="A150" t="str">
            <v>트리니다드토바고</v>
          </cell>
        </row>
        <row r="151">
          <cell r="A151" t="str">
            <v>소말리아</v>
          </cell>
        </row>
        <row r="152">
          <cell r="A152" t="str">
            <v>룩셈부르크</v>
          </cell>
        </row>
        <row r="153">
          <cell r="A153" t="str">
            <v>키프로스</v>
          </cell>
        </row>
        <row r="154">
          <cell r="A154" t="str">
            <v>보츠와나</v>
          </cell>
        </row>
        <row r="155">
          <cell r="A155" t="str">
            <v>기니비사우</v>
          </cell>
        </row>
        <row r="156">
          <cell r="A156" t="str">
            <v>베냉</v>
          </cell>
        </row>
        <row r="157">
          <cell r="A157" t="str">
            <v>차드</v>
          </cell>
        </row>
        <row r="158">
          <cell r="A158" t="str">
            <v>에스와티니</v>
          </cell>
        </row>
        <row r="159">
          <cell r="A159" t="str">
            <v>에리트레아</v>
          </cell>
        </row>
        <row r="160">
          <cell r="A160" t="str">
            <v>마케도니아</v>
          </cell>
        </row>
        <row r="161">
          <cell r="A161" t="str">
            <v>아이슬란드</v>
          </cell>
        </row>
        <row r="162">
          <cell r="A162" t="str">
            <v>모리셔스</v>
          </cell>
        </row>
        <row r="163">
          <cell r="A163" t="str">
            <v>세인트크리스토퍼네비스</v>
          </cell>
        </row>
        <row r="164">
          <cell r="A164" t="str">
            <v>몬테네그로</v>
          </cell>
        </row>
        <row r="165">
          <cell r="A165" t="str">
            <v>모리타니</v>
          </cell>
        </row>
        <row r="166">
          <cell r="A166" t="str">
            <v>보스니아-헤르체고비나</v>
          </cell>
        </row>
        <row r="167">
          <cell r="A167" t="str">
            <v>적도기니</v>
          </cell>
        </row>
        <row r="168">
          <cell r="A168" t="str">
            <v>바레인</v>
          </cell>
        </row>
        <row r="169">
          <cell r="A169" t="str">
            <v>몰타</v>
          </cell>
        </row>
        <row r="170">
          <cell r="A170" t="str">
            <v>니제르</v>
          </cell>
          <cell r="K170">
            <v>1</v>
          </cell>
          <cell r="L170">
            <v>1</v>
          </cell>
        </row>
        <row r="171">
          <cell r="A171" t="str">
            <v>중앙아프리카공화국</v>
          </cell>
        </row>
        <row r="172">
          <cell r="A172" t="str">
            <v>바누아투</v>
          </cell>
          <cell r="H172">
            <v>1</v>
          </cell>
          <cell r="I172">
            <v>1</v>
          </cell>
        </row>
        <row r="173">
          <cell r="A173" t="str">
            <v>도미니카연방</v>
          </cell>
        </row>
        <row r="174">
          <cell r="A174" t="str">
            <v>파푸아뉴기니</v>
          </cell>
        </row>
        <row r="175">
          <cell r="A175" t="str">
            <v>벨리즈</v>
          </cell>
        </row>
        <row r="176">
          <cell r="A176" t="str">
            <v>바하마</v>
          </cell>
        </row>
        <row r="177">
          <cell r="A177" t="str">
            <v>레소토</v>
          </cell>
        </row>
        <row r="178">
          <cell r="A178" t="str">
            <v>가이아나</v>
          </cell>
        </row>
        <row r="179">
          <cell r="A179" t="str">
            <v>솔로몬군도</v>
          </cell>
        </row>
        <row r="180">
          <cell r="A180" t="str">
            <v>바베이도스</v>
          </cell>
        </row>
        <row r="181">
          <cell r="A181" t="str">
            <v>몰디브</v>
          </cell>
        </row>
        <row r="182">
          <cell r="A182" t="str">
            <v>팔라우</v>
          </cell>
        </row>
        <row r="183">
          <cell r="A183" t="str">
            <v>수리남</v>
          </cell>
        </row>
        <row r="184">
          <cell r="A184" t="str">
            <v>세인트루시아</v>
          </cell>
        </row>
        <row r="185">
          <cell r="A185" t="str">
            <v>세이셸</v>
          </cell>
        </row>
        <row r="186">
          <cell r="A186" t="str">
            <v>나우루</v>
          </cell>
        </row>
        <row r="187">
          <cell r="A187" t="str">
            <v>나미비아</v>
          </cell>
        </row>
        <row r="188">
          <cell r="A188" t="str">
            <v>교황청</v>
          </cell>
        </row>
        <row r="189">
          <cell r="A189" t="str">
            <v>홍콩거주난민</v>
          </cell>
        </row>
        <row r="190">
          <cell r="A190" t="str">
            <v>통가</v>
          </cell>
        </row>
        <row r="191">
          <cell r="A191" t="str">
            <v>키리바시</v>
          </cell>
        </row>
        <row r="192">
          <cell r="A192" t="str">
            <v>코소보</v>
          </cell>
        </row>
        <row r="193">
          <cell r="A193" t="str">
            <v>코모로</v>
          </cell>
        </row>
        <row r="194">
          <cell r="A194" t="str">
            <v>지부티</v>
          </cell>
        </row>
        <row r="195">
          <cell r="A195" t="str">
            <v>영국외지시민</v>
          </cell>
        </row>
        <row r="196">
          <cell r="A196" t="str">
            <v>영국속령지시민</v>
          </cell>
        </row>
        <row r="197">
          <cell r="A197" t="str">
            <v>안도라</v>
          </cell>
        </row>
        <row r="198">
          <cell r="A198" t="str">
            <v>마샬군도</v>
          </cell>
        </row>
      </sheetData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6"/>
  <sheetViews>
    <sheetView topLeftCell="A7" zoomScaleNormal="100" workbookViewId="0">
      <selection activeCell="B19" sqref="B19"/>
    </sheetView>
  </sheetViews>
  <sheetFormatPr defaultColWidth="8.88671875" defaultRowHeight="13.5" x14ac:dyDescent="0.15"/>
  <cols>
    <col min="1" max="1" width="11" customWidth="1"/>
    <col min="2" max="4" width="7.33203125" customWidth="1"/>
    <col min="5" max="7" width="5.109375" customWidth="1"/>
    <col min="8" max="9" width="4.5546875" customWidth="1"/>
    <col min="10" max="10" width="4.5546875" style="9" customWidth="1"/>
    <col min="11" max="13" width="5" customWidth="1"/>
    <col min="14" max="19" width="6.33203125" customWidth="1"/>
  </cols>
  <sheetData>
    <row r="1" spans="1:19" s="1" customFormat="1" ht="30" customHeight="1" x14ac:dyDescent="0.15">
      <c r="A1" s="289" t="s">
        <v>178</v>
      </c>
      <c r="B1" s="289"/>
      <c r="C1" s="289"/>
      <c r="D1" s="289"/>
      <c r="E1" s="289"/>
      <c r="F1" s="289"/>
      <c r="J1" s="2"/>
    </row>
    <row r="2" spans="1:19" s="1" customFormat="1" ht="14.25" customHeight="1" x14ac:dyDescent="0.15">
      <c r="A2" s="3"/>
      <c r="D2" s="4"/>
      <c r="J2" s="2"/>
      <c r="R2" s="290" t="s">
        <v>37</v>
      </c>
      <c r="S2" s="290"/>
    </row>
    <row r="3" spans="1:19" s="6" customFormat="1" ht="21" customHeight="1" x14ac:dyDescent="0.15">
      <c r="A3" s="291" t="s">
        <v>160</v>
      </c>
      <c r="B3" s="291" t="s">
        <v>10</v>
      </c>
      <c r="C3" s="292"/>
      <c r="D3" s="292"/>
      <c r="E3" s="292" t="s">
        <v>29</v>
      </c>
      <c r="F3" s="292"/>
      <c r="G3" s="292"/>
      <c r="H3" s="292" t="s">
        <v>16</v>
      </c>
      <c r="I3" s="292"/>
      <c r="J3" s="292"/>
      <c r="K3" s="292" t="s">
        <v>30</v>
      </c>
      <c r="L3" s="292"/>
      <c r="M3" s="292"/>
      <c r="N3" s="292" t="s">
        <v>33</v>
      </c>
      <c r="O3" s="292"/>
      <c r="P3" s="292"/>
      <c r="Q3" s="291" t="s">
        <v>159</v>
      </c>
      <c r="R3" s="292"/>
      <c r="S3" s="292"/>
    </row>
    <row r="4" spans="1:19" s="6" customFormat="1" ht="21" customHeight="1" x14ac:dyDescent="0.15">
      <c r="A4" s="291"/>
      <c r="B4" s="19" t="s">
        <v>56</v>
      </c>
      <c r="C4" s="5" t="s">
        <v>55</v>
      </c>
      <c r="D4" s="20" t="s">
        <v>57</v>
      </c>
      <c r="E4" s="5" t="s">
        <v>56</v>
      </c>
      <c r="F4" s="5" t="s">
        <v>55</v>
      </c>
      <c r="G4" s="5" t="s">
        <v>57</v>
      </c>
      <c r="H4" s="19" t="s">
        <v>56</v>
      </c>
      <c r="I4" s="5" t="s">
        <v>55</v>
      </c>
      <c r="J4" s="20" t="s">
        <v>57</v>
      </c>
      <c r="K4" s="5" t="s">
        <v>56</v>
      </c>
      <c r="L4" s="5" t="s">
        <v>55</v>
      </c>
      <c r="M4" s="5" t="s">
        <v>57</v>
      </c>
      <c r="N4" s="5" t="s">
        <v>56</v>
      </c>
      <c r="O4" s="5" t="s">
        <v>55</v>
      </c>
      <c r="P4" s="5" t="s">
        <v>57</v>
      </c>
      <c r="Q4" s="19" t="s">
        <v>56</v>
      </c>
      <c r="R4" s="5" t="s">
        <v>55</v>
      </c>
      <c r="S4" s="5" t="s">
        <v>57</v>
      </c>
    </row>
    <row r="5" spans="1:19" s="7" customFormat="1" ht="18.75" customHeight="1" x14ac:dyDescent="0.15">
      <c r="A5" s="76">
        <v>2006</v>
      </c>
      <c r="B5" s="77">
        <v>8155</v>
      </c>
      <c r="C5" s="77">
        <v>4700</v>
      </c>
      <c r="D5" s="83">
        <v>3455</v>
      </c>
      <c r="E5" s="83">
        <v>850</v>
      </c>
      <c r="F5" s="83">
        <v>375</v>
      </c>
      <c r="G5" s="83">
        <v>475</v>
      </c>
      <c r="H5" s="83">
        <v>767</v>
      </c>
      <c r="I5" s="83">
        <v>321</v>
      </c>
      <c r="J5" s="83">
        <v>446</v>
      </c>
      <c r="K5" s="83">
        <v>706</v>
      </c>
      <c r="L5" s="83">
        <v>293</v>
      </c>
      <c r="M5" s="83">
        <v>413</v>
      </c>
      <c r="N5" s="83">
        <v>2103</v>
      </c>
      <c r="O5" s="83">
        <v>1015</v>
      </c>
      <c r="P5" s="83">
        <v>1088</v>
      </c>
      <c r="Q5" s="83">
        <v>3729</v>
      </c>
      <c r="R5" s="77">
        <v>2696</v>
      </c>
      <c r="S5" s="77">
        <v>1033</v>
      </c>
    </row>
    <row r="6" spans="1:19" s="8" customFormat="1" ht="18.75" customHeight="1" x14ac:dyDescent="0.15">
      <c r="A6" s="51" t="s">
        <v>5</v>
      </c>
      <c r="B6" s="78">
        <v>3325</v>
      </c>
      <c r="C6" s="78">
        <v>1452</v>
      </c>
      <c r="D6" s="78">
        <v>1873</v>
      </c>
      <c r="E6" s="78">
        <v>460</v>
      </c>
      <c r="F6" s="78">
        <v>165</v>
      </c>
      <c r="G6" s="78">
        <v>295</v>
      </c>
      <c r="H6" s="78">
        <v>391</v>
      </c>
      <c r="I6" s="78">
        <v>156</v>
      </c>
      <c r="J6" s="78">
        <v>235</v>
      </c>
      <c r="K6" s="78">
        <v>359</v>
      </c>
      <c r="L6" s="78">
        <v>141</v>
      </c>
      <c r="M6" s="78">
        <v>218</v>
      </c>
      <c r="N6" s="78">
        <v>1008</v>
      </c>
      <c r="O6" s="78">
        <v>420</v>
      </c>
      <c r="P6" s="78">
        <v>588</v>
      </c>
      <c r="Q6" s="78">
        <v>1107</v>
      </c>
      <c r="R6" s="78">
        <v>570</v>
      </c>
      <c r="S6" s="78">
        <v>537</v>
      </c>
    </row>
    <row r="7" spans="1:19" s="8" customFormat="1" ht="18.75" customHeight="1" x14ac:dyDescent="0.15">
      <c r="A7" s="94" t="s">
        <v>173</v>
      </c>
      <c r="B7" s="78">
        <v>339</v>
      </c>
      <c r="C7" s="78">
        <v>191</v>
      </c>
      <c r="D7" s="78">
        <v>148</v>
      </c>
      <c r="E7" s="78">
        <v>115</v>
      </c>
      <c r="F7" s="78">
        <v>59</v>
      </c>
      <c r="G7" s="78">
        <v>56</v>
      </c>
      <c r="H7" s="78">
        <v>50</v>
      </c>
      <c r="I7" s="78">
        <v>30</v>
      </c>
      <c r="J7" s="78">
        <v>20</v>
      </c>
      <c r="K7" s="78">
        <v>51</v>
      </c>
      <c r="L7" s="78">
        <v>30</v>
      </c>
      <c r="M7" s="78">
        <v>21</v>
      </c>
      <c r="N7" s="78">
        <v>74</v>
      </c>
      <c r="O7" s="78">
        <v>41</v>
      </c>
      <c r="P7" s="78">
        <v>33</v>
      </c>
      <c r="Q7" s="78">
        <v>49</v>
      </c>
      <c r="R7" s="78">
        <v>31</v>
      </c>
      <c r="S7" s="78">
        <v>18</v>
      </c>
    </row>
    <row r="8" spans="1:19" s="8" customFormat="1" ht="18.75" customHeight="1" x14ac:dyDescent="0.15">
      <c r="A8" s="79" t="s">
        <v>59</v>
      </c>
      <c r="B8" s="78">
        <v>552</v>
      </c>
      <c r="C8" s="78">
        <v>514</v>
      </c>
      <c r="D8" s="78">
        <v>38</v>
      </c>
      <c r="E8" s="78">
        <v>11</v>
      </c>
      <c r="F8" s="78">
        <v>9</v>
      </c>
      <c r="G8" s="78">
        <v>2</v>
      </c>
      <c r="H8" s="78">
        <v>4</v>
      </c>
      <c r="I8" s="78">
        <v>3</v>
      </c>
      <c r="J8" s="78">
        <v>1</v>
      </c>
      <c r="K8" s="78">
        <v>3</v>
      </c>
      <c r="L8" s="78">
        <v>0</v>
      </c>
      <c r="M8" s="78">
        <v>3</v>
      </c>
      <c r="N8" s="78">
        <v>70</v>
      </c>
      <c r="O8" s="78">
        <v>69</v>
      </c>
      <c r="P8" s="78">
        <v>1</v>
      </c>
      <c r="Q8" s="78">
        <v>464</v>
      </c>
      <c r="R8" s="78">
        <v>433</v>
      </c>
      <c r="S8" s="78">
        <v>31</v>
      </c>
    </row>
    <row r="9" spans="1:19" s="8" customFormat="1" ht="18.75" customHeight="1" x14ac:dyDescent="0.15">
      <c r="A9" s="79" t="s">
        <v>61</v>
      </c>
      <c r="B9" s="78">
        <v>724</v>
      </c>
      <c r="C9" s="78">
        <v>480</v>
      </c>
      <c r="D9" s="78">
        <v>244</v>
      </c>
      <c r="E9" s="78">
        <v>27</v>
      </c>
      <c r="F9" s="78">
        <v>9</v>
      </c>
      <c r="G9" s="78">
        <v>18</v>
      </c>
      <c r="H9" s="78">
        <v>24</v>
      </c>
      <c r="I9" s="78">
        <v>6</v>
      </c>
      <c r="J9" s="78">
        <v>18</v>
      </c>
      <c r="K9" s="78">
        <v>43</v>
      </c>
      <c r="L9" s="78">
        <v>11</v>
      </c>
      <c r="M9" s="78">
        <v>32</v>
      </c>
      <c r="N9" s="78">
        <v>97</v>
      </c>
      <c r="O9" s="78">
        <v>26</v>
      </c>
      <c r="P9" s="78">
        <v>71</v>
      </c>
      <c r="Q9" s="78">
        <v>533</v>
      </c>
      <c r="R9" s="78">
        <v>428</v>
      </c>
      <c r="S9" s="78">
        <v>105</v>
      </c>
    </row>
    <row r="10" spans="1:19" s="8" customFormat="1" ht="18.75" customHeight="1" x14ac:dyDescent="0.15">
      <c r="A10" s="79" t="s">
        <v>62</v>
      </c>
      <c r="B10" s="78">
        <v>1043</v>
      </c>
      <c r="C10" s="78">
        <v>601</v>
      </c>
      <c r="D10" s="78">
        <v>442</v>
      </c>
      <c r="E10" s="78">
        <v>105</v>
      </c>
      <c r="F10" s="78">
        <v>58</v>
      </c>
      <c r="G10" s="78">
        <v>47</v>
      </c>
      <c r="H10" s="78">
        <v>52</v>
      </c>
      <c r="I10" s="78">
        <v>4</v>
      </c>
      <c r="J10" s="78">
        <v>48</v>
      </c>
      <c r="K10" s="78">
        <v>53</v>
      </c>
      <c r="L10" s="78">
        <v>2</v>
      </c>
      <c r="M10" s="78">
        <v>51</v>
      </c>
      <c r="N10" s="78">
        <v>251</v>
      </c>
      <c r="O10" s="78">
        <v>122</v>
      </c>
      <c r="P10" s="78">
        <v>129</v>
      </c>
      <c r="Q10" s="78">
        <v>582</v>
      </c>
      <c r="R10" s="78">
        <v>415</v>
      </c>
      <c r="S10" s="78">
        <v>167</v>
      </c>
    </row>
    <row r="11" spans="1:19" ht="18.75" customHeight="1" x14ac:dyDescent="0.15">
      <c r="A11" s="79" t="s">
        <v>7</v>
      </c>
      <c r="B11" s="78">
        <v>272</v>
      </c>
      <c r="C11" s="78">
        <v>55</v>
      </c>
      <c r="D11" s="78">
        <v>217</v>
      </c>
      <c r="E11" s="78">
        <v>19</v>
      </c>
      <c r="F11" s="78">
        <v>7</v>
      </c>
      <c r="G11" s="78">
        <v>12</v>
      </c>
      <c r="H11" s="78">
        <v>40</v>
      </c>
      <c r="I11" s="78">
        <v>6</v>
      </c>
      <c r="J11" s="78">
        <v>34</v>
      </c>
      <c r="K11" s="78">
        <v>27</v>
      </c>
      <c r="L11" s="78">
        <v>4</v>
      </c>
      <c r="M11" s="78">
        <v>23</v>
      </c>
      <c r="N11" s="78">
        <v>83</v>
      </c>
      <c r="O11" s="78">
        <v>7</v>
      </c>
      <c r="P11" s="78">
        <v>76</v>
      </c>
      <c r="Q11" s="78">
        <v>103</v>
      </c>
      <c r="R11" s="78">
        <v>31</v>
      </c>
      <c r="S11" s="78">
        <v>72</v>
      </c>
    </row>
    <row r="12" spans="1:19" ht="18.75" customHeight="1" x14ac:dyDescent="0.15">
      <c r="A12" s="79" t="s">
        <v>63</v>
      </c>
      <c r="B12" s="78">
        <v>48</v>
      </c>
      <c r="C12" s="78">
        <v>47</v>
      </c>
      <c r="D12" s="78">
        <v>1</v>
      </c>
      <c r="E12" s="78">
        <v>0</v>
      </c>
      <c r="F12" s="78">
        <v>0</v>
      </c>
      <c r="G12" s="78">
        <v>0</v>
      </c>
      <c r="H12" s="78">
        <v>0</v>
      </c>
      <c r="I12" s="78">
        <v>0</v>
      </c>
      <c r="J12" s="78">
        <v>0</v>
      </c>
      <c r="K12" s="78">
        <v>1</v>
      </c>
      <c r="L12" s="78">
        <v>1</v>
      </c>
      <c r="M12" s="78">
        <v>0</v>
      </c>
      <c r="N12" s="78">
        <v>17</v>
      </c>
      <c r="O12" s="78">
        <v>16</v>
      </c>
      <c r="P12" s="78">
        <v>1</v>
      </c>
      <c r="Q12" s="78">
        <v>30</v>
      </c>
      <c r="R12" s="78">
        <v>30</v>
      </c>
      <c r="S12" s="78">
        <v>0</v>
      </c>
    </row>
    <row r="13" spans="1:19" ht="18.75" customHeight="1" x14ac:dyDescent="0.15">
      <c r="A13" s="80" t="s">
        <v>64</v>
      </c>
      <c r="B13" s="78">
        <v>210</v>
      </c>
      <c r="C13" s="78">
        <v>171</v>
      </c>
      <c r="D13" s="78">
        <v>39</v>
      </c>
      <c r="E13" s="78">
        <v>4</v>
      </c>
      <c r="F13" s="78">
        <v>2</v>
      </c>
      <c r="G13" s="78">
        <v>2</v>
      </c>
      <c r="H13" s="78">
        <v>5</v>
      </c>
      <c r="I13" s="78">
        <v>1</v>
      </c>
      <c r="J13" s="78">
        <v>4</v>
      </c>
      <c r="K13" s="78">
        <v>2</v>
      </c>
      <c r="L13" s="78">
        <v>0</v>
      </c>
      <c r="M13" s="78">
        <v>2</v>
      </c>
      <c r="N13" s="78">
        <v>33</v>
      </c>
      <c r="O13" s="78">
        <v>18</v>
      </c>
      <c r="P13" s="78">
        <v>15</v>
      </c>
      <c r="Q13" s="78">
        <v>166</v>
      </c>
      <c r="R13" s="78">
        <v>150</v>
      </c>
      <c r="S13" s="78">
        <v>16</v>
      </c>
    </row>
    <row r="14" spans="1:19" ht="18.75" customHeight="1" x14ac:dyDescent="0.15">
      <c r="A14" s="51" t="s">
        <v>65</v>
      </c>
      <c r="B14" s="78">
        <v>320</v>
      </c>
      <c r="C14" s="78">
        <v>276</v>
      </c>
      <c r="D14" s="78">
        <v>44</v>
      </c>
      <c r="E14" s="78">
        <v>8</v>
      </c>
      <c r="F14" s="78">
        <v>5</v>
      </c>
      <c r="G14" s="78">
        <v>3</v>
      </c>
      <c r="H14" s="78">
        <v>11</v>
      </c>
      <c r="I14" s="78">
        <v>8</v>
      </c>
      <c r="J14" s="78">
        <v>3</v>
      </c>
      <c r="K14" s="78">
        <v>39</v>
      </c>
      <c r="L14" s="78">
        <v>33</v>
      </c>
      <c r="M14" s="78">
        <v>6</v>
      </c>
      <c r="N14" s="78">
        <v>38</v>
      </c>
      <c r="O14" s="78">
        <v>23</v>
      </c>
      <c r="P14" s="78">
        <v>15</v>
      </c>
      <c r="Q14" s="78">
        <v>224</v>
      </c>
      <c r="R14" s="78">
        <v>207</v>
      </c>
      <c r="S14" s="78">
        <v>17</v>
      </c>
    </row>
    <row r="15" spans="1:19" ht="18.75" customHeight="1" x14ac:dyDescent="0.15">
      <c r="A15" s="79" t="s">
        <v>154</v>
      </c>
      <c r="B15" s="78">
        <v>61</v>
      </c>
      <c r="C15" s="78">
        <v>59</v>
      </c>
      <c r="D15" s="78">
        <v>2</v>
      </c>
      <c r="E15" s="78">
        <v>1</v>
      </c>
      <c r="F15" s="78">
        <v>1</v>
      </c>
      <c r="G15" s="78">
        <v>0</v>
      </c>
      <c r="H15" s="78">
        <v>1</v>
      </c>
      <c r="I15" s="78">
        <v>1</v>
      </c>
      <c r="J15" s="78">
        <v>0</v>
      </c>
      <c r="K15" s="78">
        <v>0</v>
      </c>
      <c r="L15" s="78">
        <v>0</v>
      </c>
      <c r="M15" s="78">
        <v>0</v>
      </c>
      <c r="N15" s="78">
        <v>17</v>
      </c>
      <c r="O15" s="78">
        <v>15</v>
      </c>
      <c r="P15" s="78">
        <v>2</v>
      </c>
      <c r="Q15" s="78">
        <v>42</v>
      </c>
      <c r="R15" s="78">
        <v>42</v>
      </c>
      <c r="S15" s="78">
        <v>0</v>
      </c>
    </row>
    <row r="16" spans="1:19" ht="18.75" customHeight="1" x14ac:dyDescent="0.15">
      <c r="A16" s="79" t="s">
        <v>152</v>
      </c>
      <c r="B16" s="78">
        <v>121</v>
      </c>
      <c r="C16" s="78">
        <v>115</v>
      </c>
      <c r="D16" s="78">
        <v>6</v>
      </c>
      <c r="E16" s="78">
        <v>0</v>
      </c>
      <c r="F16" s="78">
        <v>0</v>
      </c>
      <c r="G16" s="78">
        <v>0</v>
      </c>
      <c r="H16" s="78">
        <v>3</v>
      </c>
      <c r="I16" s="78">
        <v>3</v>
      </c>
      <c r="J16" s="78">
        <v>0</v>
      </c>
      <c r="K16" s="78">
        <v>4</v>
      </c>
      <c r="L16" s="78">
        <v>2</v>
      </c>
      <c r="M16" s="78">
        <v>2</v>
      </c>
      <c r="N16" s="78">
        <v>3</v>
      </c>
      <c r="O16" s="78">
        <v>3</v>
      </c>
      <c r="P16" s="78">
        <v>0</v>
      </c>
      <c r="Q16" s="78">
        <v>111</v>
      </c>
      <c r="R16" s="78">
        <v>107</v>
      </c>
      <c r="S16" s="78">
        <v>4</v>
      </c>
    </row>
    <row r="17" spans="1:19" ht="18.75" customHeight="1" x14ac:dyDescent="0.15">
      <c r="A17" s="79" t="s">
        <v>49</v>
      </c>
      <c r="B17" s="78">
        <v>101</v>
      </c>
      <c r="C17" s="78">
        <v>92</v>
      </c>
      <c r="D17" s="78">
        <v>9</v>
      </c>
      <c r="E17" s="78">
        <v>31</v>
      </c>
      <c r="F17" s="78">
        <v>23</v>
      </c>
      <c r="G17" s="78">
        <v>8</v>
      </c>
      <c r="H17" s="78">
        <v>3</v>
      </c>
      <c r="I17" s="78">
        <v>2</v>
      </c>
      <c r="J17" s="78">
        <v>1</v>
      </c>
      <c r="K17" s="78">
        <v>0</v>
      </c>
      <c r="L17" s="78">
        <v>0</v>
      </c>
      <c r="M17" s="78">
        <v>0</v>
      </c>
      <c r="N17" s="78">
        <v>15</v>
      </c>
      <c r="O17" s="78">
        <v>15</v>
      </c>
      <c r="P17" s="78">
        <v>0</v>
      </c>
      <c r="Q17" s="78">
        <v>52</v>
      </c>
      <c r="R17" s="78">
        <v>52</v>
      </c>
      <c r="S17" s="78">
        <v>0</v>
      </c>
    </row>
    <row r="18" spans="1:19" ht="18.75" customHeight="1" x14ac:dyDescent="0.15">
      <c r="A18" s="79" t="s">
        <v>69</v>
      </c>
      <c r="B18" s="78">
        <v>17</v>
      </c>
      <c r="C18" s="78">
        <v>14</v>
      </c>
      <c r="D18" s="78">
        <v>3</v>
      </c>
      <c r="E18" s="78">
        <v>0</v>
      </c>
      <c r="F18" s="78">
        <v>0</v>
      </c>
      <c r="G18" s="78">
        <v>0</v>
      </c>
      <c r="H18" s="78">
        <v>3</v>
      </c>
      <c r="I18" s="78">
        <v>2</v>
      </c>
      <c r="J18" s="78">
        <v>1</v>
      </c>
      <c r="K18" s="78">
        <v>0</v>
      </c>
      <c r="L18" s="78">
        <v>0</v>
      </c>
      <c r="M18" s="78">
        <v>0</v>
      </c>
      <c r="N18" s="78">
        <v>1</v>
      </c>
      <c r="O18" s="78">
        <v>0</v>
      </c>
      <c r="P18" s="78">
        <v>1</v>
      </c>
      <c r="Q18" s="78">
        <v>13</v>
      </c>
      <c r="R18" s="78">
        <v>12</v>
      </c>
      <c r="S18" s="78">
        <v>1</v>
      </c>
    </row>
    <row r="19" spans="1:19" ht="18.75" customHeight="1" x14ac:dyDescent="0.15">
      <c r="A19" s="79" t="s">
        <v>32</v>
      </c>
      <c r="B19" s="78">
        <v>341</v>
      </c>
      <c r="C19" s="78">
        <v>202</v>
      </c>
      <c r="D19" s="78">
        <v>139</v>
      </c>
      <c r="E19" s="78">
        <v>32</v>
      </c>
      <c r="F19" s="78">
        <v>15</v>
      </c>
      <c r="G19" s="78">
        <v>17</v>
      </c>
      <c r="H19" s="78">
        <v>79</v>
      </c>
      <c r="I19" s="78">
        <v>51</v>
      </c>
      <c r="J19" s="78">
        <v>28</v>
      </c>
      <c r="K19" s="78">
        <v>56</v>
      </c>
      <c r="L19" s="78">
        <v>35</v>
      </c>
      <c r="M19" s="78">
        <v>21</v>
      </c>
      <c r="N19" s="78">
        <v>130</v>
      </c>
      <c r="O19" s="78">
        <v>76</v>
      </c>
      <c r="P19" s="78">
        <v>54</v>
      </c>
      <c r="Q19" s="78">
        <v>44</v>
      </c>
      <c r="R19" s="78">
        <v>25</v>
      </c>
      <c r="S19" s="78">
        <v>19</v>
      </c>
    </row>
    <row r="20" spans="1:19" ht="18.75" customHeight="1" x14ac:dyDescent="0.15">
      <c r="A20" s="80" t="s">
        <v>70</v>
      </c>
      <c r="B20" s="78">
        <v>126</v>
      </c>
      <c r="C20" s="78">
        <v>74</v>
      </c>
      <c r="D20" s="78">
        <v>52</v>
      </c>
      <c r="E20" s="78">
        <v>16</v>
      </c>
      <c r="F20" s="78">
        <v>10</v>
      </c>
      <c r="G20" s="78">
        <v>6</v>
      </c>
      <c r="H20" s="78">
        <v>33</v>
      </c>
      <c r="I20" s="78">
        <v>22</v>
      </c>
      <c r="J20" s="78">
        <v>11</v>
      </c>
      <c r="K20" s="78">
        <v>25</v>
      </c>
      <c r="L20" s="78">
        <v>15</v>
      </c>
      <c r="M20" s="78">
        <v>10</v>
      </c>
      <c r="N20" s="78">
        <v>43</v>
      </c>
      <c r="O20" s="78">
        <v>22</v>
      </c>
      <c r="P20" s="78">
        <v>21</v>
      </c>
      <c r="Q20" s="78">
        <v>9</v>
      </c>
      <c r="R20" s="78">
        <v>5</v>
      </c>
      <c r="S20" s="78">
        <v>4</v>
      </c>
    </row>
    <row r="21" spans="1:19" ht="18.75" customHeight="1" x14ac:dyDescent="0.15">
      <c r="A21" s="94" t="s">
        <v>71</v>
      </c>
      <c r="B21" s="78">
        <v>32</v>
      </c>
      <c r="C21" s="78">
        <v>6</v>
      </c>
      <c r="D21" s="78">
        <v>26</v>
      </c>
      <c r="E21" s="78">
        <v>2</v>
      </c>
      <c r="F21" s="78">
        <v>1</v>
      </c>
      <c r="G21" s="78">
        <v>1</v>
      </c>
      <c r="H21" s="78">
        <v>8</v>
      </c>
      <c r="I21" s="78">
        <v>0</v>
      </c>
      <c r="J21" s="78">
        <v>8</v>
      </c>
      <c r="K21" s="78">
        <v>4</v>
      </c>
      <c r="L21" s="78">
        <v>1</v>
      </c>
      <c r="M21" s="78">
        <v>3</v>
      </c>
      <c r="N21" s="78">
        <v>9</v>
      </c>
      <c r="O21" s="78">
        <v>3</v>
      </c>
      <c r="P21" s="78">
        <v>6</v>
      </c>
      <c r="Q21" s="78">
        <v>9</v>
      </c>
      <c r="R21" s="78">
        <v>1</v>
      </c>
      <c r="S21" s="78">
        <v>8</v>
      </c>
    </row>
    <row r="22" spans="1:19" ht="18.75" customHeight="1" x14ac:dyDescent="0.15">
      <c r="A22" s="79" t="s">
        <v>72</v>
      </c>
      <c r="B22" s="78">
        <v>4</v>
      </c>
      <c r="C22" s="78">
        <v>2</v>
      </c>
      <c r="D22" s="78">
        <v>2</v>
      </c>
      <c r="E22" s="78">
        <v>2</v>
      </c>
      <c r="F22" s="78">
        <v>1</v>
      </c>
      <c r="G22" s="78">
        <v>1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78">
        <v>2</v>
      </c>
      <c r="O22" s="78">
        <v>1</v>
      </c>
      <c r="P22" s="78">
        <v>1</v>
      </c>
      <c r="Q22" s="78">
        <v>0</v>
      </c>
      <c r="R22" s="78">
        <v>0</v>
      </c>
      <c r="S22" s="78">
        <v>0</v>
      </c>
    </row>
    <row r="23" spans="1:19" ht="18.75" customHeight="1" x14ac:dyDescent="0.15">
      <c r="A23" s="79" t="s">
        <v>53</v>
      </c>
      <c r="B23" s="78">
        <v>32</v>
      </c>
      <c r="C23" s="78">
        <v>22</v>
      </c>
      <c r="D23" s="78">
        <v>10</v>
      </c>
      <c r="E23" s="78">
        <v>2</v>
      </c>
      <c r="F23" s="78">
        <v>2</v>
      </c>
      <c r="G23" s="78">
        <v>0</v>
      </c>
      <c r="H23" s="78">
        <v>11</v>
      </c>
      <c r="I23" s="78">
        <v>7</v>
      </c>
      <c r="J23" s="78">
        <v>4</v>
      </c>
      <c r="K23" s="78">
        <v>2</v>
      </c>
      <c r="L23" s="78">
        <v>1</v>
      </c>
      <c r="M23" s="78">
        <v>1</v>
      </c>
      <c r="N23" s="78">
        <v>14</v>
      </c>
      <c r="O23" s="78">
        <v>11</v>
      </c>
      <c r="P23" s="78">
        <v>3</v>
      </c>
      <c r="Q23" s="78">
        <v>3</v>
      </c>
      <c r="R23" s="78">
        <v>1</v>
      </c>
      <c r="S23" s="78">
        <v>2</v>
      </c>
    </row>
    <row r="24" spans="1:19" ht="18.75" customHeight="1" x14ac:dyDescent="0.15">
      <c r="A24" s="79" t="s">
        <v>11</v>
      </c>
      <c r="B24" s="78">
        <v>14</v>
      </c>
      <c r="C24" s="78">
        <v>8</v>
      </c>
      <c r="D24" s="78">
        <v>6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2</v>
      </c>
      <c r="L24" s="78">
        <v>2</v>
      </c>
      <c r="M24" s="78">
        <v>0</v>
      </c>
      <c r="N24" s="78">
        <v>11</v>
      </c>
      <c r="O24" s="78">
        <v>5</v>
      </c>
      <c r="P24" s="78">
        <v>6</v>
      </c>
      <c r="Q24" s="78">
        <v>1</v>
      </c>
      <c r="R24" s="78">
        <v>1</v>
      </c>
      <c r="S24" s="78">
        <v>0</v>
      </c>
    </row>
    <row r="25" spans="1:19" ht="18.75" customHeight="1" x14ac:dyDescent="0.15">
      <c r="A25" s="80" t="s">
        <v>52</v>
      </c>
      <c r="B25" s="78">
        <v>20</v>
      </c>
      <c r="C25" s="78">
        <v>11</v>
      </c>
      <c r="D25" s="78">
        <v>9</v>
      </c>
      <c r="E25" s="78">
        <v>3</v>
      </c>
      <c r="F25" s="78">
        <v>3</v>
      </c>
      <c r="G25" s="78">
        <v>0</v>
      </c>
      <c r="H25" s="78">
        <v>11</v>
      </c>
      <c r="I25" s="78">
        <v>5</v>
      </c>
      <c r="J25" s="78">
        <v>6</v>
      </c>
      <c r="K25" s="78">
        <v>6</v>
      </c>
      <c r="L25" s="78">
        <v>3</v>
      </c>
      <c r="M25" s="78">
        <v>3</v>
      </c>
      <c r="N25" s="78">
        <v>0</v>
      </c>
      <c r="O25" s="78">
        <v>0</v>
      </c>
      <c r="P25" s="78">
        <v>0</v>
      </c>
      <c r="Q25" s="78">
        <v>0</v>
      </c>
      <c r="R25" s="78">
        <v>0</v>
      </c>
      <c r="S25" s="78">
        <v>0</v>
      </c>
    </row>
    <row r="26" spans="1:19" ht="18.75" customHeight="1" x14ac:dyDescent="0.15">
      <c r="A26" s="81" t="s">
        <v>31</v>
      </c>
      <c r="B26" s="82">
        <v>453</v>
      </c>
      <c r="C26" s="82">
        <v>308</v>
      </c>
      <c r="D26" s="82">
        <v>145</v>
      </c>
      <c r="E26" s="82">
        <v>12</v>
      </c>
      <c r="F26" s="82">
        <v>5</v>
      </c>
      <c r="G26" s="82">
        <v>7</v>
      </c>
      <c r="H26" s="82">
        <v>38</v>
      </c>
      <c r="I26" s="82">
        <v>14</v>
      </c>
      <c r="J26" s="82">
        <v>24</v>
      </c>
      <c r="K26" s="82">
        <v>29</v>
      </c>
      <c r="L26" s="82">
        <v>12</v>
      </c>
      <c r="M26" s="82">
        <v>17</v>
      </c>
      <c r="N26" s="82">
        <v>187</v>
      </c>
      <c r="O26" s="82">
        <v>122</v>
      </c>
      <c r="P26" s="82">
        <v>65</v>
      </c>
      <c r="Q26" s="82">
        <v>187</v>
      </c>
      <c r="R26" s="82">
        <v>155</v>
      </c>
      <c r="S26" s="82">
        <v>32</v>
      </c>
    </row>
  </sheetData>
  <mergeCells count="9">
    <mergeCell ref="A1:F1"/>
    <mergeCell ref="R2:S2"/>
    <mergeCell ref="A3:A4"/>
    <mergeCell ref="B3:D3"/>
    <mergeCell ref="E3:G3"/>
    <mergeCell ref="H3:J3"/>
    <mergeCell ref="K3:M3"/>
    <mergeCell ref="N3:P3"/>
    <mergeCell ref="Q3:S3"/>
  </mergeCells>
  <phoneticPr fontId="41" type="noConversion"/>
  <pageMargins left="0.55097222328186035" right="0.35430556535720825" top="0.59041666984558105" bottom="0.59041666984558105" header="0.51138889789581299" footer="0.1177777796983718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25"/>
  <sheetViews>
    <sheetView topLeftCell="A10" zoomScaleNormal="100" workbookViewId="0">
      <selection activeCell="C22" sqref="C22"/>
    </sheetView>
  </sheetViews>
  <sheetFormatPr defaultColWidth="8.88671875" defaultRowHeight="13.5" x14ac:dyDescent="0.15"/>
  <cols>
    <col min="2" max="2" width="8.21875" customWidth="1"/>
    <col min="3" max="4" width="7" customWidth="1"/>
    <col min="5" max="5" width="6.88671875" customWidth="1"/>
    <col min="6" max="13" width="4.5546875" bestFit="1" customWidth="1"/>
    <col min="14" max="19" width="6" bestFit="1" customWidth="1"/>
  </cols>
  <sheetData>
    <row r="1" spans="1:19" ht="37.5" customHeight="1" x14ac:dyDescent="0.15">
      <c r="A1" s="289" t="s">
        <v>182</v>
      </c>
      <c r="B1" s="289"/>
      <c r="C1" s="289"/>
      <c r="D1" s="289"/>
      <c r="E1" s="289"/>
      <c r="R1" s="293" t="s">
        <v>37</v>
      </c>
      <c r="S1" s="293"/>
    </row>
    <row r="2" spans="1:19" ht="20.25" customHeight="1" x14ac:dyDescent="0.15">
      <c r="A2" s="294" t="s">
        <v>162</v>
      </c>
      <c r="B2" s="295" t="s">
        <v>181</v>
      </c>
      <c r="C2" s="295"/>
      <c r="D2" s="295"/>
      <c r="E2" s="295" t="s">
        <v>186</v>
      </c>
      <c r="F2" s="295"/>
      <c r="G2" s="295"/>
      <c r="H2" s="295" t="s">
        <v>184</v>
      </c>
      <c r="I2" s="295"/>
      <c r="J2" s="296"/>
      <c r="K2" s="294" t="s">
        <v>177</v>
      </c>
      <c r="L2" s="295"/>
      <c r="M2" s="295"/>
      <c r="N2" s="295" t="s">
        <v>187</v>
      </c>
      <c r="O2" s="295"/>
      <c r="P2" s="295"/>
      <c r="Q2" s="295" t="s">
        <v>44</v>
      </c>
      <c r="R2" s="295"/>
      <c r="S2" s="296"/>
    </row>
    <row r="3" spans="1:19" ht="20.25" customHeight="1" x14ac:dyDescent="0.15">
      <c r="A3" s="294"/>
      <c r="B3" s="11" t="s">
        <v>56</v>
      </c>
      <c r="C3" s="11" t="s">
        <v>55</v>
      </c>
      <c r="D3" s="11" t="s">
        <v>57</v>
      </c>
      <c r="E3" s="11" t="s">
        <v>56</v>
      </c>
      <c r="F3" s="11" t="s">
        <v>55</v>
      </c>
      <c r="G3" s="11" t="s">
        <v>57</v>
      </c>
      <c r="H3" s="11" t="s">
        <v>56</v>
      </c>
      <c r="I3" s="11" t="s">
        <v>55</v>
      </c>
      <c r="J3" s="12" t="s">
        <v>57</v>
      </c>
      <c r="K3" s="10" t="s">
        <v>56</v>
      </c>
      <c r="L3" s="11" t="s">
        <v>55</v>
      </c>
      <c r="M3" s="11" t="s">
        <v>57</v>
      </c>
      <c r="N3" s="11" t="s">
        <v>56</v>
      </c>
      <c r="O3" s="11" t="s">
        <v>55</v>
      </c>
      <c r="P3" s="11" t="s">
        <v>57</v>
      </c>
      <c r="Q3" s="11" t="s">
        <v>56</v>
      </c>
      <c r="R3" s="11" t="s">
        <v>55</v>
      </c>
      <c r="S3" s="12" t="s">
        <v>57</v>
      </c>
    </row>
    <row r="4" spans="1:19" s="13" customFormat="1" ht="20.25" customHeight="1" x14ac:dyDescent="0.15">
      <c r="A4" s="72">
        <v>2007</v>
      </c>
      <c r="B4" s="73">
        <f t="shared" ref="B4:B25" si="0">E4+H4+K4+N4+Q4</f>
        <v>10016</v>
      </c>
      <c r="C4" s="73">
        <f t="shared" ref="C4:C25" si="1">F4+I4+L4+O4+R4</f>
        <v>5398</v>
      </c>
      <c r="D4" s="73">
        <f t="shared" ref="D4:D25" si="2">G4+J4+M4+P4+S4</f>
        <v>4618</v>
      </c>
      <c r="E4" s="73">
        <v>1046</v>
      </c>
      <c r="F4" s="73">
        <v>478</v>
      </c>
      <c r="G4" s="73">
        <v>568</v>
      </c>
      <c r="H4" s="73">
        <v>978</v>
      </c>
      <c r="I4" s="73">
        <v>354</v>
      </c>
      <c r="J4" s="73">
        <v>624</v>
      </c>
      <c r="K4" s="73">
        <v>866</v>
      </c>
      <c r="L4" s="73">
        <v>344</v>
      </c>
      <c r="M4" s="73">
        <v>522</v>
      </c>
      <c r="N4" s="73">
        <v>2832</v>
      </c>
      <c r="O4" s="73">
        <v>1319</v>
      </c>
      <c r="P4" s="73">
        <v>1513</v>
      </c>
      <c r="Q4" s="73">
        <v>4294</v>
      </c>
      <c r="R4" s="73">
        <v>2903</v>
      </c>
      <c r="S4" s="73">
        <v>1391</v>
      </c>
    </row>
    <row r="5" spans="1:19" ht="20.25" customHeight="1" x14ac:dyDescent="0.15">
      <c r="A5" s="51" t="s">
        <v>5</v>
      </c>
      <c r="B5" s="74">
        <f t="shared" si="0"/>
        <v>4482</v>
      </c>
      <c r="C5" s="74">
        <f t="shared" si="1"/>
        <v>2007</v>
      </c>
      <c r="D5" s="74">
        <f t="shared" si="2"/>
        <v>2475</v>
      </c>
      <c r="E5" s="74">
        <f t="shared" ref="E5:E25" si="3">F5+G5</f>
        <v>387</v>
      </c>
      <c r="F5" s="74">
        <v>157</v>
      </c>
      <c r="G5" s="74">
        <v>230</v>
      </c>
      <c r="H5" s="74">
        <f t="shared" ref="H5:H25" si="4">I5+J5</f>
        <v>520</v>
      </c>
      <c r="I5" s="74">
        <v>185</v>
      </c>
      <c r="J5" s="74">
        <v>335</v>
      </c>
      <c r="K5" s="74">
        <f t="shared" ref="K5:K25" si="5">L5+M5</f>
        <v>473</v>
      </c>
      <c r="L5" s="74">
        <v>189</v>
      </c>
      <c r="M5" s="74">
        <v>284</v>
      </c>
      <c r="N5" s="74">
        <f t="shared" ref="N5:N25" si="6">O5+P5</f>
        <v>1533</v>
      </c>
      <c r="O5" s="74">
        <v>672</v>
      </c>
      <c r="P5" s="74">
        <v>861</v>
      </c>
      <c r="Q5" s="74">
        <f t="shared" ref="Q5:Q25" si="7">R5+S5</f>
        <v>1569</v>
      </c>
      <c r="R5" s="74">
        <v>804</v>
      </c>
      <c r="S5" s="74">
        <v>765</v>
      </c>
    </row>
    <row r="6" spans="1:19" ht="20.25" customHeight="1" x14ac:dyDescent="0.15">
      <c r="A6" s="95" t="s">
        <v>173</v>
      </c>
      <c r="B6" s="74">
        <f t="shared" si="0"/>
        <v>338</v>
      </c>
      <c r="C6" s="74">
        <f t="shared" si="1"/>
        <v>188</v>
      </c>
      <c r="D6" s="74">
        <f t="shared" si="2"/>
        <v>150</v>
      </c>
      <c r="E6" s="74">
        <f t="shared" si="3"/>
        <v>118</v>
      </c>
      <c r="F6" s="74">
        <v>63</v>
      </c>
      <c r="G6" s="74">
        <v>55</v>
      </c>
      <c r="H6" s="74">
        <f t="shared" si="4"/>
        <v>48</v>
      </c>
      <c r="I6" s="74">
        <v>29</v>
      </c>
      <c r="J6" s="74">
        <v>19</v>
      </c>
      <c r="K6" s="74">
        <f t="shared" si="5"/>
        <v>54</v>
      </c>
      <c r="L6" s="74">
        <v>30</v>
      </c>
      <c r="M6" s="74">
        <v>24</v>
      </c>
      <c r="N6" s="74">
        <f t="shared" si="6"/>
        <v>72</v>
      </c>
      <c r="O6" s="74">
        <v>36</v>
      </c>
      <c r="P6" s="74">
        <v>36</v>
      </c>
      <c r="Q6" s="74">
        <f t="shared" si="7"/>
        <v>46</v>
      </c>
      <c r="R6" s="74">
        <v>30</v>
      </c>
      <c r="S6" s="74">
        <v>16</v>
      </c>
    </row>
    <row r="7" spans="1:19" ht="20.25" customHeight="1" x14ac:dyDescent="0.15">
      <c r="A7" s="69" t="s">
        <v>59</v>
      </c>
      <c r="B7" s="74">
        <f t="shared" si="0"/>
        <v>590</v>
      </c>
      <c r="C7" s="74">
        <f t="shared" si="1"/>
        <v>500</v>
      </c>
      <c r="D7" s="74">
        <f t="shared" si="2"/>
        <v>90</v>
      </c>
      <c r="E7" s="74">
        <f t="shared" si="3"/>
        <v>135</v>
      </c>
      <c r="F7" s="74">
        <v>77</v>
      </c>
      <c r="G7" s="74">
        <v>58</v>
      </c>
      <c r="H7" s="74">
        <f t="shared" si="4"/>
        <v>2</v>
      </c>
      <c r="I7" s="74">
        <v>1</v>
      </c>
      <c r="J7" s="74">
        <v>1</v>
      </c>
      <c r="K7" s="74">
        <f t="shared" si="5"/>
        <v>1</v>
      </c>
      <c r="L7" s="74">
        <v>0</v>
      </c>
      <c r="M7" s="74">
        <v>1</v>
      </c>
      <c r="N7" s="74">
        <f t="shared" si="6"/>
        <v>58</v>
      </c>
      <c r="O7" s="74">
        <v>56</v>
      </c>
      <c r="P7" s="74">
        <v>2</v>
      </c>
      <c r="Q7" s="74">
        <f t="shared" si="7"/>
        <v>394</v>
      </c>
      <c r="R7" s="74">
        <v>366</v>
      </c>
      <c r="S7" s="74">
        <v>28</v>
      </c>
    </row>
    <row r="8" spans="1:19" ht="20.25" customHeight="1" x14ac:dyDescent="0.15">
      <c r="A8" s="69" t="s">
        <v>43</v>
      </c>
      <c r="B8" s="74">
        <f t="shared" si="0"/>
        <v>764</v>
      </c>
      <c r="C8" s="74">
        <f t="shared" si="1"/>
        <v>504</v>
      </c>
      <c r="D8" s="74">
        <f t="shared" si="2"/>
        <v>260</v>
      </c>
      <c r="E8" s="74">
        <f t="shared" si="3"/>
        <v>19</v>
      </c>
      <c r="F8" s="74">
        <v>4</v>
      </c>
      <c r="G8" s="74">
        <v>15</v>
      </c>
      <c r="H8" s="74">
        <f t="shared" si="4"/>
        <v>30</v>
      </c>
      <c r="I8" s="74">
        <v>7</v>
      </c>
      <c r="J8" s="74">
        <v>23</v>
      </c>
      <c r="K8" s="74">
        <f t="shared" si="5"/>
        <v>41</v>
      </c>
      <c r="L8" s="74">
        <v>10</v>
      </c>
      <c r="M8" s="74">
        <v>31</v>
      </c>
      <c r="N8" s="74">
        <f t="shared" si="6"/>
        <v>121</v>
      </c>
      <c r="O8" s="74">
        <v>37</v>
      </c>
      <c r="P8" s="74">
        <v>84</v>
      </c>
      <c r="Q8" s="74">
        <f t="shared" si="7"/>
        <v>553</v>
      </c>
      <c r="R8" s="74">
        <v>446</v>
      </c>
      <c r="S8" s="74">
        <v>107</v>
      </c>
    </row>
    <row r="9" spans="1:19" ht="20.25" customHeight="1" x14ac:dyDescent="0.15">
      <c r="A9" s="69" t="s">
        <v>36</v>
      </c>
      <c r="B9" s="74">
        <f t="shared" si="0"/>
        <v>1384</v>
      </c>
      <c r="C9" s="74">
        <f t="shared" si="1"/>
        <v>708</v>
      </c>
      <c r="D9" s="74">
        <f t="shared" si="2"/>
        <v>676</v>
      </c>
      <c r="E9" s="74">
        <f t="shared" si="3"/>
        <v>139</v>
      </c>
      <c r="F9" s="74">
        <v>78</v>
      </c>
      <c r="G9" s="74">
        <v>61</v>
      </c>
      <c r="H9" s="74">
        <f t="shared" si="4"/>
        <v>102</v>
      </c>
      <c r="I9" s="74">
        <v>11</v>
      </c>
      <c r="J9" s="74">
        <v>91</v>
      </c>
      <c r="K9" s="74">
        <f t="shared" si="5"/>
        <v>76</v>
      </c>
      <c r="L9" s="74">
        <v>4</v>
      </c>
      <c r="M9" s="74">
        <v>72</v>
      </c>
      <c r="N9" s="74">
        <f t="shared" si="6"/>
        <v>329</v>
      </c>
      <c r="O9" s="74">
        <v>136</v>
      </c>
      <c r="P9" s="74">
        <v>193</v>
      </c>
      <c r="Q9" s="74">
        <f t="shared" si="7"/>
        <v>738</v>
      </c>
      <c r="R9" s="74">
        <v>479</v>
      </c>
      <c r="S9" s="74">
        <v>259</v>
      </c>
    </row>
    <row r="10" spans="1:19" ht="20.25" customHeight="1" x14ac:dyDescent="0.15">
      <c r="A10" s="69" t="s">
        <v>47</v>
      </c>
      <c r="B10" s="74">
        <f t="shared" si="0"/>
        <v>291</v>
      </c>
      <c r="C10" s="74">
        <f t="shared" si="1"/>
        <v>57</v>
      </c>
      <c r="D10" s="74">
        <f t="shared" si="2"/>
        <v>234</v>
      </c>
      <c r="E10" s="74">
        <f t="shared" si="3"/>
        <v>22</v>
      </c>
      <c r="F10" s="74">
        <v>7</v>
      </c>
      <c r="G10" s="74">
        <v>15</v>
      </c>
      <c r="H10" s="74">
        <f t="shared" si="4"/>
        <v>43</v>
      </c>
      <c r="I10" s="74">
        <v>6</v>
      </c>
      <c r="J10" s="74">
        <v>37</v>
      </c>
      <c r="K10" s="74">
        <f t="shared" si="5"/>
        <v>31</v>
      </c>
      <c r="L10" s="74">
        <v>4</v>
      </c>
      <c r="M10" s="74">
        <v>27</v>
      </c>
      <c r="N10" s="74">
        <f t="shared" si="6"/>
        <v>89</v>
      </c>
      <c r="O10" s="74">
        <v>10</v>
      </c>
      <c r="P10" s="74">
        <v>79</v>
      </c>
      <c r="Q10" s="74">
        <f t="shared" si="7"/>
        <v>106</v>
      </c>
      <c r="R10" s="74">
        <v>30</v>
      </c>
      <c r="S10" s="74">
        <v>76</v>
      </c>
    </row>
    <row r="11" spans="1:19" ht="20.25" customHeight="1" x14ac:dyDescent="0.15">
      <c r="A11" s="69" t="s">
        <v>63</v>
      </c>
      <c r="B11" s="74">
        <f t="shared" si="0"/>
        <v>56</v>
      </c>
      <c r="C11" s="74">
        <f t="shared" si="1"/>
        <v>51</v>
      </c>
      <c r="D11" s="74">
        <f t="shared" si="2"/>
        <v>5</v>
      </c>
      <c r="E11" s="74">
        <f t="shared" si="3"/>
        <v>2</v>
      </c>
      <c r="F11" s="74">
        <v>0</v>
      </c>
      <c r="G11" s="74">
        <v>2</v>
      </c>
      <c r="H11" s="74">
        <f t="shared" si="4"/>
        <v>0</v>
      </c>
      <c r="I11" s="74">
        <v>0</v>
      </c>
      <c r="J11" s="74">
        <v>0</v>
      </c>
      <c r="K11" s="74">
        <f t="shared" si="5"/>
        <v>1</v>
      </c>
      <c r="L11" s="74">
        <v>1</v>
      </c>
      <c r="M11" s="74">
        <v>0</v>
      </c>
      <c r="N11" s="74">
        <f t="shared" si="6"/>
        <v>29</v>
      </c>
      <c r="O11" s="74">
        <v>26</v>
      </c>
      <c r="P11" s="74">
        <v>3</v>
      </c>
      <c r="Q11" s="74">
        <f t="shared" si="7"/>
        <v>24</v>
      </c>
      <c r="R11" s="74">
        <v>24</v>
      </c>
      <c r="S11" s="74">
        <v>0</v>
      </c>
    </row>
    <row r="12" spans="1:19" ht="20.25" customHeight="1" x14ac:dyDescent="0.15">
      <c r="A12" s="70" t="s">
        <v>64</v>
      </c>
      <c r="B12" s="74">
        <f t="shared" si="0"/>
        <v>178</v>
      </c>
      <c r="C12" s="74">
        <f t="shared" si="1"/>
        <v>133</v>
      </c>
      <c r="D12" s="74">
        <f t="shared" si="2"/>
        <v>45</v>
      </c>
      <c r="E12" s="74">
        <f t="shared" si="3"/>
        <v>3</v>
      </c>
      <c r="F12" s="74">
        <v>0</v>
      </c>
      <c r="G12" s="74">
        <v>3</v>
      </c>
      <c r="H12" s="74">
        <f t="shared" si="4"/>
        <v>8</v>
      </c>
      <c r="I12" s="74">
        <v>2</v>
      </c>
      <c r="J12" s="74">
        <v>6</v>
      </c>
      <c r="K12" s="74">
        <f t="shared" si="5"/>
        <v>3</v>
      </c>
      <c r="L12" s="74">
        <v>0</v>
      </c>
      <c r="M12" s="74">
        <v>3</v>
      </c>
      <c r="N12" s="74">
        <f t="shared" si="6"/>
        <v>32</v>
      </c>
      <c r="O12" s="74">
        <v>16</v>
      </c>
      <c r="P12" s="74">
        <v>16</v>
      </c>
      <c r="Q12" s="74">
        <f t="shared" si="7"/>
        <v>132</v>
      </c>
      <c r="R12" s="74">
        <v>115</v>
      </c>
      <c r="S12" s="74">
        <v>17</v>
      </c>
    </row>
    <row r="13" spans="1:19" ht="20.25" customHeight="1" x14ac:dyDescent="0.15">
      <c r="A13" s="51" t="s">
        <v>65</v>
      </c>
      <c r="B13" s="74">
        <f t="shared" si="0"/>
        <v>324</v>
      </c>
      <c r="C13" s="74">
        <f t="shared" si="1"/>
        <v>263</v>
      </c>
      <c r="D13" s="74">
        <f t="shared" si="2"/>
        <v>61</v>
      </c>
      <c r="E13" s="74">
        <f t="shared" si="3"/>
        <v>10</v>
      </c>
      <c r="F13" s="74">
        <v>0</v>
      </c>
      <c r="G13" s="74">
        <v>10</v>
      </c>
      <c r="H13" s="74">
        <f t="shared" si="4"/>
        <v>3</v>
      </c>
      <c r="I13" s="74"/>
      <c r="J13" s="74">
        <v>3</v>
      </c>
      <c r="K13" s="74">
        <f t="shared" si="5"/>
        <v>39</v>
      </c>
      <c r="L13" s="74">
        <v>33</v>
      </c>
      <c r="M13" s="74">
        <v>6</v>
      </c>
      <c r="N13" s="74">
        <f t="shared" si="6"/>
        <v>47</v>
      </c>
      <c r="O13" s="74">
        <v>24</v>
      </c>
      <c r="P13" s="74">
        <v>23</v>
      </c>
      <c r="Q13" s="74">
        <f t="shared" si="7"/>
        <v>225</v>
      </c>
      <c r="R13" s="74">
        <v>206</v>
      </c>
      <c r="S13" s="74">
        <v>19</v>
      </c>
    </row>
    <row r="14" spans="1:19" ht="20.25" customHeight="1" x14ac:dyDescent="0.15">
      <c r="A14" s="69" t="s">
        <v>66</v>
      </c>
      <c r="B14" s="74">
        <f t="shared" si="0"/>
        <v>66</v>
      </c>
      <c r="C14" s="74">
        <f t="shared" si="1"/>
        <v>51</v>
      </c>
      <c r="D14" s="74">
        <f t="shared" si="2"/>
        <v>15</v>
      </c>
      <c r="E14" s="74">
        <f t="shared" si="3"/>
        <v>3</v>
      </c>
      <c r="F14" s="74">
        <v>0</v>
      </c>
      <c r="G14" s="74">
        <v>3</v>
      </c>
      <c r="H14" s="74">
        <f t="shared" si="4"/>
        <v>2</v>
      </c>
      <c r="I14" s="74">
        <v>2</v>
      </c>
      <c r="J14" s="74">
        <v>0</v>
      </c>
      <c r="K14" s="74">
        <f t="shared" si="5"/>
        <v>0</v>
      </c>
      <c r="L14" s="74">
        <v>0</v>
      </c>
      <c r="M14" s="74">
        <v>0</v>
      </c>
      <c r="N14" s="74">
        <f t="shared" si="6"/>
        <v>28</v>
      </c>
      <c r="O14" s="74">
        <v>20</v>
      </c>
      <c r="P14" s="74">
        <v>8</v>
      </c>
      <c r="Q14" s="74">
        <f t="shared" si="7"/>
        <v>33</v>
      </c>
      <c r="R14" s="74">
        <v>29</v>
      </c>
      <c r="S14" s="74">
        <v>4</v>
      </c>
    </row>
    <row r="15" spans="1:19" ht="20.25" customHeight="1" x14ac:dyDescent="0.15">
      <c r="A15" s="69" t="s">
        <v>67</v>
      </c>
      <c r="B15" s="74">
        <f t="shared" si="0"/>
        <v>132</v>
      </c>
      <c r="C15" s="74">
        <f t="shared" si="1"/>
        <v>121</v>
      </c>
      <c r="D15" s="74">
        <f t="shared" si="2"/>
        <v>11</v>
      </c>
      <c r="E15" s="74">
        <f t="shared" si="3"/>
        <v>0</v>
      </c>
      <c r="F15" s="74">
        <v>0</v>
      </c>
      <c r="G15" s="74">
        <v>0</v>
      </c>
      <c r="H15" s="74">
        <f t="shared" si="4"/>
        <v>2</v>
      </c>
      <c r="I15" s="74">
        <v>2</v>
      </c>
      <c r="J15" s="74">
        <v>0</v>
      </c>
      <c r="K15" s="74">
        <f t="shared" si="5"/>
        <v>2</v>
      </c>
      <c r="L15" s="74">
        <v>0</v>
      </c>
      <c r="M15" s="74">
        <v>2</v>
      </c>
      <c r="N15" s="74">
        <f t="shared" si="6"/>
        <v>12</v>
      </c>
      <c r="O15" s="74">
        <v>10</v>
      </c>
      <c r="P15" s="74">
        <v>2</v>
      </c>
      <c r="Q15" s="74">
        <f t="shared" si="7"/>
        <v>116</v>
      </c>
      <c r="R15" s="74">
        <v>109</v>
      </c>
      <c r="S15" s="74">
        <v>7</v>
      </c>
    </row>
    <row r="16" spans="1:19" ht="20.25" customHeight="1" x14ac:dyDescent="0.15">
      <c r="A16" s="69" t="s">
        <v>25</v>
      </c>
      <c r="B16" s="74">
        <f t="shared" si="0"/>
        <v>76</v>
      </c>
      <c r="C16" s="74">
        <f t="shared" si="1"/>
        <v>50</v>
      </c>
      <c r="D16" s="74">
        <f t="shared" si="2"/>
        <v>26</v>
      </c>
      <c r="E16" s="74">
        <f t="shared" si="3"/>
        <v>25</v>
      </c>
      <c r="F16" s="74">
        <v>0</v>
      </c>
      <c r="G16" s="74">
        <v>25</v>
      </c>
      <c r="H16" s="74">
        <f t="shared" si="4"/>
        <v>3</v>
      </c>
      <c r="I16" s="74">
        <v>2</v>
      </c>
      <c r="J16" s="74">
        <v>1</v>
      </c>
      <c r="K16" s="74">
        <f t="shared" si="5"/>
        <v>0</v>
      </c>
      <c r="L16" s="74">
        <v>0</v>
      </c>
      <c r="M16" s="74">
        <v>0</v>
      </c>
      <c r="N16" s="74">
        <f t="shared" si="6"/>
        <v>13</v>
      </c>
      <c r="O16" s="74">
        <v>13</v>
      </c>
      <c r="P16" s="74">
        <v>0</v>
      </c>
      <c r="Q16" s="74">
        <f t="shared" si="7"/>
        <v>35</v>
      </c>
      <c r="R16" s="74">
        <v>35</v>
      </c>
      <c r="S16" s="74">
        <v>0</v>
      </c>
    </row>
    <row r="17" spans="1:19" ht="20.25" customHeight="1" x14ac:dyDescent="0.15">
      <c r="A17" s="69" t="s">
        <v>69</v>
      </c>
      <c r="B17" s="74">
        <f t="shared" si="0"/>
        <v>15</v>
      </c>
      <c r="C17" s="74">
        <f t="shared" si="1"/>
        <v>9</v>
      </c>
      <c r="D17" s="74">
        <f t="shared" si="2"/>
        <v>6</v>
      </c>
      <c r="E17" s="74">
        <f t="shared" si="3"/>
        <v>0</v>
      </c>
      <c r="F17" s="74">
        <v>0</v>
      </c>
      <c r="G17" s="74"/>
      <c r="H17" s="74">
        <f t="shared" si="4"/>
        <v>2</v>
      </c>
      <c r="I17" s="74">
        <v>1</v>
      </c>
      <c r="J17" s="74">
        <v>1</v>
      </c>
      <c r="K17" s="74">
        <f t="shared" si="5"/>
        <v>0</v>
      </c>
      <c r="L17" s="74">
        <v>0</v>
      </c>
      <c r="M17" s="74">
        <v>0</v>
      </c>
      <c r="N17" s="74">
        <f t="shared" si="6"/>
        <v>1</v>
      </c>
      <c r="O17" s="74">
        <v>0</v>
      </c>
      <c r="P17" s="74">
        <v>1</v>
      </c>
      <c r="Q17" s="74">
        <f t="shared" si="7"/>
        <v>12</v>
      </c>
      <c r="R17" s="74">
        <v>8</v>
      </c>
      <c r="S17" s="74">
        <v>4</v>
      </c>
    </row>
    <row r="18" spans="1:19" ht="20.25" customHeight="1" x14ac:dyDescent="0.15">
      <c r="A18" s="69" t="s">
        <v>46</v>
      </c>
      <c r="B18" s="74">
        <f t="shared" si="0"/>
        <v>360</v>
      </c>
      <c r="C18" s="74">
        <f t="shared" si="1"/>
        <v>213</v>
      </c>
      <c r="D18" s="74">
        <f t="shared" si="2"/>
        <v>147</v>
      </c>
      <c r="E18" s="74">
        <f t="shared" si="3"/>
        <v>44</v>
      </c>
      <c r="F18" s="74">
        <v>24</v>
      </c>
      <c r="G18" s="74">
        <v>20</v>
      </c>
      <c r="H18" s="74">
        <f t="shared" si="4"/>
        <v>85</v>
      </c>
      <c r="I18" s="74">
        <v>51</v>
      </c>
      <c r="J18" s="74">
        <v>34</v>
      </c>
      <c r="K18" s="74">
        <f t="shared" si="5"/>
        <v>63</v>
      </c>
      <c r="L18" s="74">
        <v>36</v>
      </c>
      <c r="M18" s="74">
        <v>27</v>
      </c>
      <c r="N18" s="74">
        <f t="shared" si="6"/>
        <v>129</v>
      </c>
      <c r="O18" s="74">
        <v>77</v>
      </c>
      <c r="P18" s="74">
        <v>52</v>
      </c>
      <c r="Q18" s="74">
        <f t="shared" si="7"/>
        <v>39</v>
      </c>
      <c r="R18" s="74">
        <v>25</v>
      </c>
      <c r="S18" s="74">
        <v>14</v>
      </c>
    </row>
    <row r="19" spans="1:19" ht="20.25" customHeight="1" x14ac:dyDescent="0.15">
      <c r="A19" s="69" t="s">
        <v>2</v>
      </c>
      <c r="B19" s="74">
        <f t="shared" si="0"/>
        <v>152</v>
      </c>
      <c r="C19" s="74">
        <f t="shared" si="1"/>
        <v>78</v>
      </c>
      <c r="D19" s="74">
        <f t="shared" si="2"/>
        <v>74</v>
      </c>
      <c r="E19" s="74">
        <f t="shared" si="3"/>
        <v>11</v>
      </c>
      <c r="F19" s="74">
        <v>1</v>
      </c>
      <c r="G19" s="74">
        <v>10</v>
      </c>
      <c r="H19" s="74">
        <f t="shared" si="4"/>
        <v>45</v>
      </c>
      <c r="I19" s="74">
        <v>22</v>
      </c>
      <c r="J19" s="74">
        <v>23</v>
      </c>
      <c r="K19" s="74">
        <f t="shared" si="5"/>
        <v>33</v>
      </c>
      <c r="L19" s="74">
        <v>18</v>
      </c>
      <c r="M19" s="74">
        <v>15</v>
      </c>
      <c r="N19" s="74">
        <f t="shared" si="6"/>
        <v>46</v>
      </c>
      <c r="O19" s="74">
        <v>28</v>
      </c>
      <c r="P19" s="74">
        <v>18</v>
      </c>
      <c r="Q19" s="74">
        <f t="shared" si="7"/>
        <v>17</v>
      </c>
      <c r="R19" s="74">
        <v>9</v>
      </c>
      <c r="S19" s="74">
        <v>8</v>
      </c>
    </row>
    <row r="20" spans="1:19" ht="20.25" customHeight="1" x14ac:dyDescent="0.15">
      <c r="A20" s="69" t="s">
        <v>71</v>
      </c>
      <c r="B20" s="74">
        <f t="shared" si="0"/>
        <v>38</v>
      </c>
      <c r="C20" s="74">
        <f t="shared" si="1"/>
        <v>9</v>
      </c>
      <c r="D20" s="74">
        <f t="shared" si="2"/>
        <v>29</v>
      </c>
      <c r="E20" s="74">
        <f t="shared" si="3"/>
        <v>2</v>
      </c>
      <c r="F20" s="74">
        <v>0</v>
      </c>
      <c r="G20" s="74">
        <v>2</v>
      </c>
      <c r="H20" s="74">
        <f t="shared" si="4"/>
        <v>7</v>
      </c>
      <c r="I20" s="74">
        <v>0</v>
      </c>
      <c r="J20" s="74">
        <v>7</v>
      </c>
      <c r="K20" s="74">
        <f t="shared" si="5"/>
        <v>4</v>
      </c>
      <c r="L20" s="74">
        <v>1</v>
      </c>
      <c r="M20" s="74">
        <v>3</v>
      </c>
      <c r="N20" s="74">
        <f t="shared" si="6"/>
        <v>15</v>
      </c>
      <c r="O20" s="74">
        <v>7</v>
      </c>
      <c r="P20" s="74">
        <v>8</v>
      </c>
      <c r="Q20" s="74">
        <f t="shared" si="7"/>
        <v>10</v>
      </c>
      <c r="R20" s="74">
        <v>1</v>
      </c>
      <c r="S20" s="74">
        <v>9</v>
      </c>
    </row>
    <row r="21" spans="1:19" ht="20.25" customHeight="1" x14ac:dyDescent="0.15">
      <c r="A21" s="69" t="s">
        <v>42</v>
      </c>
      <c r="B21" s="74">
        <f t="shared" si="0"/>
        <v>3</v>
      </c>
      <c r="C21" s="74">
        <f t="shared" si="1"/>
        <v>1</v>
      </c>
      <c r="D21" s="74">
        <f t="shared" si="2"/>
        <v>2</v>
      </c>
      <c r="E21" s="74">
        <f t="shared" si="3"/>
        <v>1</v>
      </c>
      <c r="F21" s="74">
        <v>0</v>
      </c>
      <c r="G21" s="74">
        <v>1</v>
      </c>
      <c r="H21" s="74">
        <f t="shared" si="4"/>
        <v>0</v>
      </c>
      <c r="I21" s="74">
        <v>0</v>
      </c>
      <c r="J21" s="74">
        <v>0</v>
      </c>
      <c r="K21" s="74">
        <f t="shared" si="5"/>
        <v>1</v>
      </c>
      <c r="L21" s="74">
        <v>0</v>
      </c>
      <c r="M21" s="74">
        <v>1</v>
      </c>
      <c r="N21" s="74">
        <f t="shared" si="6"/>
        <v>1</v>
      </c>
      <c r="O21" s="74">
        <v>1</v>
      </c>
      <c r="P21" s="74">
        <v>0</v>
      </c>
      <c r="Q21" s="74">
        <f t="shared" si="7"/>
        <v>0</v>
      </c>
      <c r="R21" s="74">
        <v>0</v>
      </c>
      <c r="S21" s="74">
        <v>0</v>
      </c>
    </row>
    <row r="22" spans="1:19" ht="20.25" customHeight="1" x14ac:dyDescent="0.15">
      <c r="A22" s="69" t="s">
        <v>28</v>
      </c>
      <c r="B22" s="74">
        <f t="shared" si="0"/>
        <v>35</v>
      </c>
      <c r="C22" s="74">
        <f t="shared" si="1"/>
        <v>22</v>
      </c>
      <c r="D22" s="74">
        <f t="shared" si="2"/>
        <v>13</v>
      </c>
      <c r="E22" s="74">
        <f t="shared" si="3"/>
        <v>5</v>
      </c>
      <c r="F22" s="74">
        <v>0</v>
      </c>
      <c r="G22" s="74">
        <v>5</v>
      </c>
      <c r="H22" s="74">
        <f t="shared" si="4"/>
        <v>14</v>
      </c>
      <c r="I22" s="74">
        <v>11</v>
      </c>
      <c r="J22" s="74">
        <v>3</v>
      </c>
      <c r="K22" s="74">
        <f t="shared" si="5"/>
        <v>4</v>
      </c>
      <c r="L22" s="74">
        <v>3</v>
      </c>
      <c r="M22" s="74">
        <v>1</v>
      </c>
      <c r="N22" s="74">
        <f t="shared" si="6"/>
        <v>10</v>
      </c>
      <c r="O22" s="74">
        <v>7</v>
      </c>
      <c r="P22" s="74">
        <v>3</v>
      </c>
      <c r="Q22" s="74">
        <f t="shared" si="7"/>
        <v>2</v>
      </c>
      <c r="R22" s="74">
        <v>1</v>
      </c>
      <c r="S22" s="74">
        <v>1</v>
      </c>
    </row>
    <row r="23" spans="1:19" ht="20.25" customHeight="1" x14ac:dyDescent="0.15">
      <c r="A23" s="69" t="s">
        <v>45</v>
      </c>
      <c r="B23" s="74">
        <f t="shared" si="0"/>
        <v>12</v>
      </c>
      <c r="C23" s="74">
        <f t="shared" si="1"/>
        <v>8</v>
      </c>
      <c r="D23" s="74">
        <f t="shared" si="2"/>
        <v>4</v>
      </c>
      <c r="E23" s="74">
        <f t="shared" si="3"/>
        <v>0</v>
      </c>
      <c r="F23" s="74">
        <v>0</v>
      </c>
      <c r="G23" s="74">
        <v>0</v>
      </c>
      <c r="H23" s="74">
        <f t="shared" si="4"/>
        <v>0</v>
      </c>
      <c r="I23" s="74">
        <v>0</v>
      </c>
      <c r="J23" s="74">
        <v>0</v>
      </c>
      <c r="K23" s="74">
        <f t="shared" si="5"/>
        <v>2</v>
      </c>
      <c r="L23" s="74">
        <v>2</v>
      </c>
      <c r="M23" s="74">
        <v>0</v>
      </c>
      <c r="N23" s="74">
        <f t="shared" si="6"/>
        <v>9</v>
      </c>
      <c r="O23" s="74">
        <v>5</v>
      </c>
      <c r="P23" s="74">
        <v>4</v>
      </c>
      <c r="Q23" s="74">
        <f t="shared" si="7"/>
        <v>1</v>
      </c>
      <c r="R23" s="74">
        <v>1</v>
      </c>
      <c r="S23" s="74">
        <v>0</v>
      </c>
    </row>
    <row r="24" spans="1:19" ht="20.25" customHeight="1" x14ac:dyDescent="0.15">
      <c r="A24" s="69" t="s">
        <v>34</v>
      </c>
      <c r="B24" s="74">
        <f t="shared" si="0"/>
        <v>31</v>
      </c>
      <c r="C24" s="74">
        <f t="shared" si="1"/>
        <v>18</v>
      </c>
      <c r="D24" s="74">
        <f t="shared" si="2"/>
        <v>13</v>
      </c>
      <c r="E24" s="74">
        <f t="shared" si="3"/>
        <v>0</v>
      </c>
      <c r="F24" s="74">
        <v>0</v>
      </c>
      <c r="G24" s="74">
        <v>0</v>
      </c>
      <c r="H24" s="74">
        <f t="shared" si="4"/>
        <v>8</v>
      </c>
      <c r="I24" s="74">
        <v>3</v>
      </c>
      <c r="J24" s="74">
        <v>5</v>
      </c>
      <c r="K24" s="74">
        <f t="shared" si="5"/>
        <v>4</v>
      </c>
      <c r="L24" s="74">
        <v>2</v>
      </c>
      <c r="M24" s="74">
        <v>2</v>
      </c>
      <c r="N24" s="74">
        <f t="shared" si="6"/>
        <v>10</v>
      </c>
      <c r="O24" s="74">
        <v>6</v>
      </c>
      <c r="P24" s="74">
        <v>4</v>
      </c>
      <c r="Q24" s="74">
        <f t="shared" si="7"/>
        <v>9</v>
      </c>
      <c r="R24" s="74">
        <v>7</v>
      </c>
      <c r="S24" s="74">
        <v>2</v>
      </c>
    </row>
    <row r="25" spans="1:19" ht="20.25" customHeight="1" x14ac:dyDescent="0.15">
      <c r="A25" s="71" t="s">
        <v>27</v>
      </c>
      <c r="B25" s="75">
        <f t="shared" si="0"/>
        <v>689</v>
      </c>
      <c r="C25" s="75">
        <f t="shared" si="1"/>
        <v>407</v>
      </c>
      <c r="D25" s="75">
        <f t="shared" si="2"/>
        <v>282</v>
      </c>
      <c r="E25" s="75">
        <f t="shared" si="3"/>
        <v>120</v>
      </c>
      <c r="F25" s="75">
        <v>67</v>
      </c>
      <c r="G25" s="75">
        <v>53</v>
      </c>
      <c r="H25" s="75">
        <f t="shared" si="4"/>
        <v>54</v>
      </c>
      <c r="I25" s="75">
        <v>19</v>
      </c>
      <c r="J25" s="75">
        <v>35</v>
      </c>
      <c r="K25" s="75">
        <f t="shared" si="5"/>
        <v>34</v>
      </c>
      <c r="L25" s="75">
        <v>11</v>
      </c>
      <c r="M25" s="75">
        <v>23</v>
      </c>
      <c r="N25" s="75">
        <f t="shared" si="6"/>
        <v>248</v>
      </c>
      <c r="O25" s="75">
        <v>132</v>
      </c>
      <c r="P25" s="75">
        <v>116</v>
      </c>
      <c r="Q25" s="75">
        <f t="shared" si="7"/>
        <v>233</v>
      </c>
      <c r="R25" s="75">
        <v>178</v>
      </c>
      <c r="S25" s="75">
        <v>55</v>
      </c>
    </row>
  </sheetData>
  <mergeCells count="9">
    <mergeCell ref="A1:E1"/>
    <mergeCell ref="R1:S1"/>
    <mergeCell ref="A2:A3"/>
    <mergeCell ref="B2:D2"/>
    <mergeCell ref="E2:G2"/>
    <mergeCell ref="H2:J2"/>
    <mergeCell ref="K2:M2"/>
    <mergeCell ref="N2:P2"/>
    <mergeCell ref="Q2:S2"/>
  </mergeCells>
  <phoneticPr fontId="41" type="noConversion"/>
  <pageMargins left="0.55097222328186035" right="0.19666667282581329" top="0.39347222447395325" bottom="0.19666667282581329" header="0.51138889789581299" footer="0.3148611187934875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5"/>
  <sheetViews>
    <sheetView topLeftCell="A7" zoomScaleNormal="100" workbookViewId="0">
      <selection activeCell="C19" sqref="C19"/>
    </sheetView>
  </sheetViews>
  <sheetFormatPr defaultColWidth="8.88671875" defaultRowHeight="13.5" x14ac:dyDescent="0.15"/>
  <cols>
    <col min="2" max="2" width="8.21875" customWidth="1"/>
    <col min="3" max="11" width="6.109375" customWidth="1"/>
    <col min="12" max="13" width="4.88671875" customWidth="1"/>
    <col min="14" max="14" width="6.109375" customWidth="1"/>
    <col min="15" max="15" width="5.21875" customWidth="1"/>
    <col min="16" max="16" width="6.109375" bestFit="1" customWidth="1"/>
    <col min="17" max="17" width="6.109375" customWidth="1"/>
    <col min="18" max="18" width="5.6640625" customWidth="1"/>
    <col min="19" max="19" width="6.109375" customWidth="1"/>
  </cols>
  <sheetData>
    <row r="1" spans="1:19" ht="22.5" x14ac:dyDescent="0.15">
      <c r="A1" s="289" t="s">
        <v>182</v>
      </c>
      <c r="B1" s="289"/>
      <c r="C1" s="289"/>
      <c r="D1" s="289"/>
      <c r="E1" s="289"/>
      <c r="R1" s="293" t="s">
        <v>37</v>
      </c>
      <c r="S1" s="293"/>
    </row>
    <row r="2" spans="1:19" ht="19.5" customHeight="1" x14ac:dyDescent="0.15">
      <c r="A2" s="299" t="s">
        <v>162</v>
      </c>
      <c r="B2" s="297" t="s">
        <v>35</v>
      </c>
      <c r="C2" s="297"/>
      <c r="D2" s="297"/>
      <c r="E2" s="297" t="s">
        <v>149</v>
      </c>
      <c r="F2" s="297"/>
      <c r="G2" s="297"/>
      <c r="H2" s="297" t="s">
        <v>24</v>
      </c>
      <c r="I2" s="297"/>
      <c r="J2" s="297"/>
      <c r="K2" s="297" t="s">
        <v>22</v>
      </c>
      <c r="L2" s="297"/>
      <c r="M2" s="297"/>
      <c r="N2" s="297" t="s">
        <v>9</v>
      </c>
      <c r="O2" s="297"/>
      <c r="P2" s="298"/>
      <c r="Q2" s="297" t="s">
        <v>158</v>
      </c>
      <c r="R2" s="297"/>
      <c r="S2" s="298"/>
    </row>
    <row r="3" spans="1:19" ht="19.5" customHeight="1" x14ac:dyDescent="0.15">
      <c r="A3" s="299"/>
      <c r="B3" s="16" t="s">
        <v>56</v>
      </c>
      <c r="C3" s="16" t="s">
        <v>55</v>
      </c>
      <c r="D3" s="17" t="s">
        <v>57</v>
      </c>
      <c r="E3" s="16" t="s">
        <v>56</v>
      </c>
      <c r="F3" s="16" t="s">
        <v>55</v>
      </c>
      <c r="G3" s="16" t="s">
        <v>57</v>
      </c>
      <c r="H3" s="18" t="s">
        <v>56</v>
      </c>
      <c r="I3" s="16" t="s">
        <v>55</v>
      </c>
      <c r="J3" s="17" t="s">
        <v>57</v>
      </c>
      <c r="K3" s="16" t="s">
        <v>56</v>
      </c>
      <c r="L3" s="16" t="s">
        <v>55</v>
      </c>
      <c r="M3" s="16" t="s">
        <v>57</v>
      </c>
      <c r="N3" s="18" t="s">
        <v>56</v>
      </c>
      <c r="O3" s="16" t="s">
        <v>55</v>
      </c>
      <c r="P3" s="17" t="s">
        <v>57</v>
      </c>
      <c r="Q3" s="16" t="s">
        <v>56</v>
      </c>
      <c r="R3" s="16" t="s">
        <v>55</v>
      </c>
      <c r="S3" s="17" t="s">
        <v>57</v>
      </c>
    </row>
    <row r="4" spans="1:19" s="13" customFormat="1" ht="20.25" customHeight="1" x14ac:dyDescent="0.15">
      <c r="A4" s="68">
        <v>2008</v>
      </c>
      <c r="B4" s="25">
        <f>SUM(B5:B25)</f>
        <v>11923</v>
      </c>
      <c r="C4" s="26">
        <f>SUM(C5:C25)</f>
        <v>6320</v>
      </c>
      <c r="D4" s="26">
        <f>SUM(D5:D25)</f>
        <v>5603</v>
      </c>
      <c r="E4" s="27">
        <f>SUM(E5:E25)</f>
        <v>1201</v>
      </c>
      <c r="F4" s="21">
        <v>548</v>
      </c>
      <c r="G4" s="21">
        <v>653</v>
      </c>
      <c r="H4" s="27">
        <f>SUM(H5:H25)</f>
        <v>1150</v>
      </c>
      <c r="I4" s="21">
        <v>548</v>
      </c>
      <c r="J4" s="21">
        <v>653</v>
      </c>
      <c r="K4" s="27">
        <f>SUM(K5:K25)</f>
        <v>1018</v>
      </c>
      <c r="L4" s="21">
        <v>548</v>
      </c>
      <c r="M4" s="21">
        <v>653</v>
      </c>
      <c r="N4" s="27">
        <f>SUM(N5:N25)</f>
        <v>3392</v>
      </c>
      <c r="O4" s="21">
        <v>548</v>
      </c>
      <c r="P4" s="21">
        <v>653</v>
      </c>
      <c r="Q4" s="27">
        <f>SUM(Q5:Q25)</f>
        <v>5162</v>
      </c>
      <c r="R4" s="21">
        <v>548</v>
      </c>
      <c r="S4" s="21">
        <v>653</v>
      </c>
    </row>
    <row r="5" spans="1:19" ht="20.25" customHeight="1" x14ac:dyDescent="0.15">
      <c r="A5" s="51" t="s">
        <v>5</v>
      </c>
      <c r="B5" s="28">
        <f t="shared" ref="B5:B25" si="0">SUM(C5:D5)</f>
        <v>5549</v>
      </c>
      <c r="C5" s="29">
        <f t="shared" ref="C5:C25" si="1">SUM(F5,I5,L5,O5,R5)</f>
        <v>2435</v>
      </c>
      <c r="D5" s="29">
        <f t="shared" ref="D5:D25" si="2">SUM(G5,J5,M5,P5,S5)</f>
        <v>3114</v>
      </c>
      <c r="E5" s="29">
        <f t="shared" ref="E5:E25" si="3">SUM(F5:G5)</f>
        <v>695</v>
      </c>
      <c r="F5" s="22">
        <v>290</v>
      </c>
      <c r="G5" s="22">
        <v>405</v>
      </c>
      <c r="H5" s="29">
        <f t="shared" ref="H5:H25" si="4">SUM(I5:J5)</f>
        <v>597</v>
      </c>
      <c r="I5" s="22">
        <v>221</v>
      </c>
      <c r="J5" s="22">
        <v>376</v>
      </c>
      <c r="K5" s="29">
        <f t="shared" ref="K5:K25" si="5">SUM(L5:M5)</f>
        <v>373</v>
      </c>
      <c r="L5" s="22">
        <v>130</v>
      </c>
      <c r="M5" s="22">
        <v>243</v>
      </c>
      <c r="N5" s="29">
        <f t="shared" ref="N5:N25" si="6">SUM(O5:P5)</f>
        <v>1899</v>
      </c>
      <c r="O5" s="22">
        <v>862</v>
      </c>
      <c r="P5" s="22">
        <v>1037</v>
      </c>
      <c r="Q5" s="29">
        <f t="shared" ref="Q5:Q25" si="7">SUM(R5:S5)</f>
        <v>1985</v>
      </c>
      <c r="R5" s="22">
        <v>932</v>
      </c>
      <c r="S5" s="22">
        <v>1053</v>
      </c>
    </row>
    <row r="6" spans="1:19" ht="20.25" customHeight="1" x14ac:dyDescent="0.15">
      <c r="A6" s="95" t="s">
        <v>173</v>
      </c>
      <c r="B6" s="28">
        <f t="shared" si="0"/>
        <v>339</v>
      </c>
      <c r="C6" s="29">
        <f t="shared" si="1"/>
        <v>189</v>
      </c>
      <c r="D6" s="29">
        <f t="shared" si="2"/>
        <v>150</v>
      </c>
      <c r="E6" s="29">
        <f t="shared" si="3"/>
        <v>117</v>
      </c>
      <c r="F6" s="22">
        <v>62</v>
      </c>
      <c r="G6" s="22">
        <v>55</v>
      </c>
      <c r="H6" s="29">
        <f t="shared" si="4"/>
        <v>46</v>
      </c>
      <c r="I6" s="22">
        <v>28</v>
      </c>
      <c r="J6" s="22">
        <v>18</v>
      </c>
      <c r="K6" s="29">
        <f t="shared" si="5"/>
        <v>57</v>
      </c>
      <c r="L6" s="22">
        <v>32</v>
      </c>
      <c r="M6" s="22">
        <v>25</v>
      </c>
      <c r="N6" s="29">
        <f t="shared" si="6"/>
        <v>76</v>
      </c>
      <c r="O6" s="22">
        <v>41</v>
      </c>
      <c r="P6" s="22">
        <v>35</v>
      </c>
      <c r="Q6" s="29">
        <f t="shared" si="7"/>
        <v>43</v>
      </c>
      <c r="R6" s="22">
        <v>26</v>
      </c>
      <c r="S6" s="22">
        <v>17</v>
      </c>
    </row>
    <row r="7" spans="1:19" ht="20.25" customHeight="1" x14ac:dyDescent="0.15">
      <c r="A7" s="69" t="s">
        <v>59</v>
      </c>
      <c r="B7" s="28">
        <f t="shared" si="0"/>
        <v>518</v>
      </c>
      <c r="C7" s="29">
        <f t="shared" si="1"/>
        <v>492</v>
      </c>
      <c r="D7" s="29">
        <f t="shared" si="2"/>
        <v>26</v>
      </c>
      <c r="E7" s="29">
        <f t="shared" si="3"/>
        <v>0</v>
      </c>
      <c r="F7" s="23" t="s">
        <v>58</v>
      </c>
      <c r="G7" s="23" t="s">
        <v>58</v>
      </c>
      <c r="H7" s="29">
        <f t="shared" si="4"/>
        <v>6</v>
      </c>
      <c r="I7" s="23">
        <v>6</v>
      </c>
      <c r="J7" s="23" t="s">
        <v>58</v>
      </c>
      <c r="K7" s="29">
        <f t="shared" si="5"/>
        <v>0</v>
      </c>
      <c r="L7" s="23" t="s">
        <v>58</v>
      </c>
      <c r="M7" s="23" t="s">
        <v>58</v>
      </c>
      <c r="N7" s="29">
        <f t="shared" si="6"/>
        <v>42</v>
      </c>
      <c r="O7" s="23">
        <v>38</v>
      </c>
      <c r="P7" s="23">
        <v>4</v>
      </c>
      <c r="Q7" s="29">
        <f t="shared" si="7"/>
        <v>470</v>
      </c>
      <c r="R7" s="23">
        <v>448</v>
      </c>
      <c r="S7" s="23">
        <v>22</v>
      </c>
    </row>
    <row r="8" spans="1:19" ht="20.25" customHeight="1" x14ac:dyDescent="0.15">
      <c r="A8" s="69" t="s">
        <v>43</v>
      </c>
      <c r="B8" s="28">
        <f t="shared" si="0"/>
        <v>760</v>
      </c>
      <c r="C8" s="29">
        <f t="shared" si="1"/>
        <v>463</v>
      </c>
      <c r="D8" s="29">
        <f t="shared" si="2"/>
        <v>297</v>
      </c>
      <c r="E8" s="29">
        <f t="shared" si="3"/>
        <v>26</v>
      </c>
      <c r="F8" s="22">
        <v>6</v>
      </c>
      <c r="G8" s="22">
        <v>20</v>
      </c>
      <c r="H8" s="29">
        <f t="shared" si="4"/>
        <v>42</v>
      </c>
      <c r="I8" s="22">
        <v>4</v>
      </c>
      <c r="J8" s="22">
        <v>38</v>
      </c>
      <c r="K8" s="29">
        <f t="shared" si="5"/>
        <v>42</v>
      </c>
      <c r="L8" s="22">
        <v>1</v>
      </c>
      <c r="M8" s="22">
        <v>41</v>
      </c>
      <c r="N8" s="29">
        <f t="shared" si="6"/>
        <v>117</v>
      </c>
      <c r="O8" s="22">
        <v>38</v>
      </c>
      <c r="P8" s="22">
        <v>79</v>
      </c>
      <c r="Q8" s="29">
        <f t="shared" si="7"/>
        <v>533</v>
      </c>
      <c r="R8" s="22">
        <v>414</v>
      </c>
      <c r="S8" s="22">
        <v>119</v>
      </c>
    </row>
    <row r="9" spans="1:19" ht="20.25" customHeight="1" x14ac:dyDescent="0.15">
      <c r="A9" s="69" t="s">
        <v>36</v>
      </c>
      <c r="B9" s="28">
        <f t="shared" si="0"/>
        <v>1645</v>
      </c>
      <c r="C9" s="29">
        <f t="shared" si="1"/>
        <v>827</v>
      </c>
      <c r="D9" s="29">
        <f t="shared" si="2"/>
        <v>818</v>
      </c>
      <c r="E9" s="29">
        <f t="shared" si="3"/>
        <v>147</v>
      </c>
      <c r="F9" s="22">
        <v>70</v>
      </c>
      <c r="G9" s="22">
        <v>77</v>
      </c>
      <c r="H9" s="29">
        <f t="shared" si="4"/>
        <v>124</v>
      </c>
      <c r="I9" s="22">
        <v>11</v>
      </c>
      <c r="J9" s="22">
        <v>113</v>
      </c>
      <c r="K9" s="29">
        <f t="shared" si="5"/>
        <v>90</v>
      </c>
      <c r="L9" s="22">
        <v>4</v>
      </c>
      <c r="M9" s="22">
        <v>86</v>
      </c>
      <c r="N9" s="29">
        <f t="shared" si="6"/>
        <v>380</v>
      </c>
      <c r="O9" s="22">
        <v>140</v>
      </c>
      <c r="P9" s="22">
        <v>240</v>
      </c>
      <c r="Q9" s="29">
        <f t="shared" si="7"/>
        <v>904</v>
      </c>
      <c r="R9" s="22">
        <v>602</v>
      </c>
      <c r="S9" s="22">
        <v>302</v>
      </c>
    </row>
    <row r="10" spans="1:19" ht="20.25" customHeight="1" x14ac:dyDescent="0.15">
      <c r="A10" s="69" t="s">
        <v>47</v>
      </c>
      <c r="B10" s="28">
        <f t="shared" si="0"/>
        <v>274</v>
      </c>
      <c r="C10" s="29">
        <f t="shared" si="1"/>
        <v>47</v>
      </c>
      <c r="D10" s="29">
        <f t="shared" si="2"/>
        <v>227</v>
      </c>
      <c r="E10" s="29">
        <f t="shared" si="3"/>
        <v>20</v>
      </c>
      <c r="F10" s="22">
        <v>4</v>
      </c>
      <c r="G10" s="22">
        <v>16</v>
      </c>
      <c r="H10" s="29">
        <f t="shared" si="4"/>
        <v>37</v>
      </c>
      <c r="I10" s="22">
        <v>4</v>
      </c>
      <c r="J10" s="22">
        <v>33</v>
      </c>
      <c r="K10" s="29">
        <f t="shared" si="5"/>
        <v>31</v>
      </c>
      <c r="L10" s="22">
        <v>4</v>
      </c>
      <c r="M10" s="22">
        <v>27</v>
      </c>
      <c r="N10" s="29">
        <f t="shared" si="6"/>
        <v>92</v>
      </c>
      <c r="O10" s="22">
        <v>12</v>
      </c>
      <c r="P10" s="22">
        <v>80</v>
      </c>
      <c r="Q10" s="29">
        <f t="shared" si="7"/>
        <v>94</v>
      </c>
      <c r="R10" s="22">
        <v>23</v>
      </c>
      <c r="S10" s="22">
        <v>71</v>
      </c>
    </row>
    <row r="11" spans="1:19" ht="20.25" customHeight="1" x14ac:dyDescent="0.15">
      <c r="A11" s="69" t="s">
        <v>63</v>
      </c>
      <c r="B11" s="28">
        <f t="shared" si="0"/>
        <v>57</v>
      </c>
      <c r="C11" s="29">
        <f t="shared" si="1"/>
        <v>54</v>
      </c>
      <c r="D11" s="29">
        <f t="shared" si="2"/>
        <v>3</v>
      </c>
      <c r="E11" s="29">
        <f t="shared" si="3"/>
        <v>3</v>
      </c>
      <c r="F11" s="22">
        <v>2</v>
      </c>
      <c r="G11" s="22">
        <v>1</v>
      </c>
      <c r="H11" s="29">
        <f t="shared" si="4"/>
        <v>3</v>
      </c>
      <c r="I11" s="22">
        <v>3</v>
      </c>
      <c r="J11" s="23" t="s">
        <v>58</v>
      </c>
      <c r="K11" s="29">
        <f t="shared" si="5"/>
        <v>1</v>
      </c>
      <c r="L11" s="22">
        <v>1</v>
      </c>
      <c r="M11" s="23" t="s">
        <v>58</v>
      </c>
      <c r="N11" s="29">
        <f t="shared" si="6"/>
        <v>25</v>
      </c>
      <c r="O11" s="22">
        <v>23</v>
      </c>
      <c r="P11" s="23">
        <v>2</v>
      </c>
      <c r="Q11" s="29">
        <f t="shared" si="7"/>
        <v>25</v>
      </c>
      <c r="R11" s="22">
        <v>25</v>
      </c>
      <c r="S11" s="23" t="s">
        <v>58</v>
      </c>
    </row>
    <row r="12" spans="1:19" ht="20.25" customHeight="1" x14ac:dyDescent="0.15">
      <c r="A12" s="70" t="s">
        <v>64</v>
      </c>
      <c r="B12" s="28">
        <f t="shared" si="0"/>
        <v>276</v>
      </c>
      <c r="C12" s="29">
        <f t="shared" si="1"/>
        <v>190</v>
      </c>
      <c r="D12" s="29">
        <f t="shared" si="2"/>
        <v>86</v>
      </c>
      <c r="E12" s="29">
        <f t="shared" si="3"/>
        <v>13</v>
      </c>
      <c r="F12" s="22">
        <v>8</v>
      </c>
      <c r="G12" s="22">
        <v>5</v>
      </c>
      <c r="H12" s="29">
        <f t="shared" si="4"/>
        <v>11</v>
      </c>
      <c r="I12" s="22">
        <v>4</v>
      </c>
      <c r="J12" s="22">
        <v>7</v>
      </c>
      <c r="K12" s="29">
        <f t="shared" si="5"/>
        <v>7</v>
      </c>
      <c r="L12" s="22">
        <v>1</v>
      </c>
      <c r="M12" s="22">
        <v>6</v>
      </c>
      <c r="N12" s="29">
        <f t="shared" si="6"/>
        <v>36</v>
      </c>
      <c r="O12" s="22">
        <v>15</v>
      </c>
      <c r="P12" s="22">
        <v>21</v>
      </c>
      <c r="Q12" s="29">
        <f t="shared" si="7"/>
        <v>209</v>
      </c>
      <c r="R12" s="22">
        <v>162</v>
      </c>
      <c r="S12" s="22">
        <v>47</v>
      </c>
    </row>
    <row r="13" spans="1:19" ht="20.25" customHeight="1" x14ac:dyDescent="0.15">
      <c r="A13" s="51" t="s">
        <v>65</v>
      </c>
      <c r="B13" s="28">
        <f t="shared" si="0"/>
        <v>309</v>
      </c>
      <c r="C13" s="29">
        <f t="shared" si="1"/>
        <v>241</v>
      </c>
      <c r="D13" s="29">
        <f t="shared" si="2"/>
        <v>68</v>
      </c>
      <c r="E13" s="29">
        <f t="shared" si="3"/>
        <v>6</v>
      </c>
      <c r="F13" s="22">
        <v>1</v>
      </c>
      <c r="G13" s="22">
        <v>5</v>
      </c>
      <c r="H13" s="29">
        <f t="shared" si="4"/>
        <v>9</v>
      </c>
      <c r="I13" s="22">
        <v>1</v>
      </c>
      <c r="J13" s="22">
        <v>8</v>
      </c>
      <c r="K13" s="29">
        <f t="shared" si="5"/>
        <v>5</v>
      </c>
      <c r="L13" s="23" t="s">
        <v>58</v>
      </c>
      <c r="M13" s="22">
        <v>5</v>
      </c>
      <c r="N13" s="29">
        <f t="shared" si="6"/>
        <v>54</v>
      </c>
      <c r="O13" s="23">
        <v>26</v>
      </c>
      <c r="P13" s="22">
        <v>28</v>
      </c>
      <c r="Q13" s="29">
        <f t="shared" si="7"/>
        <v>235</v>
      </c>
      <c r="R13" s="23">
        <v>213</v>
      </c>
      <c r="S13" s="22">
        <v>22</v>
      </c>
    </row>
    <row r="14" spans="1:19" ht="20.25" customHeight="1" x14ac:dyDescent="0.15">
      <c r="A14" s="69" t="s">
        <v>66</v>
      </c>
      <c r="B14" s="28">
        <f t="shared" si="0"/>
        <v>79</v>
      </c>
      <c r="C14" s="29">
        <f t="shared" si="1"/>
        <v>68</v>
      </c>
      <c r="D14" s="29">
        <f t="shared" si="2"/>
        <v>11</v>
      </c>
      <c r="E14" s="29">
        <f t="shared" si="3"/>
        <v>3</v>
      </c>
      <c r="F14" s="22">
        <v>3</v>
      </c>
      <c r="G14" s="23" t="s">
        <v>58</v>
      </c>
      <c r="H14" s="29">
        <f t="shared" si="4"/>
        <v>3</v>
      </c>
      <c r="I14" s="22">
        <v>3</v>
      </c>
      <c r="J14" s="23" t="s">
        <v>58</v>
      </c>
      <c r="K14" s="29">
        <f t="shared" si="5"/>
        <v>0</v>
      </c>
      <c r="L14" s="23" t="s">
        <v>58</v>
      </c>
      <c r="M14" s="23" t="s">
        <v>58</v>
      </c>
      <c r="N14" s="29">
        <f t="shared" si="6"/>
        <v>36</v>
      </c>
      <c r="O14" s="23">
        <v>25</v>
      </c>
      <c r="P14" s="23">
        <v>11</v>
      </c>
      <c r="Q14" s="29">
        <f t="shared" si="7"/>
        <v>37</v>
      </c>
      <c r="R14" s="23">
        <v>37</v>
      </c>
      <c r="S14" s="23" t="s">
        <v>58</v>
      </c>
    </row>
    <row r="15" spans="1:19" ht="20.25" customHeight="1" x14ac:dyDescent="0.15">
      <c r="A15" s="69" t="s">
        <v>67</v>
      </c>
      <c r="B15" s="28">
        <f t="shared" si="0"/>
        <v>240</v>
      </c>
      <c r="C15" s="29">
        <f t="shared" si="1"/>
        <v>222</v>
      </c>
      <c r="D15" s="29">
        <f t="shared" si="2"/>
        <v>18</v>
      </c>
      <c r="E15" s="29">
        <f t="shared" si="3"/>
        <v>1</v>
      </c>
      <c r="F15" s="22">
        <v>1</v>
      </c>
      <c r="G15" s="23" t="s">
        <v>58</v>
      </c>
      <c r="H15" s="29">
        <f t="shared" si="4"/>
        <v>10</v>
      </c>
      <c r="I15" s="22">
        <v>10</v>
      </c>
      <c r="J15" s="23" t="s">
        <v>58</v>
      </c>
      <c r="K15" s="29">
        <f t="shared" si="5"/>
        <v>4</v>
      </c>
      <c r="L15" s="22">
        <v>3</v>
      </c>
      <c r="M15" s="23">
        <v>1</v>
      </c>
      <c r="N15" s="29">
        <f t="shared" si="6"/>
        <v>19</v>
      </c>
      <c r="O15" s="22">
        <v>19</v>
      </c>
      <c r="P15" s="23" t="s">
        <v>58</v>
      </c>
      <c r="Q15" s="29">
        <f t="shared" si="7"/>
        <v>206</v>
      </c>
      <c r="R15" s="22">
        <v>189</v>
      </c>
      <c r="S15" s="23">
        <v>17</v>
      </c>
    </row>
    <row r="16" spans="1:19" ht="20.25" customHeight="1" x14ac:dyDescent="0.15">
      <c r="A16" s="69" t="s">
        <v>25</v>
      </c>
      <c r="B16" s="28">
        <f t="shared" si="0"/>
        <v>89</v>
      </c>
      <c r="C16" s="29">
        <f t="shared" si="1"/>
        <v>70</v>
      </c>
      <c r="D16" s="29">
        <f t="shared" si="2"/>
        <v>19</v>
      </c>
      <c r="E16" s="29">
        <f t="shared" si="3"/>
        <v>42</v>
      </c>
      <c r="F16" s="22">
        <v>28</v>
      </c>
      <c r="G16" s="22">
        <v>14</v>
      </c>
      <c r="H16" s="29">
        <f t="shared" si="4"/>
        <v>2</v>
      </c>
      <c r="I16" s="22">
        <v>2</v>
      </c>
      <c r="J16" s="23" t="s">
        <v>58</v>
      </c>
      <c r="K16" s="29">
        <f t="shared" si="5"/>
        <v>4</v>
      </c>
      <c r="L16" s="22">
        <v>4</v>
      </c>
      <c r="M16" s="23" t="s">
        <v>58</v>
      </c>
      <c r="N16" s="29">
        <f t="shared" si="6"/>
        <v>14</v>
      </c>
      <c r="O16" s="22">
        <v>9</v>
      </c>
      <c r="P16" s="23">
        <v>5</v>
      </c>
      <c r="Q16" s="29">
        <f t="shared" si="7"/>
        <v>27</v>
      </c>
      <c r="R16" s="22">
        <v>27</v>
      </c>
      <c r="S16" s="23" t="s">
        <v>58</v>
      </c>
    </row>
    <row r="17" spans="1:19" ht="20.25" customHeight="1" x14ac:dyDescent="0.15">
      <c r="A17" s="69" t="s">
        <v>69</v>
      </c>
      <c r="B17" s="28">
        <f t="shared" si="0"/>
        <v>20</v>
      </c>
      <c r="C17" s="29">
        <f t="shared" si="1"/>
        <v>11</v>
      </c>
      <c r="D17" s="29">
        <f t="shared" si="2"/>
        <v>9</v>
      </c>
      <c r="E17" s="29">
        <f t="shared" si="3"/>
        <v>1</v>
      </c>
      <c r="F17" s="23" t="s">
        <v>58</v>
      </c>
      <c r="G17" s="22">
        <v>1</v>
      </c>
      <c r="H17" s="29">
        <f t="shared" si="4"/>
        <v>2</v>
      </c>
      <c r="I17" s="23">
        <v>1</v>
      </c>
      <c r="J17" s="22">
        <v>1</v>
      </c>
      <c r="K17" s="29">
        <f t="shared" si="5"/>
        <v>0</v>
      </c>
      <c r="L17" s="23" t="s">
        <v>58</v>
      </c>
      <c r="M17" s="23" t="s">
        <v>58</v>
      </c>
      <c r="N17" s="29">
        <f t="shared" si="6"/>
        <v>3</v>
      </c>
      <c r="O17" s="23" t="s">
        <v>58</v>
      </c>
      <c r="P17" s="23">
        <v>3</v>
      </c>
      <c r="Q17" s="29">
        <f t="shared" si="7"/>
        <v>14</v>
      </c>
      <c r="R17" s="23">
        <v>10</v>
      </c>
      <c r="S17" s="23">
        <v>4</v>
      </c>
    </row>
    <row r="18" spans="1:19" ht="20.25" customHeight="1" x14ac:dyDescent="0.15">
      <c r="A18" s="69" t="s">
        <v>46</v>
      </c>
      <c r="B18" s="28">
        <f t="shared" si="0"/>
        <v>446</v>
      </c>
      <c r="C18" s="29">
        <f t="shared" si="1"/>
        <v>276</v>
      </c>
      <c r="D18" s="29">
        <f t="shared" si="2"/>
        <v>170</v>
      </c>
      <c r="E18" s="29">
        <f t="shared" si="3"/>
        <v>57</v>
      </c>
      <c r="F18" s="22">
        <v>30</v>
      </c>
      <c r="G18" s="22">
        <v>27</v>
      </c>
      <c r="H18" s="29">
        <f t="shared" si="4"/>
        <v>105</v>
      </c>
      <c r="I18" s="22">
        <v>65</v>
      </c>
      <c r="J18" s="22">
        <v>40</v>
      </c>
      <c r="K18" s="29">
        <f t="shared" si="5"/>
        <v>73</v>
      </c>
      <c r="L18" s="22">
        <v>44</v>
      </c>
      <c r="M18" s="22">
        <v>29</v>
      </c>
      <c r="N18" s="29">
        <f t="shared" si="6"/>
        <v>158</v>
      </c>
      <c r="O18" s="22">
        <v>98</v>
      </c>
      <c r="P18" s="22">
        <v>60</v>
      </c>
      <c r="Q18" s="29">
        <f t="shared" si="7"/>
        <v>53</v>
      </c>
      <c r="R18" s="22">
        <v>39</v>
      </c>
      <c r="S18" s="22">
        <v>14</v>
      </c>
    </row>
    <row r="19" spans="1:19" ht="20.25" customHeight="1" x14ac:dyDescent="0.15">
      <c r="A19" s="69" t="s">
        <v>2</v>
      </c>
      <c r="B19" s="28">
        <f t="shared" si="0"/>
        <v>135</v>
      </c>
      <c r="C19" s="29">
        <f t="shared" si="1"/>
        <v>80</v>
      </c>
      <c r="D19" s="29">
        <f t="shared" si="2"/>
        <v>55</v>
      </c>
      <c r="E19" s="29">
        <f t="shared" si="3"/>
        <v>18</v>
      </c>
      <c r="F19" s="22">
        <v>10</v>
      </c>
      <c r="G19" s="22">
        <v>8</v>
      </c>
      <c r="H19" s="29">
        <f t="shared" si="4"/>
        <v>42</v>
      </c>
      <c r="I19" s="22">
        <v>23</v>
      </c>
      <c r="J19" s="22">
        <v>19</v>
      </c>
      <c r="K19" s="29">
        <f t="shared" si="5"/>
        <v>25</v>
      </c>
      <c r="L19" s="22">
        <v>18</v>
      </c>
      <c r="M19" s="22">
        <v>7</v>
      </c>
      <c r="N19" s="29">
        <f t="shared" si="6"/>
        <v>43</v>
      </c>
      <c r="O19" s="22">
        <v>25</v>
      </c>
      <c r="P19" s="22">
        <v>18</v>
      </c>
      <c r="Q19" s="29">
        <f t="shared" si="7"/>
        <v>7</v>
      </c>
      <c r="R19" s="22">
        <v>4</v>
      </c>
      <c r="S19" s="22">
        <v>3</v>
      </c>
    </row>
    <row r="20" spans="1:19" ht="20.25" customHeight="1" x14ac:dyDescent="0.15">
      <c r="A20" s="69" t="s">
        <v>71</v>
      </c>
      <c r="B20" s="28">
        <f t="shared" si="0"/>
        <v>31</v>
      </c>
      <c r="C20" s="29">
        <f t="shared" si="1"/>
        <v>6</v>
      </c>
      <c r="D20" s="29">
        <f t="shared" si="2"/>
        <v>25</v>
      </c>
      <c r="E20" s="29">
        <f t="shared" si="3"/>
        <v>3</v>
      </c>
      <c r="F20" s="22">
        <v>1</v>
      </c>
      <c r="G20" s="22">
        <v>2</v>
      </c>
      <c r="H20" s="29">
        <f t="shared" si="4"/>
        <v>5</v>
      </c>
      <c r="I20" s="23" t="s">
        <v>58</v>
      </c>
      <c r="J20" s="22">
        <v>5</v>
      </c>
      <c r="K20" s="29">
        <f t="shared" si="5"/>
        <v>2</v>
      </c>
      <c r="L20" s="23" t="s">
        <v>58</v>
      </c>
      <c r="M20" s="22">
        <v>2</v>
      </c>
      <c r="N20" s="29">
        <f t="shared" si="6"/>
        <v>14</v>
      </c>
      <c r="O20" s="23">
        <v>4</v>
      </c>
      <c r="P20" s="22">
        <v>10</v>
      </c>
      <c r="Q20" s="29">
        <f t="shared" si="7"/>
        <v>7</v>
      </c>
      <c r="R20" s="23">
        <v>1</v>
      </c>
      <c r="S20" s="22">
        <v>6</v>
      </c>
    </row>
    <row r="21" spans="1:19" ht="20.25" customHeight="1" x14ac:dyDescent="0.15">
      <c r="A21" s="69" t="s">
        <v>42</v>
      </c>
      <c r="B21" s="28">
        <f t="shared" si="0"/>
        <v>3</v>
      </c>
      <c r="C21" s="29">
        <f t="shared" si="1"/>
        <v>2</v>
      </c>
      <c r="D21" s="29">
        <f t="shared" si="2"/>
        <v>1</v>
      </c>
      <c r="E21" s="29">
        <f t="shared" si="3"/>
        <v>1</v>
      </c>
      <c r="F21" s="22">
        <v>1</v>
      </c>
      <c r="G21" s="23" t="s">
        <v>58</v>
      </c>
      <c r="H21" s="29">
        <f t="shared" si="4"/>
        <v>0</v>
      </c>
      <c r="I21" s="23" t="s">
        <v>58</v>
      </c>
      <c r="J21" s="23" t="s">
        <v>58</v>
      </c>
      <c r="K21" s="29">
        <f t="shared" si="5"/>
        <v>1</v>
      </c>
      <c r="L21" s="23" t="s">
        <v>58</v>
      </c>
      <c r="M21" s="23">
        <v>1</v>
      </c>
      <c r="N21" s="29">
        <f t="shared" si="6"/>
        <v>1</v>
      </c>
      <c r="O21" s="23">
        <v>1</v>
      </c>
      <c r="P21" s="23" t="s">
        <v>58</v>
      </c>
      <c r="Q21" s="29">
        <f t="shared" si="7"/>
        <v>0</v>
      </c>
      <c r="R21" s="23" t="s">
        <v>58</v>
      </c>
      <c r="S21" s="23" t="s">
        <v>58</v>
      </c>
    </row>
    <row r="22" spans="1:19" ht="20.25" customHeight="1" x14ac:dyDescent="0.15">
      <c r="A22" s="69" t="s">
        <v>28</v>
      </c>
      <c r="B22" s="28">
        <f t="shared" si="0"/>
        <v>58</v>
      </c>
      <c r="C22" s="29">
        <f t="shared" si="1"/>
        <v>43</v>
      </c>
      <c r="D22" s="29">
        <f t="shared" si="2"/>
        <v>15</v>
      </c>
      <c r="E22" s="29">
        <f t="shared" si="3"/>
        <v>7</v>
      </c>
      <c r="F22" s="22">
        <v>7</v>
      </c>
      <c r="G22" s="23" t="s">
        <v>58</v>
      </c>
      <c r="H22" s="29">
        <f t="shared" si="4"/>
        <v>20</v>
      </c>
      <c r="I22" s="22">
        <v>15</v>
      </c>
      <c r="J22" s="23">
        <v>5</v>
      </c>
      <c r="K22" s="29">
        <f t="shared" si="5"/>
        <v>11</v>
      </c>
      <c r="L22" s="22">
        <v>6</v>
      </c>
      <c r="M22" s="23">
        <v>5</v>
      </c>
      <c r="N22" s="29">
        <f t="shared" si="6"/>
        <v>15</v>
      </c>
      <c r="O22" s="22">
        <v>11</v>
      </c>
      <c r="P22" s="23">
        <v>4</v>
      </c>
      <c r="Q22" s="29">
        <f t="shared" si="7"/>
        <v>5</v>
      </c>
      <c r="R22" s="22">
        <v>4</v>
      </c>
      <c r="S22" s="23">
        <v>1</v>
      </c>
    </row>
    <row r="23" spans="1:19" ht="20.25" customHeight="1" x14ac:dyDescent="0.15">
      <c r="A23" s="69" t="s">
        <v>45</v>
      </c>
      <c r="B23" s="28">
        <f t="shared" si="0"/>
        <v>11</v>
      </c>
      <c r="C23" s="29">
        <f t="shared" si="1"/>
        <v>8</v>
      </c>
      <c r="D23" s="29">
        <f t="shared" si="2"/>
        <v>3</v>
      </c>
      <c r="E23" s="29">
        <f t="shared" si="3"/>
        <v>0</v>
      </c>
      <c r="F23" s="23" t="s">
        <v>58</v>
      </c>
      <c r="G23" s="23" t="s">
        <v>58</v>
      </c>
      <c r="H23" s="29">
        <f t="shared" si="4"/>
        <v>0</v>
      </c>
      <c r="I23" s="23" t="s">
        <v>58</v>
      </c>
      <c r="J23" s="23" t="s">
        <v>58</v>
      </c>
      <c r="K23" s="29">
        <f t="shared" si="5"/>
        <v>2</v>
      </c>
      <c r="L23" s="23">
        <v>2</v>
      </c>
      <c r="M23" s="23" t="s">
        <v>58</v>
      </c>
      <c r="N23" s="29">
        <f t="shared" si="6"/>
        <v>8</v>
      </c>
      <c r="O23" s="23">
        <v>5</v>
      </c>
      <c r="P23" s="23">
        <v>3</v>
      </c>
      <c r="Q23" s="29">
        <f t="shared" si="7"/>
        <v>1</v>
      </c>
      <c r="R23" s="23">
        <v>1</v>
      </c>
      <c r="S23" s="23" t="s">
        <v>58</v>
      </c>
    </row>
    <row r="24" spans="1:19" ht="20.25" customHeight="1" x14ac:dyDescent="0.15">
      <c r="A24" s="69" t="s">
        <v>34</v>
      </c>
      <c r="B24" s="28">
        <f t="shared" si="0"/>
        <v>33</v>
      </c>
      <c r="C24" s="29">
        <f t="shared" si="1"/>
        <v>20</v>
      </c>
      <c r="D24" s="29">
        <f t="shared" si="2"/>
        <v>13</v>
      </c>
      <c r="E24" s="29">
        <f t="shared" si="3"/>
        <v>5</v>
      </c>
      <c r="F24" s="22">
        <v>2</v>
      </c>
      <c r="G24" s="22">
        <v>3</v>
      </c>
      <c r="H24" s="29">
        <f t="shared" si="4"/>
        <v>5</v>
      </c>
      <c r="I24" s="22">
        <v>3</v>
      </c>
      <c r="J24" s="22">
        <v>2</v>
      </c>
      <c r="K24" s="29">
        <f t="shared" si="5"/>
        <v>4</v>
      </c>
      <c r="L24" s="22">
        <v>2</v>
      </c>
      <c r="M24" s="22">
        <v>2</v>
      </c>
      <c r="N24" s="29">
        <f t="shared" si="6"/>
        <v>10</v>
      </c>
      <c r="O24" s="22">
        <v>8</v>
      </c>
      <c r="P24" s="22">
        <v>2</v>
      </c>
      <c r="Q24" s="29">
        <f t="shared" si="7"/>
        <v>9</v>
      </c>
      <c r="R24" s="22">
        <v>5</v>
      </c>
      <c r="S24" s="22">
        <v>4</v>
      </c>
    </row>
    <row r="25" spans="1:19" ht="20.25" customHeight="1" x14ac:dyDescent="0.15">
      <c r="A25" s="71" t="s">
        <v>27</v>
      </c>
      <c r="B25" s="32">
        <f t="shared" si="0"/>
        <v>1051</v>
      </c>
      <c r="C25" s="33">
        <f t="shared" si="1"/>
        <v>576</v>
      </c>
      <c r="D25" s="33">
        <f t="shared" si="2"/>
        <v>475</v>
      </c>
      <c r="E25" s="33">
        <f t="shared" si="3"/>
        <v>36</v>
      </c>
      <c r="F25" s="24">
        <v>22</v>
      </c>
      <c r="G25" s="24">
        <v>14</v>
      </c>
      <c r="H25" s="33">
        <f t="shared" si="4"/>
        <v>81</v>
      </c>
      <c r="I25" s="24">
        <v>24</v>
      </c>
      <c r="J25" s="24">
        <v>57</v>
      </c>
      <c r="K25" s="33">
        <f t="shared" si="5"/>
        <v>286</v>
      </c>
      <c r="L25" s="24">
        <v>119</v>
      </c>
      <c r="M25" s="24">
        <v>167</v>
      </c>
      <c r="N25" s="33">
        <f t="shared" si="6"/>
        <v>350</v>
      </c>
      <c r="O25" s="24">
        <v>183</v>
      </c>
      <c r="P25" s="24">
        <v>167</v>
      </c>
      <c r="Q25" s="33">
        <f t="shared" si="7"/>
        <v>298</v>
      </c>
      <c r="R25" s="24">
        <v>228</v>
      </c>
      <c r="S25" s="24">
        <v>70</v>
      </c>
    </row>
  </sheetData>
  <mergeCells count="9">
    <mergeCell ref="K2:M2"/>
    <mergeCell ref="N2:P2"/>
    <mergeCell ref="Q2:S2"/>
    <mergeCell ref="A1:E1"/>
    <mergeCell ref="R1:S1"/>
    <mergeCell ref="A2:A3"/>
    <mergeCell ref="E2:G2"/>
    <mergeCell ref="B2:D2"/>
    <mergeCell ref="H2:J2"/>
  </mergeCells>
  <phoneticPr fontId="41" type="noConversion"/>
  <pageMargins left="0.55097222328186035" right="0.35430556535720825" top="0.59041666984558105" bottom="0.39347222447395325" header="0.51138889789581299" footer="0.3148611187934875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215"/>
  <sheetViews>
    <sheetView topLeftCell="A7" zoomScaleNormal="100" workbookViewId="0">
      <selection activeCell="B21" sqref="B21"/>
    </sheetView>
  </sheetViews>
  <sheetFormatPr defaultColWidth="8.88671875" defaultRowHeight="13.5" x14ac:dyDescent="0.15"/>
  <cols>
    <col min="1" max="1" width="10.77734375" customWidth="1"/>
    <col min="2" max="2" width="7.44140625" customWidth="1"/>
    <col min="3" max="5" width="6.33203125" customWidth="1"/>
    <col min="6" max="7" width="4.88671875" customWidth="1"/>
    <col min="8" max="8" width="6.33203125" customWidth="1"/>
    <col min="9" max="10" width="5.21875" customWidth="1"/>
    <col min="11" max="13" width="4.6640625" customWidth="1"/>
    <col min="14" max="19" width="6.33203125" customWidth="1"/>
  </cols>
  <sheetData>
    <row r="1" spans="1:19" ht="22.5" x14ac:dyDescent="0.15">
      <c r="A1" s="289" t="s">
        <v>182</v>
      </c>
      <c r="B1" s="289"/>
      <c r="C1" s="289"/>
      <c r="D1" s="289"/>
      <c r="E1" s="289"/>
    </row>
    <row r="2" spans="1:19" ht="22.5" x14ac:dyDescent="0.15">
      <c r="A2" s="289"/>
      <c r="B2" s="289"/>
      <c r="C2" s="289"/>
      <c r="D2" s="289"/>
      <c r="E2" s="289"/>
      <c r="S2" s="45" t="s">
        <v>151</v>
      </c>
    </row>
    <row r="3" spans="1:19" s="36" customFormat="1" ht="23.25" customHeight="1" x14ac:dyDescent="0.15">
      <c r="A3" s="300" t="s">
        <v>60</v>
      </c>
      <c r="B3" s="300" t="s">
        <v>153</v>
      </c>
      <c r="C3" s="301"/>
      <c r="D3" s="301"/>
      <c r="E3" s="34" t="s">
        <v>155</v>
      </c>
      <c r="F3" s="34"/>
      <c r="G3" s="34"/>
      <c r="H3" s="35" t="s">
        <v>156</v>
      </c>
      <c r="I3" s="35"/>
      <c r="J3" s="35"/>
      <c r="K3" s="35" t="s">
        <v>150</v>
      </c>
      <c r="L3" s="35"/>
      <c r="M3" s="35"/>
      <c r="N3" s="35" t="s">
        <v>157</v>
      </c>
      <c r="O3" s="35"/>
      <c r="P3" s="35"/>
      <c r="Q3" s="35" t="s">
        <v>158</v>
      </c>
      <c r="R3" s="35"/>
      <c r="S3" s="39"/>
    </row>
    <row r="4" spans="1:19" s="36" customFormat="1" ht="23.25" customHeight="1" x14ac:dyDescent="0.15">
      <c r="A4" s="300"/>
      <c r="B4" s="30" t="s">
        <v>56</v>
      </c>
      <c r="C4" s="31" t="s">
        <v>55</v>
      </c>
      <c r="D4" s="31" t="s">
        <v>57</v>
      </c>
      <c r="E4" s="31" t="s">
        <v>56</v>
      </c>
      <c r="F4" s="31" t="s">
        <v>55</v>
      </c>
      <c r="G4" s="31" t="s">
        <v>57</v>
      </c>
      <c r="H4" s="37" t="s">
        <v>56</v>
      </c>
      <c r="I4" s="37" t="s">
        <v>55</v>
      </c>
      <c r="J4" s="37" t="s">
        <v>57</v>
      </c>
      <c r="K4" s="37" t="s">
        <v>56</v>
      </c>
      <c r="L4" s="37" t="s">
        <v>55</v>
      </c>
      <c r="M4" s="37" t="s">
        <v>57</v>
      </c>
      <c r="N4" s="37" t="s">
        <v>56</v>
      </c>
      <c r="O4" s="37" t="s">
        <v>55</v>
      </c>
      <c r="P4" s="37" t="s">
        <v>57</v>
      </c>
      <c r="Q4" s="37" t="s">
        <v>56</v>
      </c>
      <c r="R4" s="37" t="s">
        <v>55</v>
      </c>
      <c r="S4" s="40" t="s">
        <v>57</v>
      </c>
    </row>
    <row r="5" spans="1:19" s="38" customFormat="1" ht="23.25" customHeight="1" x14ac:dyDescent="0.15">
      <c r="A5" s="53">
        <v>2009</v>
      </c>
      <c r="B5" s="54">
        <f t="shared" ref="B5:B25" si="0">SUM(C5:D5)</f>
        <v>12188</v>
      </c>
      <c r="C5" s="55">
        <f>SUM(C6:C26)</f>
        <v>6363</v>
      </c>
      <c r="D5" s="55">
        <f>SUM(D6:D26)</f>
        <v>5825</v>
      </c>
      <c r="E5" s="55">
        <v>1152</v>
      </c>
      <c r="F5" s="55">
        <v>538</v>
      </c>
      <c r="G5" s="55">
        <v>614</v>
      </c>
      <c r="H5" s="56">
        <v>1174</v>
      </c>
      <c r="I5" s="56">
        <v>443</v>
      </c>
      <c r="J5" s="56">
        <v>731</v>
      </c>
      <c r="K5" s="56">
        <v>943</v>
      </c>
      <c r="L5" s="56">
        <v>327</v>
      </c>
      <c r="M5" s="56">
        <v>616</v>
      </c>
      <c r="N5" s="56">
        <v>3343</v>
      </c>
      <c r="O5" s="56">
        <v>1528</v>
      </c>
      <c r="P5" s="56">
        <v>1815</v>
      </c>
      <c r="Q5" s="56">
        <v>5576</v>
      </c>
      <c r="R5" s="56">
        <v>3527</v>
      </c>
      <c r="S5" s="56">
        <v>2049</v>
      </c>
    </row>
    <row r="6" spans="1:19" s="61" customFormat="1" ht="18.75" customHeight="1" x14ac:dyDescent="0.15">
      <c r="A6" s="51" t="s">
        <v>5</v>
      </c>
      <c r="B6" s="58">
        <f t="shared" si="0"/>
        <v>5586</v>
      </c>
      <c r="C6" s="59">
        <f t="shared" ref="C6:C26" si="1">SUM(F6,I6,L6,O6,R6)</f>
        <v>2397</v>
      </c>
      <c r="D6" s="59">
        <f t="shared" ref="D6:D26" si="2">SUM(G6,J6,M6,P6,S6)</f>
        <v>3189</v>
      </c>
      <c r="E6" s="59">
        <v>656</v>
      </c>
      <c r="F6" s="59">
        <v>280</v>
      </c>
      <c r="G6" s="59">
        <v>376</v>
      </c>
      <c r="H6" s="60">
        <v>584</v>
      </c>
      <c r="I6" s="60">
        <v>213</v>
      </c>
      <c r="J6" s="60">
        <v>371</v>
      </c>
      <c r="K6" s="60">
        <v>510</v>
      </c>
      <c r="L6" s="60">
        <v>198</v>
      </c>
      <c r="M6" s="60">
        <v>312</v>
      </c>
      <c r="N6" s="60">
        <v>1741</v>
      </c>
      <c r="O6" s="60">
        <v>764</v>
      </c>
      <c r="P6" s="60">
        <v>977</v>
      </c>
      <c r="Q6" s="60">
        <v>2095</v>
      </c>
      <c r="R6" s="60">
        <v>942</v>
      </c>
      <c r="S6" s="60">
        <v>1153</v>
      </c>
    </row>
    <row r="7" spans="1:19" s="61" customFormat="1" ht="18.75" customHeight="1" x14ac:dyDescent="0.15">
      <c r="A7" s="95" t="s">
        <v>173</v>
      </c>
      <c r="B7" s="58">
        <f t="shared" si="0"/>
        <v>339</v>
      </c>
      <c r="C7" s="59">
        <f t="shared" si="1"/>
        <v>188</v>
      </c>
      <c r="D7" s="59">
        <f t="shared" si="2"/>
        <v>151</v>
      </c>
      <c r="E7" s="59">
        <v>117</v>
      </c>
      <c r="F7" s="59">
        <v>60</v>
      </c>
      <c r="G7" s="59">
        <v>57</v>
      </c>
      <c r="H7" s="60">
        <v>44</v>
      </c>
      <c r="I7" s="60">
        <v>26</v>
      </c>
      <c r="J7" s="60">
        <v>18</v>
      </c>
      <c r="K7" s="60">
        <v>54</v>
      </c>
      <c r="L7" s="60">
        <v>30</v>
      </c>
      <c r="M7" s="60">
        <v>24</v>
      </c>
      <c r="N7" s="60">
        <v>71</v>
      </c>
      <c r="O7" s="60">
        <v>40</v>
      </c>
      <c r="P7" s="60">
        <v>31</v>
      </c>
      <c r="Q7" s="60">
        <v>53</v>
      </c>
      <c r="R7" s="60">
        <v>32</v>
      </c>
      <c r="S7" s="60">
        <v>21</v>
      </c>
    </row>
    <row r="8" spans="1:19" s="61" customFormat="1" ht="18.75" customHeight="1" x14ac:dyDescent="0.15">
      <c r="A8" s="57" t="s">
        <v>59</v>
      </c>
      <c r="B8" s="58">
        <f t="shared" si="0"/>
        <v>536</v>
      </c>
      <c r="C8" s="59">
        <f t="shared" si="1"/>
        <v>504</v>
      </c>
      <c r="D8" s="59">
        <f t="shared" si="2"/>
        <v>32</v>
      </c>
      <c r="E8" s="59">
        <v>3</v>
      </c>
      <c r="F8" s="59">
        <v>1</v>
      </c>
      <c r="G8" s="59">
        <v>2</v>
      </c>
      <c r="H8" s="60">
        <v>2</v>
      </c>
      <c r="I8" s="60">
        <v>2</v>
      </c>
      <c r="J8" s="60">
        <v>0</v>
      </c>
      <c r="K8" s="62">
        <v>0</v>
      </c>
      <c r="L8" s="62">
        <v>0</v>
      </c>
      <c r="M8" s="62">
        <v>0</v>
      </c>
      <c r="N8" s="60">
        <v>33</v>
      </c>
      <c r="O8" s="60">
        <v>27</v>
      </c>
      <c r="P8" s="60">
        <v>6</v>
      </c>
      <c r="Q8" s="60">
        <v>498</v>
      </c>
      <c r="R8" s="60">
        <v>474</v>
      </c>
      <c r="S8" s="60">
        <v>24</v>
      </c>
    </row>
    <row r="9" spans="1:19" s="61" customFormat="1" ht="18.75" customHeight="1" x14ac:dyDescent="0.15">
      <c r="A9" s="57" t="s">
        <v>43</v>
      </c>
      <c r="B9" s="58">
        <f t="shared" si="0"/>
        <v>768</v>
      </c>
      <c r="C9" s="59">
        <f t="shared" si="1"/>
        <v>456</v>
      </c>
      <c r="D9" s="59">
        <f t="shared" si="2"/>
        <v>312</v>
      </c>
      <c r="E9" s="59">
        <v>17</v>
      </c>
      <c r="F9" s="59">
        <v>4</v>
      </c>
      <c r="G9" s="59">
        <v>13</v>
      </c>
      <c r="H9" s="60">
        <v>40</v>
      </c>
      <c r="I9" s="60">
        <v>6</v>
      </c>
      <c r="J9" s="60">
        <v>34</v>
      </c>
      <c r="K9" s="62">
        <v>37</v>
      </c>
      <c r="L9" s="62">
        <v>1</v>
      </c>
      <c r="M9" s="62">
        <v>36</v>
      </c>
      <c r="N9" s="62">
        <v>117</v>
      </c>
      <c r="O9" s="62">
        <v>33</v>
      </c>
      <c r="P9" s="62">
        <v>84</v>
      </c>
      <c r="Q9" s="60">
        <v>557</v>
      </c>
      <c r="R9" s="60">
        <v>412</v>
      </c>
      <c r="S9" s="60">
        <v>145</v>
      </c>
    </row>
    <row r="10" spans="1:19" s="61" customFormat="1" ht="18.75" customHeight="1" x14ac:dyDescent="0.15">
      <c r="A10" s="57" t="s">
        <v>36</v>
      </c>
      <c r="B10" s="58">
        <f t="shared" si="0"/>
        <v>1756</v>
      </c>
      <c r="C10" s="59">
        <f t="shared" si="1"/>
        <v>828</v>
      </c>
      <c r="D10" s="59">
        <f t="shared" si="2"/>
        <v>928</v>
      </c>
      <c r="E10" s="59">
        <v>143</v>
      </c>
      <c r="F10" s="59">
        <v>70</v>
      </c>
      <c r="G10" s="59">
        <v>73</v>
      </c>
      <c r="H10" s="60">
        <v>138</v>
      </c>
      <c r="I10" s="60">
        <v>19</v>
      </c>
      <c r="J10" s="60">
        <v>119</v>
      </c>
      <c r="K10" s="62">
        <v>104</v>
      </c>
      <c r="L10" s="62">
        <v>3</v>
      </c>
      <c r="M10" s="62">
        <v>101</v>
      </c>
      <c r="N10" s="62">
        <v>414</v>
      </c>
      <c r="O10" s="62">
        <v>138</v>
      </c>
      <c r="P10" s="62">
        <v>276</v>
      </c>
      <c r="Q10" s="60">
        <v>957</v>
      </c>
      <c r="R10" s="60">
        <v>598</v>
      </c>
      <c r="S10" s="60">
        <v>359</v>
      </c>
    </row>
    <row r="11" spans="1:19" s="61" customFormat="1" ht="18.75" customHeight="1" x14ac:dyDescent="0.15">
      <c r="A11" s="57" t="s">
        <v>47</v>
      </c>
      <c r="B11" s="58">
        <f t="shared" si="0"/>
        <v>284</v>
      </c>
      <c r="C11" s="59">
        <f t="shared" si="1"/>
        <v>51</v>
      </c>
      <c r="D11" s="59">
        <f t="shared" si="2"/>
        <v>233</v>
      </c>
      <c r="E11" s="59">
        <v>23</v>
      </c>
      <c r="F11" s="59">
        <v>4</v>
      </c>
      <c r="G11" s="59">
        <v>19</v>
      </c>
      <c r="H11" s="60">
        <v>36</v>
      </c>
      <c r="I11" s="60">
        <v>6</v>
      </c>
      <c r="J11" s="60">
        <v>30</v>
      </c>
      <c r="K11" s="62">
        <v>37</v>
      </c>
      <c r="L11" s="62">
        <v>4</v>
      </c>
      <c r="M11" s="62">
        <v>33</v>
      </c>
      <c r="N11" s="62">
        <v>94</v>
      </c>
      <c r="O11" s="62">
        <v>13</v>
      </c>
      <c r="P11" s="62">
        <v>81</v>
      </c>
      <c r="Q11" s="60">
        <v>94</v>
      </c>
      <c r="R11" s="60">
        <v>24</v>
      </c>
      <c r="S11" s="60">
        <v>70</v>
      </c>
    </row>
    <row r="12" spans="1:19" s="61" customFormat="1" ht="18.75" customHeight="1" x14ac:dyDescent="0.15">
      <c r="A12" s="57" t="s">
        <v>63</v>
      </c>
      <c r="B12" s="58">
        <f t="shared" si="0"/>
        <v>47</v>
      </c>
      <c r="C12" s="59">
        <f t="shared" si="1"/>
        <v>44</v>
      </c>
      <c r="D12" s="59">
        <f t="shared" si="2"/>
        <v>3</v>
      </c>
      <c r="E12" s="59">
        <v>3</v>
      </c>
      <c r="F12" s="59">
        <v>3</v>
      </c>
      <c r="G12" s="59">
        <v>0</v>
      </c>
      <c r="H12" s="60">
        <v>0</v>
      </c>
      <c r="I12" s="60">
        <v>0</v>
      </c>
      <c r="J12" s="60">
        <v>0</v>
      </c>
      <c r="K12" s="62">
        <v>1</v>
      </c>
      <c r="L12" s="62">
        <v>1</v>
      </c>
      <c r="M12" s="62">
        <v>0</v>
      </c>
      <c r="N12" s="62">
        <v>22</v>
      </c>
      <c r="O12" s="62">
        <v>19</v>
      </c>
      <c r="P12" s="62">
        <v>3</v>
      </c>
      <c r="Q12" s="60">
        <v>21</v>
      </c>
      <c r="R12" s="60">
        <v>21</v>
      </c>
      <c r="S12" s="60">
        <v>0</v>
      </c>
    </row>
    <row r="13" spans="1:19" s="61" customFormat="1" ht="18.75" customHeight="1" x14ac:dyDescent="0.15">
      <c r="A13" s="57" t="s">
        <v>64</v>
      </c>
      <c r="B13" s="58">
        <f t="shared" si="0"/>
        <v>292</v>
      </c>
      <c r="C13" s="59">
        <f t="shared" si="1"/>
        <v>190</v>
      </c>
      <c r="D13" s="59">
        <f t="shared" si="2"/>
        <v>102</v>
      </c>
      <c r="E13" s="59">
        <v>7</v>
      </c>
      <c r="F13" s="59">
        <v>3</v>
      </c>
      <c r="G13" s="59">
        <v>4</v>
      </c>
      <c r="H13" s="60">
        <v>12</v>
      </c>
      <c r="I13" s="60">
        <v>4</v>
      </c>
      <c r="J13" s="60">
        <v>8</v>
      </c>
      <c r="K13" s="62">
        <v>8</v>
      </c>
      <c r="L13" s="62">
        <v>1</v>
      </c>
      <c r="M13" s="62">
        <v>7</v>
      </c>
      <c r="N13" s="62">
        <v>39</v>
      </c>
      <c r="O13" s="62">
        <v>14</v>
      </c>
      <c r="P13" s="62">
        <v>25</v>
      </c>
      <c r="Q13" s="60">
        <v>226</v>
      </c>
      <c r="R13" s="60">
        <v>168</v>
      </c>
      <c r="S13" s="60">
        <v>58</v>
      </c>
    </row>
    <row r="14" spans="1:19" s="61" customFormat="1" ht="18.75" customHeight="1" x14ac:dyDescent="0.15">
      <c r="A14" s="51" t="s">
        <v>65</v>
      </c>
      <c r="B14" s="58">
        <f t="shared" si="0"/>
        <v>335</v>
      </c>
      <c r="C14" s="59">
        <f t="shared" si="1"/>
        <v>250</v>
      </c>
      <c r="D14" s="59">
        <f t="shared" si="2"/>
        <v>85</v>
      </c>
      <c r="E14" s="59">
        <v>4</v>
      </c>
      <c r="F14" s="59">
        <v>1</v>
      </c>
      <c r="G14" s="59">
        <v>3</v>
      </c>
      <c r="H14" s="60">
        <v>14</v>
      </c>
      <c r="I14" s="60">
        <v>4</v>
      </c>
      <c r="J14" s="60">
        <v>10</v>
      </c>
      <c r="K14" s="62">
        <v>6</v>
      </c>
      <c r="L14" s="62">
        <v>0</v>
      </c>
      <c r="M14" s="62">
        <v>6</v>
      </c>
      <c r="N14" s="62">
        <v>59</v>
      </c>
      <c r="O14" s="62">
        <v>27</v>
      </c>
      <c r="P14" s="62">
        <v>32</v>
      </c>
      <c r="Q14" s="60">
        <v>252</v>
      </c>
      <c r="R14" s="60">
        <v>218</v>
      </c>
      <c r="S14" s="60">
        <v>34</v>
      </c>
    </row>
    <row r="15" spans="1:19" s="61" customFormat="1" ht="18.75" customHeight="1" x14ac:dyDescent="0.15">
      <c r="A15" s="57" t="s">
        <v>66</v>
      </c>
      <c r="B15" s="58">
        <f t="shared" si="0"/>
        <v>95</v>
      </c>
      <c r="C15" s="59">
        <f t="shared" si="1"/>
        <v>88</v>
      </c>
      <c r="D15" s="59">
        <f t="shared" si="2"/>
        <v>7</v>
      </c>
      <c r="E15" s="59">
        <v>7</v>
      </c>
      <c r="F15" s="59">
        <v>7</v>
      </c>
      <c r="G15" s="59">
        <v>0</v>
      </c>
      <c r="H15" s="60">
        <v>3</v>
      </c>
      <c r="I15" s="60">
        <v>3</v>
      </c>
      <c r="J15" s="60">
        <v>0</v>
      </c>
      <c r="K15" s="62">
        <v>0</v>
      </c>
      <c r="L15" s="62">
        <v>0</v>
      </c>
      <c r="M15" s="62">
        <v>0</v>
      </c>
      <c r="N15" s="62">
        <v>36</v>
      </c>
      <c r="O15" s="62">
        <v>29</v>
      </c>
      <c r="P15" s="62">
        <v>7</v>
      </c>
      <c r="Q15" s="60">
        <v>49</v>
      </c>
      <c r="R15" s="60">
        <v>49</v>
      </c>
      <c r="S15" s="60">
        <v>0</v>
      </c>
    </row>
    <row r="16" spans="1:19" s="61" customFormat="1" ht="18.75" customHeight="1" x14ac:dyDescent="0.15">
      <c r="A16" s="57" t="s">
        <v>67</v>
      </c>
      <c r="B16" s="58">
        <f t="shared" si="0"/>
        <v>253</v>
      </c>
      <c r="C16" s="59">
        <f t="shared" si="1"/>
        <v>240</v>
      </c>
      <c r="D16" s="59">
        <f t="shared" si="2"/>
        <v>13</v>
      </c>
      <c r="E16" s="59">
        <v>0</v>
      </c>
      <c r="F16" s="59">
        <v>0</v>
      </c>
      <c r="G16" s="59">
        <v>0</v>
      </c>
      <c r="H16" s="60">
        <v>9</v>
      </c>
      <c r="I16" s="60">
        <v>9</v>
      </c>
      <c r="J16" s="60">
        <v>0</v>
      </c>
      <c r="K16" s="62">
        <v>3</v>
      </c>
      <c r="L16" s="62">
        <v>3</v>
      </c>
      <c r="M16" s="62">
        <v>0</v>
      </c>
      <c r="N16" s="62">
        <v>16</v>
      </c>
      <c r="O16" s="62">
        <v>16</v>
      </c>
      <c r="P16" s="62">
        <v>0</v>
      </c>
      <c r="Q16" s="60">
        <v>225</v>
      </c>
      <c r="R16" s="60">
        <v>212</v>
      </c>
      <c r="S16" s="60">
        <v>13</v>
      </c>
    </row>
    <row r="17" spans="1:19" s="61" customFormat="1" ht="18.75" customHeight="1" x14ac:dyDescent="0.15">
      <c r="A17" s="57" t="s">
        <v>25</v>
      </c>
      <c r="B17" s="58">
        <f t="shared" si="0"/>
        <v>121</v>
      </c>
      <c r="C17" s="59">
        <f t="shared" si="1"/>
        <v>92</v>
      </c>
      <c r="D17" s="59">
        <f t="shared" si="2"/>
        <v>29</v>
      </c>
      <c r="E17" s="59">
        <v>41</v>
      </c>
      <c r="F17" s="59">
        <v>26</v>
      </c>
      <c r="G17" s="59">
        <v>15</v>
      </c>
      <c r="H17" s="60">
        <v>6</v>
      </c>
      <c r="I17" s="60">
        <v>3</v>
      </c>
      <c r="J17" s="60">
        <v>3</v>
      </c>
      <c r="K17" s="62">
        <v>2</v>
      </c>
      <c r="L17" s="62">
        <v>2</v>
      </c>
      <c r="M17" s="62">
        <v>0</v>
      </c>
      <c r="N17" s="62">
        <v>23</v>
      </c>
      <c r="O17" s="62">
        <v>17</v>
      </c>
      <c r="P17" s="62">
        <v>6</v>
      </c>
      <c r="Q17" s="60">
        <v>49</v>
      </c>
      <c r="R17" s="60">
        <v>44</v>
      </c>
      <c r="S17" s="60">
        <v>5</v>
      </c>
    </row>
    <row r="18" spans="1:19" s="61" customFormat="1" ht="18.75" customHeight="1" x14ac:dyDescent="0.15">
      <c r="A18" s="57" t="s">
        <v>69</v>
      </c>
      <c r="B18" s="58">
        <f t="shared" si="0"/>
        <v>12</v>
      </c>
      <c r="C18" s="59">
        <f t="shared" si="1"/>
        <v>7</v>
      </c>
      <c r="D18" s="59">
        <f t="shared" si="2"/>
        <v>5</v>
      </c>
      <c r="E18" s="59">
        <v>1</v>
      </c>
      <c r="F18" s="59">
        <v>0</v>
      </c>
      <c r="G18" s="59">
        <v>1</v>
      </c>
      <c r="H18" s="60">
        <v>2</v>
      </c>
      <c r="I18" s="60">
        <v>1</v>
      </c>
      <c r="J18" s="60">
        <v>1</v>
      </c>
      <c r="K18" s="62">
        <v>0</v>
      </c>
      <c r="L18" s="62">
        <v>0</v>
      </c>
      <c r="M18" s="62">
        <v>0</v>
      </c>
      <c r="N18" s="62">
        <v>1</v>
      </c>
      <c r="O18" s="62">
        <v>0</v>
      </c>
      <c r="P18" s="62">
        <v>1</v>
      </c>
      <c r="Q18" s="60">
        <v>8</v>
      </c>
      <c r="R18" s="60">
        <v>6</v>
      </c>
      <c r="S18" s="60">
        <v>2</v>
      </c>
    </row>
    <row r="19" spans="1:19" s="61" customFormat="1" ht="18.75" customHeight="1" x14ac:dyDescent="0.15">
      <c r="A19" s="57" t="s">
        <v>46</v>
      </c>
      <c r="B19" s="58">
        <f t="shared" si="0"/>
        <v>531</v>
      </c>
      <c r="C19" s="59">
        <f t="shared" si="1"/>
        <v>312</v>
      </c>
      <c r="D19" s="59">
        <f t="shared" si="2"/>
        <v>219</v>
      </c>
      <c r="E19" s="59">
        <v>51</v>
      </c>
      <c r="F19" s="59">
        <v>29</v>
      </c>
      <c r="G19" s="59">
        <v>22</v>
      </c>
      <c r="H19" s="60">
        <v>138</v>
      </c>
      <c r="I19" s="60">
        <v>76</v>
      </c>
      <c r="J19" s="60">
        <v>62</v>
      </c>
      <c r="K19" s="62">
        <v>82</v>
      </c>
      <c r="L19" s="62">
        <v>48</v>
      </c>
      <c r="M19" s="62">
        <v>34</v>
      </c>
      <c r="N19" s="62">
        <v>173</v>
      </c>
      <c r="O19" s="62">
        <v>108</v>
      </c>
      <c r="P19" s="62">
        <v>65</v>
      </c>
      <c r="Q19" s="60">
        <v>87</v>
      </c>
      <c r="R19" s="60">
        <v>51</v>
      </c>
      <c r="S19" s="60">
        <v>36</v>
      </c>
    </row>
    <row r="20" spans="1:19" s="61" customFormat="1" ht="18.75" customHeight="1" x14ac:dyDescent="0.15">
      <c r="A20" s="57" t="s">
        <v>2</v>
      </c>
      <c r="B20" s="58">
        <f t="shared" si="0"/>
        <v>152</v>
      </c>
      <c r="C20" s="59">
        <f t="shared" si="1"/>
        <v>90</v>
      </c>
      <c r="D20" s="59">
        <f t="shared" si="2"/>
        <v>62</v>
      </c>
      <c r="E20" s="59">
        <v>13</v>
      </c>
      <c r="F20" s="59">
        <v>9</v>
      </c>
      <c r="G20" s="59">
        <v>4</v>
      </c>
      <c r="H20" s="60">
        <v>40</v>
      </c>
      <c r="I20" s="60">
        <v>24</v>
      </c>
      <c r="J20" s="60">
        <v>16</v>
      </c>
      <c r="K20" s="62">
        <v>33</v>
      </c>
      <c r="L20" s="62">
        <v>16</v>
      </c>
      <c r="M20" s="62">
        <v>17</v>
      </c>
      <c r="N20" s="62">
        <v>52</v>
      </c>
      <c r="O20" s="62">
        <v>33</v>
      </c>
      <c r="P20" s="62">
        <v>19</v>
      </c>
      <c r="Q20" s="60">
        <v>14</v>
      </c>
      <c r="R20" s="60">
        <v>8</v>
      </c>
      <c r="S20" s="60">
        <v>6</v>
      </c>
    </row>
    <row r="21" spans="1:19" s="61" customFormat="1" ht="18.75" customHeight="1" x14ac:dyDescent="0.15">
      <c r="A21" s="57" t="s">
        <v>71</v>
      </c>
      <c r="B21" s="58">
        <f t="shared" si="0"/>
        <v>37</v>
      </c>
      <c r="C21" s="59">
        <f t="shared" si="1"/>
        <v>7</v>
      </c>
      <c r="D21" s="59">
        <f t="shared" si="2"/>
        <v>30</v>
      </c>
      <c r="E21" s="59">
        <v>2</v>
      </c>
      <c r="F21" s="59">
        <v>0</v>
      </c>
      <c r="G21" s="59">
        <v>2</v>
      </c>
      <c r="H21" s="60">
        <v>6</v>
      </c>
      <c r="I21" s="60">
        <v>0</v>
      </c>
      <c r="J21" s="60">
        <v>6</v>
      </c>
      <c r="K21" s="62">
        <v>1</v>
      </c>
      <c r="L21" s="62">
        <v>0</v>
      </c>
      <c r="M21" s="62">
        <v>1</v>
      </c>
      <c r="N21" s="62">
        <v>18</v>
      </c>
      <c r="O21" s="62">
        <v>6</v>
      </c>
      <c r="P21" s="62">
        <v>12</v>
      </c>
      <c r="Q21" s="60">
        <v>10</v>
      </c>
      <c r="R21" s="60">
        <v>1</v>
      </c>
      <c r="S21" s="60">
        <v>9</v>
      </c>
    </row>
    <row r="22" spans="1:19" s="61" customFormat="1" ht="18.75" customHeight="1" x14ac:dyDescent="0.15">
      <c r="A22" s="57" t="s">
        <v>42</v>
      </c>
      <c r="B22" s="58">
        <f t="shared" si="0"/>
        <v>3</v>
      </c>
      <c r="C22" s="59">
        <f t="shared" si="1"/>
        <v>2</v>
      </c>
      <c r="D22" s="59">
        <f t="shared" si="2"/>
        <v>1</v>
      </c>
      <c r="E22" s="59">
        <v>0</v>
      </c>
      <c r="F22" s="59">
        <v>0</v>
      </c>
      <c r="G22" s="59">
        <v>0</v>
      </c>
      <c r="H22" s="60">
        <v>0</v>
      </c>
      <c r="I22" s="60">
        <v>0</v>
      </c>
      <c r="J22" s="60">
        <v>0</v>
      </c>
      <c r="K22" s="62">
        <v>1</v>
      </c>
      <c r="L22" s="62">
        <v>1</v>
      </c>
      <c r="M22" s="62">
        <v>0</v>
      </c>
      <c r="N22" s="62">
        <v>2</v>
      </c>
      <c r="O22" s="62">
        <v>1</v>
      </c>
      <c r="P22" s="62">
        <v>1</v>
      </c>
      <c r="Q22" s="60">
        <v>0</v>
      </c>
      <c r="R22" s="60">
        <v>0</v>
      </c>
      <c r="S22" s="60">
        <v>0</v>
      </c>
    </row>
    <row r="23" spans="1:19" s="61" customFormat="1" ht="18.75" customHeight="1" x14ac:dyDescent="0.15">
      <c r="A23" s="57" t="s">
        <v>28</v>
      </c>
      <c r="B23" s="58">
        <f t="shared" si="0"/>
        <v>63</v>
      </c>
      <c r="C23" s="59">
        <f t="shared" si="1"/>
        <v>47</v>
      </c>
      <c r="D23" s="59">
        <f t="shared" si="2"/>
        <v>16</v>
      </c>
      <c r="E23" s="59">
        <v>8</v>
      </c>
      <c r="F23" s="59">
        <v>7</v>
      </c>
      <c r="G23" s="59">
        <v>1</v>
      </c>
      <c r="H23" s="60">
        <v>20</v>
      </c>
      <c r="I23" s="60">
        <v>15</v>
      </c>
      <c r="J23" s="60">
        <v>5</v>
      </c>
      <c r="K23" s="62">
        <v>7</v>
      </c>
      <c r="L23" s="62">
        <v>4</v>
      </c>
      <c r="M23" s="62">
        <v>3</v>
      </c>
      <c r="N23" s="62">
        <v>16</v>
      </c>
      <c r="O23" s="62">
        <v>14</v>
      </c>
      <c r="P23" s="62">
        <v>2</v>
      </c>
      <c r="Q23" s="60">
        <v>12</v>
      </c>
      <c r="R23" s="60">
        <v>7</v>
      </c>
      <c r="S23" s="60">
        <v>5</v>
      </c>
    </row>
    <row r="24" spans="1:19" s="61" customFormat="1" ht="18.75" customHeight="1" x14ac:dyDescent="0.15">
      <c r="A24" s="57" t="s">
        <v>45</v>
      </c>
      <c r="B24" s="58">
        <f t="shared" si="0"/>
        <v>16</v>
      </c>
      <c r="C24" s="59">
        <f t="shared" si="1"/>
        <v>12</v>
      </c>
      <c r="D24" s="59">
        <f t="shared" si="2"/>
        <v>4</v>
      </c>
      <c r="E24" s="59">
        <v>0</v>
      </c>
      <c r="F24" s="59">
        <v>0</v>
      </c>
      <c r="G24" s="59">
        <v>0</v>
      </c>
      <c r="H24" s="60">
        <v>0</v>
      </c>
      <c r="I24" s="60">
        <v>0</v>
      </c>
      <c r="J24" s="60">
        <v>0</v>
      </c>
      <c r="K24" s="62">
        <v>1</v>
      </c>
      <c r="L24" s="62">
        <v>1</v>
      </c>
      <c r="M24" s="62">
        <v>0</v>
      </c>
      <c r="N24" s="62">
        <v>13</v>
      </c>
      <c r="O24" s="62">
        <v>9</v>
      </c>
      <c r="P24" s="62">
        <v>4</v>
      </c>
      <c r="Q24" s="60">
        <v>2</v>
      </c>
      <c r="R24" s="60">
        <v>2</v>
      </c>
      <c r="S24" s="60">
        <v>0</v>
      </c>
    </row>
    <row r="25" spans="1:19" s="61" customFormat="1" ht="18.75" customHeight="1" x14ac:dyDescent="0.15">
      <c r="A25" s="57" t="s">
        <v>34</v>
      </c>
      <c r="B25" s="58">
        <f t="shared" si="0"/>
        <v>26</v>
      </c>
      <c r="C25" s="59">
        <f t="shared" si="1"/>
        <v>17</v>
      </c>
      <c r="D25" s="59">
        <f t="shared" si="2"/>
        <v>9</v>
      </c>
      <c r="E25" s="59">
        <v>0</v>
      </c>
      <c r="F25" s="59">
        <v>0</v>
      </c>
      <c r="G25" s="59">
        <v>0</v>
      </c>
      <c r="H25" s="60">
        <v>7</v>
      </c>
      <c r="I25" s="60">
        <v>5</v>
      </c>
      <c r="J25" s="60">
        <v>2</v>
      </c>
      <c r="K25" s="62">
        <v>3</v>
      </c>
      <c r="L25" s="62">
        <v>1</v>
      </c>
      <c r="M25" s="62">
        <v>2</v>
      </c>
      <c r="N25" s="62">
        <v>10</v>
      </c>
      <c r="O25" s="62">
        <v>7</v>
      </c>
      <c r="P25" s="62">
        <v>3</v>
      </c>
      <c r="Q25" s="60">
        <v>6</v>
      </c>
      <c r="R25" s="60">
        <v>4</v>
      </c>
      <c r="S25" s="60">
        <v>2</v>
      </c>
    </row>
    <row r="26" spans="1:19" s="61" customFormat="1" ht="18.75" customHeight="1" x14ac:dyDescent="0.15">
      <c r="A26" s="63" t="s">
        <v>27</v>
      </c>
      <c r="B26" s="64"/>
      <c r="C26" s="65">
        <f t="shared" si="1"/>
        <v>541</v>
      </c>
      <c r="D26" s="65">
        <f t="shared" si="2"/>
        <v>395</v>
      </c>
      <c r="E26" s="65">
        <v>56</v>
      </c>
      <c r="F26" s="65">
        <v>34</v>
      </c>
      <c r="G26" s="65">
        <v>22</v>
      </c>
      <c r="H26" s="66">
        <v>73</v>
      </c>
      <c r="I26" s="66">
        <v>27</v>
      </c>
      <c r="J26" s="66">
        <v>46</v>
      </c>
      <c r="K26" s="67">
        <v>53</v>
      </c>
      <c r="L26" s="67">
        <v>13</v>
      </c>
      <c r="M26" s="67">
        <v>40</v>
      </c>
      <c r="N26" s="67">
        <v>393</v>
      </c>
      <c r="O26" s="67">
        <v>213</v>
      </c>
      <c r="P26" s="67">
        <v>180</v>
      </c>
      <c r="Q26" s="66">
        <v>361</v>
      </c>
      <c r="R26" s="66">
        <v>254</v>
      </c>
      <c r="S26" s="66">
        <v>107</v>
      </c>
    </row>
    <row r="27" spans="1:19" s="15" customFormat="1" x14ac:dyDescent="0.15">
      <c r="A27" s="14"/>
      <c r="B27" s="14"/>
      <c r="C27" s="14"/>
      <c r="D27" s="14"/>
    </row>
    <row r="28" spans="1:19" x14ac:dyDescent="0.15">
      <c r="A28" s="14"/>
      <c r="B28" s="14"/>
      <c r="C28" s="14"/>
      <c r="D28" s="14"/>
    </row>
    <row r="29" spans="1:19" x14ac:dyDescent="0.15">
      <c r="A29" s="14"/>
      <c r="B29" s="14"/>
      <c r="C29" s="14"/>
      <c r="D29" s="14"/>
    </row>
    <row r="30" spans="1:19" x14ac:dyDescent="0.15">
      <c r="A30" s="14"/>
      <c r="B30" s="14"/>
      <c r="C30" s="14"/>
      <c r="D30" s="14"/>
    </row>
    <row r="31" spans="1:19" x14ac:dyDescent="0.15">
      <c r="A31" s="14"/>
      <c r="B31" s="14"/>
      <c r="C31" s="14"/>
      <c r="D31" s="14"/>
    </row>
    <row r="32" spans="1:19" x14ac:dyDescent="0.15">
      <c r="A32" s="14"/>
      <c r="B32" s="14"/>
      <c r="C32" s="14"/>
      <c r="D32" s="14"/>
    </row>
    <row r="33" spans="1:4" x14ac:dyDescent="0.15">
      <c r="A33" s="14"/>
      <c r="B33" s="14"/>
      <c r="C33" s="14"/>
      <c r="D33" s="14"/>
    </row>
    <row r="34" spans="1:4" x14ac:dyDescent="0.15">
      <c r="A34" s="14"/>
      <c r="B34" s="14"/>
      <c r="C34" s="14"/>
      <c r="D34" s="14"/>
    </row>
    <row r="35" spans="1:4" x14ac:dyDescent="0.15">
      <c r="A35" s="14"/>
      <c r="B35" s="14"/>
      <c r="C35" s="14"/>
      <c r="D35" s="14"/>
    </row>
    <row r="36" spans="1:4" x14ac:dyDescent="0.15">
      <c r="A36" s="14"/>
      <c r="B36" s="14"/>
      <c r="C36" s="14"/>
      <c r="D36" s="14"/>
    </row>
    <row r="37" spans="1:4" x14ac:dyDescent="0.15">
      <c r="A37" s="14"/>
      <c r="B37" s="14"/>
      <c r="C37" s="14"/>
      <c r="D37" s="14"/>
    </row>
    <row r="38" spans="1:4" x14ac:dyDescent="0.15">
      <c r="A38" s="14"/>
      <c r="B38" s="14"/>
      <c r="C38" s="14"/>
      <c r="D38" s="14"/>
    </row>
    <row r="39" spans="1:4" x14ac:dyDescent="0.15">
      <c r="A39" s="14"/>
      <c r="B39" s="14"/>
      <c r="C39" s="14"/>
      <c r="D39" s="14"/>
    </row>
    <row r="40" spans="1:4" x14ac:dyDescent="0.15">
      <c r="A40" s="14"/>
      <c r="B40" s="14"/>
      <c r="C40" s="14"/>
      <c r="D40" s="14"/>
    </row>
    <row r="41" spans="1:4" x14ac:dyDescent="0.15">
      <c r="A41" s="14"/>
      <c r="B41" s="14"/>
      <c r="C41" s="14"/>
      <c r="D41" s="14"/>
    </row>
    <row r="42" spans="1:4" x14ac:dyDescent="0.15">
      <c r="A42" s="14"/>
      <c r="B42" s="14"/>
      <c r="C42" s="14"/>
      <c r="D42" s="14"/>
    </row>
    <row r="43" spans="1:4" x14ac:dyDescent="0.15">
      <c r="A43" s="14"/>
      <c r="B43" s="14"/>
      <c r="C43" s="14"/>
      <c r="D43" s="14"/>
    </row>
    <row r="44" spans="1:4" x14ac:dyDescent="0.15">
      <c r="A44" s="14"/>
      <c r="B44" s="14"/>
      <c r="C44" s="14"/>
      <c r="D44" s="14"/>
    </row>
    <row r="45" spans="1:4" x14ac:dyDescent="0.15">
      <c r="A45" s="14"/>
      <c r="B45" s="14"/>
      <c r="C45" s="14"/>
      <c r="D45" s="14"/>
    </row>
    <row r="46" spans="1:4" x14ac:dyDescent="0.15">
      <c r="A46" s="14"/>
      <c r="B46" s="14"/>
      <c r="C46" s="14"/>
      <c r="D46" s="14"/>
    </row>
    <row r="47" spans="1:4" x14ac:dyDescent="0.15">
      <c r="A47" s="14"/>
      <c r="B47" s="14"/>
      <c r="C47" s="14"/>
      <c r="D47" s="14"/>
    </row>
    <row r="48" spans="1:4" x14ac:dyDescent="0.15">
      <c r="A48" s="14"/>
      <c r="B48" s="14"/>
      <c r="C48" s="14"/>
      <c r="D48" s="14"/>
    </row>
    <row r="49" spans="1:4" x14ac:dyDescent="0.15">
      <c r="A49" s="14"/>
      <c r="B49" s="14"/>
      <c r="C49" s="14"/>
      <c r="D49" s="14"/>
    </row>
    <row r="50" spans="1:4" x14ac:dyDescent="0.15">
      <c r="A50" s="14"/>
      <c r="B50" s="14"/>
      <c r="C50" s="14"/>
      <c r="D50" s="14"/>
    </row>
    <row r="51" spans="1:4" x14ac:dyDescent="0.15">
      <c r="A51" s="14"/>
      <c r="B51" s="14"/>
      <c r="C51" s="14"/>
      <c r="D51" s="14"/>
    </row>
    <row r="52" spans="1:4" x14ac:dyDescent="0.15">
      <c r="A52" s="14"/>
      <c r="B52" s="14"/>
      <c r="C52" s="14"/>
      <c r="D52" s="14"/>
    </row>
    <row r="53" spans="1:4" x14ac:dyDescent="0.15">
      <c r="A53" s="14"/>
      <c r="B53" s="14"/>
      <c r="C53" s="14"/>
      <c r="D53" s="14"/>
    </row>
    <row r="54" spans="1:4" x14ac:dyDescent="0.15">
      <c r="A54" s="14"/>
      <c r="B54" s="14"/>
      <c r="C54" s="14"/>
      <c r="D54" s="14"/>
    </row>
    <row r="55" spans="1:4" x14ac:dyDescent="0.15">
      <c r="A55" s="14"/>
      <c r="B55" s="14"/>
      <c r="C55" s="14"/>
      <c r="D55" s="14"/>
    </row>
    <row r="56" spans="1:4" x14ac:dyDescent="0.15">
      <c r="A56" s="14"/>
      <c r="B56" s="14"/>
      <c r="C56" s="14"/>
      <c r="D56" s="14"/>
    </row>
    <row r="57" spans="1:4" x14ac:dyDescent="0.15">
      <c r="A57" s="14"/>
      <c r="B57" s="14"/>
      <c r="C57" s="14"/>
      <c r="D57" s="14"/>
    </row>
    <row r="58" spans="1:4" x14ac:dyDescent="0.15">
      <c r="A58" s="14"/>
      <c r="B58" s="14"/>
      <c r="C58" s="14"/>
      <c r="D58" s="14"/>
    </row>
    <row r="59" spans="1:4" x14ac:dyDescent="0.15">
      <c r="A59" s="14"/>
      <c r="B59" s="14"/>
      <c r="C59" s="14"/>
      <c r="D59" s="14"/>
    </row>
    <row r="60" spans="1:4" x14ac:dyDescent="0.15">
      <c r="A60" s="14"/>
      <c r="B60" s="14"/>
      <c r="C60" s="14"/>
      <c r="D60" s="14"/>
    </row>
    <row r="61" spans="1:4" x14ac:dyDescent="0.15">
      <c r="A61" s="14"/>
      <c r="B61" s="14"/>
      <c r="C61" s="14"/>
      <c r="D61" s="14"/>
    </row>
    <row r="62" spans="1:4" x14ac:dyDescent="0.15">
      <c r="A62" s="14"/>
      <c r="B62" s="14"/>
      <c r="C62" s="14"/>
      <c r="D62" s="14"/>
    </row>
    <row r="63" spans="1:4" x14ac:dyDescent="0.15">
      <c r="A63" s="14"/>
      <c r="B63" s="14"/>
      <c r="C63" s="14"/>
      <c r="D63" s="14"/>
    </row>
    <row r="64" spans="1:4" x14ac:dyDescent="0.15">
      <c r="A64" s="14"/>
      <c r="B64" s="14"/>
      <c r="C64" s="14"/>
      <c r="D64" s="14"/>
    </row>
    <row r="65" spans="1:4" x14ac:dyDescent="0.15">
      <c r="A65" s="14"/>
      <c r="B65" s="14"/>
      <c r="C65" s="14"/>
      <c r="D65" s="14"/>
    </row>
    <row r="66" spans="1:4" x14ac:dyDescent="0.15">
      <c r="A66" s="14"/>
      <c r="B66" s="14"/>
      <c r="C66" s="14"/>
      <c r="D66" s="14"/>
    </row>
    <row r="67" spans="1:4" x14ac:dyDescent="0.15">
      <c r="A67" s="14"/>
      <c r="B67" s="14"/>
      <c r="C67" s="14"/>
      <c r="D67" s="14"/>
    </row>
    <row r="68" spans="1:4" x14ac:dyDescent="0.15">
      <c r="A68" s="14"/>
      <c r="B68" s="14"/>
      <c r="C68" s="14"/>
      <c r="D68" s="14"/>
    </row>
    <row r="69" spans="1:4" x14ac:dyDescent="0.15">
      <c r="A69" s="14"/>
      <c r="B69" s="14"/>
      <c r="C69" s="14"/>
      <c r="D69" s="14"/>
    </row>
    <row r="70" spans="1:4" x14ac:dyDescent="0.15">
      <c r="A70" s="14"/>
      <c r="B70" s="14"/>
      <c r="C70" s="14"/>
      <c r="D70" s="14"/>
    </row>
    <row r="71" spans="1:4" x14ac:dyDescent="0.15">
      <c r="A71" s="14"/>
      <c r="B71" s="14"/>
      <c r="C71" s="14"/>
      <c r="D71" s="14"/>
    </row>
    <row r="72" spans="1:4" x14ac:dyDescent="0.15">
      <c r="A72" s="14"/>
      <c r="B72" s="14"/>
      <c r="C72" s="14"/>
      <c r="D72" s="14"/>
    </row>
    <row r="73" spans="1:4" x14ac:dyDescent="0.15">
      <c r="A73" s="14"/>
      <c r="B73" s="14"/>
      <c r="C73" s="14"/>
      <c r="D73" s="14"/>
    </row>
    <row r="74" spans="1:4" x14ac:dyDescent="0.15">
      <c r="A74" s="14"/>
      <c r="B74" s="14"/>
      <c r="C74" s="14"/>
      <c r="D74" s="14"/>
    </row>
    <row r="75" spans="1:4" x14ac:dyDescent="0.15">
      <c r="A75" s="14"/>
      <c r="B75" s="14"/>
      <c r="C75" s="14"/>
      <c r="D75" s="14"/>
    </row>
    <row r="76" spans="1:4" x14ac:dyDescent="0.15">
      <c r="A76" s="14"/>
      <c r="B76" s="14"/>
      <c r="C76" s="14"/>
      <c r="D76" s="14"/>
    </row>
    <row r="77" spans="1:4" x14ac:dyDescent="0.15">
      <c r="A77" s="14"/>
      <c r="B77" s="14"/>
      <c r="C77" s="14"/>
      <c r="D77" s="14"/>
    </row>
    <row r="78" spans="1:4" x14ac:dyDescent="0.15">
      <c r="A78" s="14"/>
      <c r="B78" s="14"/>
      <c r="C78" s="14"/>
      <c r="D78" s="14"/>
    </row>
    <row r="79" spans="1:4" x14ac:dyDescent="0.15">
      <c r="A79" s="14"/>
      <c r="B79" s="14"/>
      <c r="C79" s="14"/>
      <c r="D79" s="14"/>
    </row>
    <row r="80" spans="1:4" x14ac:dyDescent="0.15">
      <c r="A80" s="14"/>
      <c r="B80" s="14"/>
      <c r="C80" s="14"/>
      <c r="D80" s="14"/>
    </row>
    <row r="81" spans="1:4" x14ac:dyDescent="0.15">
      <c r="A81" s="14"/>
      <c r="B81" s="14"/>
      <c r="C81" s="14"/>
      <c r="D81" s="14"/>
    </row>
    <row r="82" spans="1:4" x14ac:dyDescent="0.15">
      <c r="A82" s="14"/>
      <c r="B82" s="14"/>
      <c r="C82" s="14"/>
      <c r="D82" s="14"/>
    </row>
    <row r="83" spans="1:4" x14ac:dyDescent="0.15">
      <c r="A83" s="14"/>
      <c r="B83" s="14"/>
      <c r="C83" s="14"/>
      <c r="D83" s="14"/>
    </row>
    <row r="84" spans="1:4" x14ac:dyDescent="0.15">
      <c r="A84" s="14"/>
      <c r="B84" s="14"/>
      <c r="C84" s="14"/>
      <c r="D84" s="14"/>
    </row>
    <row r="85" spans="1:4" x14ac:dyDescent="0.15">
      <c r="A85" s="14"/>
      <c r="B85" s="14"/>
      <c r="C85" s="14"/>
      <c r="D85" s="14"/>
    </row>
    <row r="86" spans="1:4" x14ac:dyDescent="0.15">
      <c r="A86" s="14"/>
      <c r="B86" s="14"/>
      <c r="C86" s="14"/>
      <c r="D86" s="14"/>
    </row>
    <row r="87" spans="1:4" x14ac:dyDescent="0.15">
      <c r="A87" s="14"/>
      <c r="B87" s="14"/>
      <c r="C87" s="14"/>
      <c r="D87" s="14"/>
    </row>
    <row r="88" spans="1:4" x14ac:dyDescent="0.15">
      <c r="A88" s="14"/>
      <c r="B88" s="14"/>
      <c r="C88" s="14"/>
      <c r="D88" s="14"/>
    </row>
    <row r="89" spans="1:4" x14ac:dyDescent="0.15">
      <c r="A89" s="14"/>
      <c r="B89" s="14"/>
      <c r="C89" s="14"/>
      <c r="D89" s="14"/>
    </row>
    <row r="90" spans="1:4" x14ac:dyDescent="0.15">
      <c r="A90" s="14"/>
      <c r="B90" s="14"/>
      <c r="C90" s="14"/>
      <c r="D90" s="14"/>
    </row>
    <row r="91" spans="1:4" x14ac:dyDescent="0.15">
      <c r="A91" s="14"/>
      <c r="B91" s="14"/>
      <c r="C91" s="14"/>
      <c r="D91" s="14"/>
    </row>
    <row r="92" spans="1:4" x14ac:dyDescent="0.15">
      <c r="A92" s="14"/>
      <c r="B92" s="14"/>
      <c r="C92" s="14"/>
      <c r="D92" s="14"/>
    </row>
    <row r="93" spans="1:4" x14ac:dyDescent="0.15">
      <c r="A93" s="14"/>
      <c r="B93" s="14"/>
      <c r="C93" s="14"/>
      <c r="D93" s="14"/>
    </row>
    <row r="94" spans="1:4" x14ac:dyDescent="0.15">
      <c r="A94" s="14"/>
      <c r="B94" s="14"/>
      <c r="C94" s="14"/>
      <c r="D94" s="14"/>
    </row>
    <row r="95" spans="1:4" x14ac:dyDescent="0.15">
      <c r="A95" s="14"/>
      <c r="B95" s="14"/>
      <c r="C95" s="14"/>
      <c r="D95" s="14"/>
    </row>
    <row r="96" spans="1:4" x14ac:dyDescent="0.15">
      <c r="A96" s="14"/>
      <c r="B96" s="14"/>
      <c r="C96" s="14"/>
      <c r="D96" s="14"/>
    </row>
    <row r="97" spans="1:4" x14ac:dyDescent="0.15">
      <c r="A97" s="14"/>
      <c r="B97" s="14"/>
      <c r="C97" s="14"/>
      <c r="D97" s="14"/>
    </row>
    <row r="98" spans="1:4" x14ac:dyDescent="0.15">
      <c r="A98" s="14"/>
      <c r="B98" s="14"/>
      <c r="C98" s="14"/>
      <c r="D98" s="14"/>
    </row>
    <row r="99" spans="1:4" x14ac:dyDescent="0.15">
      <c r="A99" s="14"/>
      <c r="B99" s="14"/>
      <c r="C99" s="14"/>
      <c r="D99" s="14"/>
    </row>
    <row r="100" spans="1:4" x14ac:dyDescent="0.15">
      <c r="A100" s="14"/>
      <c r="B100" s="14"/>
      <c r="C100" s="14"/>
      <c r="D100" s="14"/>
    </row>
    <row r="101" spans="1:4" x14ac:dyDescent="0.15">
      <c r="A101" s="14"/>
      <c r="B101" s="14"/>
      <c r="C101" s="14"/>
      <c r="D101" s="14"/>
    </row>
    <row r="102" spans="1:4" x14ac:dyDescent="0.15">
      <c r="A102" s="14"/>
      <c r="B102" s="14"/>
      <c r="C102" s="14"/>
      <c r="D102" s="14"/>
    </row>
    <row r="103" spans="1:4" x14ac:dyDescent="0.15">
      <c r="A103" s="14"/>
      <c r="B103" s="14"/>
      <c r="C103" s="14"/>
      <c r="D103" s="14"/>
    </row>
    <row r="104" spans="1:4" x14ac:dyDescent="0.15">
      <c r="A104" s="14"/>
      <c r="B104" s="14"/>
      <c r="C104" s="14"/>
      <c r="D104" s="14"/>
    </row>
    <row r="105" spans="1:4" x14ac:dyDescent="0.15">
      <c r="A105" s="14"/>
      <c r="B105" s="14"/>
      <c r="C105" s="14"/>
      <c r="D105" s="14"/>
    </row>
    <row r="106" spans="1:4" x14ac:dyDescent="0.15">
      <c r="A106" s="14"/>
      <c r="B106" s="14"/>
      <c r="C106" s="14"/>
      <c r="D106" s="14"/>
    </row>
    <row r="107" spans="1:4" x14ac:dyDescent="0.15">
      <c r="A107" s="14"/>
      <c r="B107" s="14"/>
      <c r="C107" s="14"/>
      <c r="D107" s="14"/>
    </row>
    <row r="108" spans="1:4" x14ac:dyDescent="0.15">
      <c r="A108" s="14"/>
      <c r="B108" s="14"/>
      <c r="C108" s="14"/>
      <c r="D108" s="14"/>
    </row>
    <row r="109" spans="1:4" x14ac:dyDescent="0.15">
      <c r="A109" s="14"/>
      <c r="B109" s="14"/>
      <c r="C109" s="14"/>
      <c r="D109" s="14"/>
    </row>
    <row r="110" spans="1:4" x14ac:dyDescent="0.15">
      <c r="A110" s="14"/>
      <c r="B110" s="14"/>
      <c r="C110" s="14"/>
      <c r="D110" s="14"/>
    </row>
    <row r="111" spans="1:4" x14ac:dyDescent="0.15">
      <c r="A111" s="14"/>
      <c r="B111" s="14"/>
      <c r="C111" s="14"/>
      <c r="D111" s="14"/>
    </row>
    <row r="112" spans="1:4" x14ac:dyDescent="0.15">
      <c r="A112" s="14"/>
      <c r="B112" s="14"/>
      <c r="C112" s="14"/>
      <c r="D112" s="14"/>
    </row>
    <row r="113" spans="1:4" x14ac:dyDescent="0.15">
      <c r="A113" s="14"/>
      <c r="B113" s="14"/>
      <c r="C113" s="14"/>
      <c r="D113" s="14"/>
    </row>
    <row r="114" spans="1:4" x14ac:dyDescent="0.15">
      <c r="A114" s="14"/>
      <c r="B114" s="14"/>
      <c r="C114" s="14"/>
      <c r="D114" s="14"/>
    </row>
    <row r="115" spans="1:4" x14ac:dyDescent="0.15">
      <c r="A115" s="14"/>
      <c r="B115" s="14"/>
      <c r="C115" s="14"/>
      <c r="D115" s="14"/>
    </row>
    <row r="116" spans="1:4" x14ac:dyDescent="0.15">
      <c r="A116" s="14"/>
      <c r="B116" s="14"/>
      <c r="C116" s="14"/>
      <c r="D116" s="14"/>
    </row>
    <row r="117" spans="1:4" x14ac:dyDescent="0.15">
      <c r="A117" s="14"/>
      <c r="B117" s="14"/>
      <c r="C117" s="14"/>
      <c r="D117" s="14"/>
    </row>
    <row r="118" spans="1:4" x14ac:dyDescent="0.15">
      <c r="A118" s="14"/>
      <c r="B118" s="14"/>
      <c r="C118" s="14"/>
      <c r="D118" s="14"/>
    </row>
    <row r="119" spans="1:4" x14ac:dyDescent="0.15">
      <c r="A119" s="14"/>
      <c r="B119" s="14"/>
      <c r="C119" s="14"/>
      <c r="D119" s="14"/>
    </row>
    <row r="120" spans="1:4" x14ac:dyDescent="0.15">
      <c r="A120" s="14"/>
      <c r="B120" s="14"/>
      <c r="C120" s="14"/>
      <c r="D120" s="14"/>
    </row>
    <row r="121" spans="1:4" x14ac:dyDescent="0.15">
      <c r="A121" s="14"/>
      <c r="B121" s="14"/>
      <c r="C121" s="14"/>
      <c r="D121" s="14"/>
    </row>
    <row r="122" spans="1:4" x14ac:dyDescent="0.15">
      <c r="A122" s="14"/>
      <c r="B122" s="14"/>
      <c r="C122" s="14"/>
      <c r="D122" s="14"/>
    </row>
    <row r="123" spans="1:4" x14ac:dyDescent="0.15">
      <c r="A123" s="14"/>
      <c r="B123" s="14"/>
      <c r="C123" s="14"/>
      <c r="D123" s="14"/>
    </row>
    <row r="124" spans="1:4" x14ac:dyDescent="0.15">
      <c r="A124" s="14"/>
      <c r="B124" s="14"/>
      <c r="C124" s="14"/>
      <c r="D124" s="14"/>
    </row>
    <row r="125" spans="1:4" x14ac:dyDescent="0.15">
      <c r="A125" s="14"/>
      <c r="B125" s="14"/>
      <c r="C125" s="14"/>
      <c r="D125" s="14"/>
    </row>
    <row r="126" spans="1:4" x14ac:dyDescent="0.15">
      <c r="A126" s="14"/>
      <c r="B126" s="14"/>
      <c r="C126" s="14"/>
      <c r="D126" s="14"/>
    </row>
    <row r="127" spans="1:4" x14ac:dyDescent="0.15">
      <c r="A127" s="14"/>
      <c r="B127" s="14"/>
      <c r="C127" s="14"/>
      <c r="D127" s="14"/>
    </row>
    <row r="128" spans="1:4" x14ac:dyDescent="0.15">
      <c r="A128" s="14"/>
      <c r="B128" s="14"/>
      <c r="C128" s="14"/>
      <c r="D128" s="14"/>
    </row>
    <row r="129" spans="1:4" x14ac:dyDescent="0.15">
      <c r="A129" s="14"/>
      <c r="B129" s="14"/>
      <c r="C129" s="14"/>
      <c r="D129" s="14"/>
    </row>
    <row r="130" spans="1:4" x14ac:dyDescent="0.15">
      <c r="A130" s="14"/>
      <c r="B130" s="14"/>
      <c r="C130" s="14"/>
      <c r="D130" s="14"/>
    </row>
    <row r="131" spans="1:4" x14ac:dyDescent="0.15">
      <c r="A131" s="14"/>
      <c r="B131" s="14"/>
      <c r="C131" s="14"/>
      <c r="D131" s="14"/>
    </row>
    <row r="132" spans="1:4" x14ac:dyDescent="0.15">
      <c r="A132" s="14"/>
      <c r="B132" s="14"/>
      <c r="C132" s="14"/>
      <c r="D132" s="14"/>
    </row>
    <row r="133" spans="1:4" x14ac:dyDescent="0.15">
      <c r="A133" s="14"/>
      <c r="B133" s="14"/>
      <c r="C133" s="14"/>
      <c r="D133" s="14"/>
    </row>
    <row r="134" spans="1:4" x14ac:dyDescent="0.15">
      <c r="A134" s="14"/>
      <c r="B134" s="14"/>
      <c r="C134" s="14"/>
      <c r="D134" s="14"/>
    </row>
    <row r="135" spans="1:4" x14ac:dyDescent="0.15">
      <c r="A135" s="14"/>
      <c r="B135" s="14"/>
      <c r="C135" s="14"/>
      <c r="D135" s="14"/>
    </row>
    <row r="136" spans="1:4" x14ac:dyDescent="0.15">
      <c r="A136" s="14"/>
      <c r="B136" s="14"/>
      <c r="C136" s="14"/>
      <c r="D136" s="14"/>
    </row>
    <row r="137" spans="1:4" x14ac:dyDescent="0.15">
      <c r="A137" s="14"/>
      <c r="B137" s="14"/>
      <c r="C137" s="14"/>
      <c r="D137" s="14"/>
    </row>
    <row r="138" spans="1:4" x14ac:dyDescent="0.15">
      <c r="A138" s="14"/>
      <c r="B138" s="14"/>
      <c r="C138" s="14"/>
      <c r="D138" s="14"/>
    </row>
    <row r="139" spans="1:4" x14ac:dyDescent="0.15">
      <c r="A139" s="14"/>
      <c r="B139" s="14"/>
      <c r="C139" s="14"/>
      <c r="D139" s="14"/>
    </row>
    <row r="140" spans="1:4" x14ac:dyDescent="0.15">
      <c r="A140" s="14"/>
      <c r="B140" s="14"/>
      <c r="C140" s="14"/>
      <c r="D140" s="14"/>
    </row>
    <row r="141" spans="1:4" x14ac:dyDescent="0.15">
      <c r="A141" s="14"/>
      <c r="B141" s="14"/>
      <c r="C141" s="14"/>
      <c r="D141" s="14"/>
    </row>
    <row r="142" spans="1:4" x14ac:dyDescent="0.15">
      <c r="A142" s="14"/>
      <c r="B142" s="14"/>
      <c r="C142" s="14"/>
      <c r="D142" s="14"/>
    </row>
    <row r="143" spans="1:4" x14ac:dyDescent="0.15">
      <c r="A143" s="14"/>
      <c r="B143" s="14"/>
      <c r="C143" s="14"/>
      <c r="D143" s="14"/>
    </row>
    <row r="144" spans="1:4" x14ac:dyDescent="0.15">
      <c r="A144" s="14"/>
      <c r="B144" s="14"/>
      <c r="C144" s="14"/>
      <c r="D144" s="14"/>
    </row>
    <row r="145" spans="1:4" x14ac:dyDescent="0.15">
      <c r="A145" s="14"/>
      <c r="B145" s="14"/>
      <c r="C145" s="14"/>
      <c r="D145" s="14"/>
    </row>
    <row r="146" spans="1:4" x14ac:dyDescent="0.15">
      <c r="A146" s="14"/>
      <c r="B146" s="14"/>
      <c r="C146" s="14"/>
      <c r="D146" s="14"/>
    </row>
    <row r="147" spans="1:4" x14ac:dyDescent="0.15">
      <c r="A147" s="14"/>
      <c r="B147" s="14"/>
      <c r="C147" s="14"/>
      <c r="D147" s="14"/>
    </row>
    <row r="148" spans="1:4" x14ac:dyDescent="0.15">
      <c r="A148" s="14"/>
      <c r="B148" s="14"/>
      <c r="C148" s="14"/>
      <c r="D148" s="14"/>
    </row>
    <row r="149" spans="1:4" x14ac:dyDescent="0.15">
      <c r="A149" s="14"/>
      <c r="B149" s="14"/>
      <c r="C149" s="14"/>
      <c r="D149" s="14"/>
    </row>
    <row r="150" spans="1:4" x14ac:dyDescent="0.15">
      <c r="A150" s="14"/>
      <c r="B150" s="14"/>
      <c r="C150" s="14"/>
      <c r="D150" s="14"/>
    </row>
    <row r="151" spans="1:4" x14ac:dyDescent="0.15">
      <c r="A151" s="14"/>
      <c r="B151" s="14"/>
      <c r="C151" s="14"/>
      <c r="D151" s="14"/>
    </row>
    <row r="152" spans="1:4" x14ac:dyDescent="0.15">
      <c r="A152" s="14"/>
      <c r="B152" s="14"/>
      <c r="C152" s="14"/>
      <c r="D152" s="14"/>
    </row>
    <row r="153" spans="1:4" x14ac:dyDescent="0.15">
      <c r="A153" s="14"/>
      <c r="B153" s="14"/>
      <c r="C153" s="14"/>
      <c r="D153" s="14"/>
    </row>
    <row r="154" spans="1:4" x14ac:dyDescent="0.15">
      <c r="A154" s="14"/>
      <c r="B154" s="14"/>
      <c r="C154" s="14"/>
      <c r="D154" s="14"/>
    </row>
    <row r="155" spans="1:4" x14ac:dyDescent="0.15">
      <c r="A155" s="14"/>
      <c r="B155" s="14"/>
      <c r="C155" s="14"/>
      <c r="D155" s="14"/>
    </row>
    <row r="156" spans="1:4" x14ac:dyDescent="0.15">
      <c r="A156" s="14"/>
      <c r="B156" s="14"/>
      <c r="C156" s="14"/>
      <c r="D156" s="14"/>
    </row>
    <row r="157" spans="1:4" x14ac:dyDescent="0.15">
      <c r="A157" s="14"/>
      <c r="B157" s="14"/>
      <c r="C157" s="14"/>
      <c r="D157" s="14"/>
    </row>
    <row r="158" spans="1:4" x14ac:dyDescent="0.15">
      <c r="A158" s="14"/>
      <c r="B158" s="14"/>
      <c r="C158" s="14"/>
      <c r="D158" s="14"/>
    </row>
    <row r="159" spans="1:4" x14ac:dyDescent="0.15">
      <c r="A159" s="14"/>
      <c r="B159" s="14"/>
      <c r="C159" s="14"/>
      <c r="D159" s="14"/>
    </row>
    <row r="160" spans="1:4" x14ac:dyDescent="0.15">
      <c r="A160" s="14"/>
      <c r="B160" s="14"/>
      <c r="C160" s="14"/>
      <c r="D160" s="14"/>
    </row>
    <row r="161" spans="1:4" x14ac:dyDescent="0.15">
      <c r="A161" s="14"/>
      <c r="B161" s="14"/>
      <c r="C161" s="14"/>
      <c r="D161" s="14"/>
    </row>
    <row r="162" spans="1:4" x14ac:dyDescent="0.15">
      <c r="A162" s="14"/>
      <c r="B162" s="14"/>
      <c r="C162" s="14"/>
      <c r="D162" s="14"/>
    </row>
    <row r="163" spans="1:4" x14ac:dyDescent="0.15">
      <c r="A163" s="14"/>
      <c r="B163" s="14"/>
      <c r="C163" s="14"/>
      <c r="D163" s="14"/>
    </row>
    <row r="164" spans="1:4" x14ac:dyDescent="0.15">
      <c r="A164" s="14"/>
      <c r="B164" s="14"/>
      <c r="C164" s="14"/>
      <c r="D164" s="14"/>
    </row>
    <row r="165" spans="1:4" x14ac:dyDescent="0.15">
      <c r="A165" s="14"/>
      <c r="B165" s="14"/>
      <c r="C165" s="14"/>
      <c r="D165" s="14"/>
    </row>
    <row r="166" spans="1:4" x14ac:dyDescent="0.15">
      <c r="A166" s="14"/>
      <c r="B166" s="14"/>
      <c r="C166" s="14"/>
      <c r="D166" s="14"/>
    </row>
    <row r="167" spans="1:4" x14ac:dyDescent="0.15">
      <c r="A167" s="14"/>
      <c r="B167" s="14"/>
      <c r="C167" s="14"/>
      <c r="D167" s="14"/>
    </row>
    <row r="168" spans="1:4" x14ac:dyDescent="0.15">
      <c r="A168" s="14"/>
      <c r="B168" s="14"/>
      <c r="C168" s="14"/>
      <c r="D168" s="14"/>
    </row>
    <row r="169" spans="1:4" x14ac:dyDescent="0.15">
      <c r="A169" s="14"/>
      <c r="B169" s="14"/>
      <c r="C169" s="14"/>
      <c r="D169" s="14"/>
    </row>
    <row r="170" spans="1:4" x14ac:dyDescent="0.15">
      <c r="A170" s="14"/>
      <c r="B170" s="14"/>
      <c r="C170" s="14"/>
      <c r="D170" s="14"/>
    </row>
    <row r="171" spans="1:4" x14ac:dyDescent="0.15">
      <c r="A171" s="14"/>
      <c r="B171" s="14"/>
      <c r="C171" s="14"/>
      <c r="D171" s="14"/>
    </row>
    <row r="172" spans="1:4" x14ac:dyDescent="0.15">
      <c r="A172" s="14"/>
      <c r="B172" s="14"/>
      <c r="C172" s="14"/>
      <c r="D172" s="14"/>
    </row>
    <row r="173" spans="1:4" x14ac:dyDescent="0.15">
      <c r="A173" s="14"/>
      <c r="B173" s="14"/>
      <c r="C173" s="14"/>
      <c r="D173" s="14"/>
    </row>
    <row r="174" spans="1:4" x14ac:dyDescent="0.15">
      <c r="A174" s="14"/>
      <c r="B174" s="14"/>
      <c r="C174" s="14"/>
      <c r="D174" s="14"/>
    </row>
    <row r="175" spans="1:4" x14ac:dyDescent="0.15">
      <c r="A175" s="14"/>
      <c r="B175" s="14"/>
      <c r="C175" s="14"/>
      <c r="D175" s="14"/>
    </row>
    <row r="176" spans="1:4" x14ac:dyDescent="0.15">
      <c r="A176" s="14"/>
      <c r="B176" s="14"/>
      <c r="C176" s="14"/>
      <c r="D176" s="14"/>
    </row>
    <row r="177" spans="1:4" x14ac:dyDescent="0.15">
      <c r="A177" s="14"/>
      <c r="B177" s="14"/>
      <c r="C177" s="14"/>
      <c r="D177" s="14"/>
    </row>
    <row r="178" spans="1:4" x14ac:dyDescent="0.15">
      <c r="A178" s="14"/>
      <c r="B178" s="14"/>
      <c r="C178" s="14"/>
      <c r="D178" s="14"/>
    </row>
    <row r="179" spans="1:4" x14ac:dyDescent="0.15">
      <c r="A179" s="14"/>
      <c r="B179" s="14"/>
      <c r="C179" s="14"/>
      <c r="D179" s="14"/>
    </row>
    <row r="180" spans="1:4" x14ac:dyDescent="0.15">
      <c r="A180" s="14"/>
      <c r="B180" s="14"/>
      <c r="C180" s="14"/>
      <c r="D180" s="14"/>
    </row>
    <row r="181" spans="1:4" x14ac:dyDescent="0.15">
      <c r="A181" s="14"/>
      <c r="B181" s="14"/>
      <c r="C181" s="14"/>
      <c r="D181" s="14"/>
    </row>
    <row r="182" spans="1:4" x14ac:dyDescent="0.15">
      <c r="A182" s="14"/>
      <c r="B182" s="14"/>
      <c r="C182" s="14"/>
      <c r="D182" s="14"/>
    </row>
    <row r="183" spans="1:4" x14ac:dyDescent="0.15">
      <c r="A183" s="14"/>
      <c r="B183" s="14"/>
      <c r="C183" s="14"/>
      <c r="D183" s="14"/>
    </row>
    <row r="184" spans="1:4" x14ac:dyDescent="0.15">
      <c r="A184" s="14"/>
      <c r="B184" s="14"/>
      <c r="C184" s="14"/>
      <c r="D184" s="14"/>
    </row>
    <row r="185" spans="1:4" x14ac:dyDescent="0.15">
      <c r="A185" s="14"/>
      <c r="B185" s="14"/>
      <c r="C185" s="14"/>
      <c r="D185" s="14"/>
    </row>
    <row r="186" spans="1:4" x14ac:dyDescent="0.15">
      <c r="A186" s="14"/>
      <c r="B186" s="14"/>
      <c r="C186" s="14"/>
      <c r="D186" s="14"/>
    </row>
    <row r="187" spans="1:4" x14ac:dyDescent="0.15">
      <c r="A187" s="14"/>
      <c r="B187" s="14"/>
      <c r="C187" s="14"/>
      <c r="D187" s="14"/>
    </row>
    <row r="188" spans="1:4" x14ac:dyDescent="0.15">
      <c r="A188" s="14"/>
      <c r="B188" s="14"/>
      <c r="C188" s="14"/>
      <c r="D188" s="14"/>
    </row>
    <row r="189" spans="1:4" x14ac:dyDescent="0.15">
      <c r="A189" s="14"/>
      <c r="B189" s="14"/>
      <c r="C189" s="14"/>
      <c r="D189" s="14"/>
    </row>
    <row r="190" spans="1:4" x14ac:dyDescent="0.15">
      <c r="A190" s="14"/>
      <c r="B190" s="14"/>
      <c r="C190" s="14"/>
      <c r="D190" s="14"/>
    </row>
    <row r="191" spans="1:4" x14ac:dyDescent="0.15">
      <c r="A191" s="14"/>
      <c r="B191" s="14"/>
      <c r="C191" s="14"/>
      <c r="D191" s="14"/>
    </row>
    <row r="192" spans="1:4" x14ac:dyDescent="0.15">
      <c r="A192" s="14"/>
      <c r="B192" s="14"/>
      <c r="C192" s="14"/>
      <c r="D192" s="14"/>
    </row>
    <row r="193" spans="1:4" x14ac:dyDescent="0.15">
      <c r="A193" s="14"/>
      <c r="B193" s="14"/>
      <c r="C193" s="14"/>
      <c r="D193" s="14"/>
    </row>
    <row r="194" spans="1:4" x14ac:dyDescent="0.15">
      <c r="A194" s="14"/>
      <c r="B194" s="14"/>
      <c r="C194" s="14"/>
      <c r="D194" s="14"/>
    </row>
    <row r="195" spans="1:4" x14ac:dyDescent="0.15">
      <c r="A195" s="14"/>
      <c r="B195" s="14"/>
      <c r="C195" s="14"/>
      <c r="D195" s="14"/>
    </row>
    <row r="196" spans="1:4" x14ac:dyDescent="0.15">
      <c r="A196" s="14"/>
      <c r="B196" s="14"/>
      <c r="C196" s="14"/>
      <c r="D196" s="14"/>
    </row>
    <row r="197" spans="1:4" x14ac:dyDescent="0.15">
      <c r="A197" s="14"/>
      <c r="B197" s="14"/>
      <c r="C197" s="14"/>
      <c r="D197" s="14"/>
    </row>
    <row r="198" spans="1:4" x14ac:dyDescent="0.15">
      <c r="A198" s="14"/>
      <c r="B198" s="14"/>
      <c r="C198" s="14"/>
      <c r="D198" s="14"/>
    </row>
    <row r="199" spans="1:4" x14ac:dyDescent="0.15">
      <c r="A199" s="14"/>
      <c r="B199" s="14"/>
      <c r="C199" s="14"/>
      <c r="D199" s="14"/>
    </row>
    <row r="200" spans="1:4" x14ac:dyDescent="0.15">
      <c r="A200" s="14"/>
      <c r="B200" s="14"/>
      <c r="C200" s="14"/>
      <c r="D200" s="14"/>
    </row>
    <row r="201" spans="1:4" x14ac:dyDescent="0.15">
      <c r="A201" s="14"/>
      <c r="B201" s="14"/>
      <c r="C201" s="14"/>
      <c r="D201" s="14"/>
    </row>
    <row r="202" spans="1:4" x14ac:dyDescent="0.15">
      <c r="A202" s="14"/>
      <c r="B202" s="14"/>
      <c r="C202" s="14"/>
      <c r="D202" s="14"/>
    </row>
    <row r="203" spans="1:4" x14ac:dyDescent="0.15">
      <c r="A203" s="14"/>
      <c r="B203" s="14"/>
      <c r="C203" s="14"/>
      <c r="D203" s="14"/>
    </row>
    <row r="204" spans="1:4" x14ac:dyDescent="0.15">
      <c r="A204" s="14"/>
      <c r="B204" s="14"/>
      <c r="C204" s="14"/>
      <c r="D204" s="14"/>
    </row>
    <row r="205" spans="1:4" x14ac:dyDescent="0.15">
      <c r="A205" s="14"/>
      <c r="B205" s="14"/>
      <c r="C205" s="14"/>
      <c r="D205" s="14"/>
    </row>
    <row r="206" spans="1:4" x14ac:dyDescent="0.15">
      <c r="A206" s="14"/>
      <c r="B206" s="14"/>
      <c r="C206" s="14"/>
      <c r="D206" s="14"/>
    </row>
    <row r="207" spans="1:4" x14ac:dyDescent="0.15">
      <c r="A207" s="14"/>
      <c r="B207" s="14"/>
      <c r="C207" s="14"/>
      <c r="D207" s="14"/>
    </row>
    <row r="208" spans="1:4" x14ac:dyDescent="0.15">
      <c r="A208" s="14"/>
      <c r="B208" s="14"/>
      <c r="C208" s="14"/>
      <c r="D208" s="14"/>
    </row>
    <row r="209" spans="1:4" x14ac:dyDescent="0.15">
      <c r="A209" s="14"/>
      <c r="B209" s="14"/>
      <c r="C209" s="14"/>
      <c r="D209" s="14"/>
    </row>
    <row r="210" spans="1:4" x14ac:dyDescent="0.15">
      <c r="A210" s="14"/>
      <c r="B210" s="14"/>
      <c r="C210" s="14"/>
      <c r="D210" s="14"/>
    </row>
    <row r="211" spans="1:4" x14ac:dyDescent="0.15">
      <c r="A211" s="14"/>
      <c r="B211" s="14"/>
      <c r="C211" s="14"/>
      <c r="D211" s="14"/>
    </row>
    <row r="212" spans="1:4" x14ac:dyDescent="0.15">
      <c r="A212" s="14"/>
      <c r="B212" s="14"/>
      <c r="C212" s="14"/>
      <c r="D212" s="14"/>
    </row>
    <row r="213" spans="1:4" x14ac:dyDescent="0.15">
      <c r="A213" s="14"/>
      <c r="B213" s="14"/>
      <c r="C213" s="14"/>
      <c r="D213" s="14"/>
    </row>
    <row r="214" spans="1:4" x14ac:dyDescent="0.15">
      <c r="A214" s="14"/>
      <c r="B214" s="14"/>
      <c r="C214" s="14"/>
      <c r="D214" s="14"/>
    </row>
    <row r="215" spans="1:4" x14ac:dyDescent="0.15">
      <c r="A215" s="14"/>
      <c r="B215" s="14"/>
      <c r="C215" s="14"/>
      <c r="D215" s="14"/>
    </row>
  </sheetData>
  <mergeCells count="4">
    <mergeCell ref="A3:A4"/>
    <mergeCell ref="B3:D3"/>
    <mergeCell ref="A2:E2"/>
    <mergeCell ref="A1:E1"/>
  </mergeCells>
  <phoneticPr fontId="41" type="noConversion"/>
  <pageMargins left="0.74750000238418579" right="0.39347222447395325" top="0.59041666984558105" bottom="0.39347222447395325" header="0.51138889789581299" footer="0.51138889789581299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6"/>
  <sheetViews>
    <sheetView zoomScaleNormal="100" workbookViewId="0">
      <selection activeCell="C19" sqref="C19"/>
    </sheetView>
  </sheetViews>
  <sheetFormatPr defaultColWidth="8.88671875" defaultRowHeight="13.5" x14ac:dyDescent="0.15"/>
  <cols>
    <col min="2" max="2" width="7.44140625" customWidth="1"/>
    <col min="3" max="5" width="6.44140625" customWidth="1"/>
    <col min="6" max="7" width="5.44140625" customWidth="1"/>
    <col min="8" max="8" width="6.6640625" customWidth="1"/>
    <col min="9" max="10" width="5.33203125" customWidth="1"/>
    <col min="11" max="13" width="4.88671875" customWidth="1"/>
    <col min="14" max="19" width="6.77734375" customWidth="1"/>
  </cols>
  <sheetData>
    <row r="1" spans="1:19" ht="22.5" x14ac:dyDescent="0.15">
      <c r="A1" s="289" t="s">
        <v>182</v>
      </c>
      <c r="B1" s="289"/>
      <c r="C1" s="289"/>
      <c r="D1" s="289"/>
      <c r="E1" s="289"/>
    </row>
    <row r="2" spans="1:19" ht="14.25" customHeight="1" x14ac:dyDescent="0.15">
      <c r="A2" s="289"/>
      <c r="B2" s="289"/>
      <c r="C2" s="289"/>
      <c r="D2" s="289"/>
      <c r="E2" s="289"/>
      <c r="S2" s="45" t="s">
        <v>151</v>
      </c>
    </row>
    <row r="3" spans="1:19" ht="20.25" customHeight="1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2" t="s">
        <v>176</v>
      </c>
      <c r="L3" s="302"/>
      <c r="M3" s="302"/>
      <c r="N3" s="302" t="s">
        <v>175</v>
      </c>
      <c r="O3" s="302"/>
      <c r="P3" s="302"/>
      <c r="Q3" s="302" t="s">
        <v>180</v>
      </c>
      <c r="R3" s="302"/>
      <c r="S3" s="303"/>
    </row>
    <row r="4" spans="1:19" ht="20.25" customHeight="1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42" t="s">
        <v>56</v>
      </c>
      <c r="L4" s="42" t="s">
        <v>55</v>
      </c>
      <c r="M4" s="42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s="49" customFormat="1" ht="20.25" customHeight="1" x14ac:dyDescent="0.15">
      <c r="A5" s="50">
        <v>2010</v>
      </c>
      <c r="B5" s="48">
        <f t="shared" ref="B5:B26" si="0">SUM(E5,H5,K5,N5,Q5)</f>
        <v>13360</v>
      </c>
      <c r="C5" s="48">
        <f t="shared" ref="C5:C26" si="1">SUM(F5,I5,L5,O5,R5)</f>
        <v>7112</v>
      </c>
      <c r="D5" s="48">
        <f t="shared" ref="D5:D26" si="2">SUM(G5,J5,M5,P5,S5)</f>
        <v>6248</v>
      </c>
      <c r="E5" s="48">
        <v>1034</v>
      </c>
      <c r="F5" s="48">
        <v>484</v>
      </c>
      <c r="G5" s="48">
        <v>550</v>
      </c>
      <c r="H5" s="48">
        <v>1198</v>
      </c>
      <c r="I5" s="48">
        <v>447</v>
      </c>
      <c r="J5" s="48">
        <v>751</v>
      </c>
      <c r="K5" s="48">
        <v>981</v>
      </c>
      <c r="L5" s="48">
        <v>318</v>
      </c>
      <c r="M5" s="48">
        <v>663</v>
      </c>
      <c r="N5" s="48">
        <v>3541</v>
      </c>
      <c r="O5" s="48">
        <v>1604</v>
      </c>
      <c r="P5" s="48">
        <v>1937</v>
      </c>
      <c r="Q5" s="48">
        <v>6606</v>
      </c>
      <c r="R5" s="48">
        <v>4259</v>
      </c>
      <c r="S5" s="48">
        <v>2347</v>
      </c>
    </row>
    <row r="6" spans="1:19" ht="16.5" customHeight="1" x14ac:dyDescent="0.15">
      <c r="A6" s="51" t="s">
        <v>5</v>
      </c>
      <c r="B6" s="46">
        <f t="shared" si="0"/>
        <v>5446</v>
      </c>
      <c r="C6" s="46">
        <f t="shared" si="1"/>
        <v>2295</v>
      </c>
      <c r="D6" s="46">
        <f t="shared" si="2"/>
        <v>3151</v>
      </c>
      <c r="E6" s="46">
        <v>523</v>
      </c>
      <c r="F6" s="46">
        <v>218</v>
      </c>
      <c r="G6" s="46">
        <v>305</v>
      </c>
      <c r="H6" s="46">
        <v>526</v>
      </c>
      <c r="I6" s="46">
        <v>185</v>
      </c>
      <c r="J6" s="46">
        <v>341</v>
      </c>
      <c r="K6" s="46">
        <v>362</v>
      </c>
      <c r="L6" s="46">
        <v>109</v>
      </c>
      <c r="M6" s="46">
        <v>253</v>
      </c>
      <c r="N6" s="46">
        <v>1762</v>
      </c>
      <c r="O6" s="46">
        <v>757</v>
      </c>
      <c r="P6" s="46">
        <v>1005</v>
      </c>
      <c r="Q6" s="46">
        <v>2273</v>
      </c>
      <c r="R6" s="46">
        <v>1026</v>
      </c>
      <c r="S6" s="46">
        <v>1247</v>
      </c>
    </row>
    <row r="7" spans="1:19" ht="16.5" customHeight="1" x14ac:dyDescent="0.15">
      <c r="A7" s="95" t="s">
        <v>173</v>
      </c>
      <c r="B7" s="46">
        <f t="shared" si="0"/>
        <v>334</v>
      </c>
      <c r="C7" s="46">
        <f t="shared" si="1"/>
        <v>189</v>
      </c>
      <c r="D7" s="46">
        <f t="shared" si="2"/>
        <v>145</v>
      </c>
      <c r="E7" s="46">
        <v>112</v>
      </c>
      <c r="F7" s="46">
        <v>60</v>
      </c>
      <c r="G7" s="46">
        <v>52</v>
      </c>
      <c r="H7" s="46">
        <v>40</v>
      </c>
      <c r="I7" s="46">
        <v>26</v>
      </c>
      <c r="J7" s="46">
        <v>14</v>
      </c>
      <c r="K7" s="46">
        <v>53</v>
      </c>
      <c r="L7" s="46">
        <v>29</v>
      </c>
      <c r="M7" s="46">
        <v>24</v>
      </c>
      <c r="N7" s="46">
        <v>73</v>
      </c>
      <c r="O7" s="46">
        <v>41</v>
      </c>
      <c r="P7" s="46">
        <v>32</v>
      </c>
      <c r="Q7" s="46">
        <v>56</v>
      </c>
      <c r="R7" s="46">
        <v>33</v>
      </c>
      <c r="S7" s="46">
        <v>23</v>
      </c>
    </row>
    <row r="8" spans="1:19" ht="16.5" customHeight="1" x14ac:dyDescent="0.15">
      <c r="A8" s="51" t="s">
        <v>59</v>
      </c>
      <c r="B8" s="46">
        <f t="shared" si="0"/>
        <v>578</v>
      </c>
      <c r="C8" s="46">
        <f t="shared" si="1"/>
        <v>541</v>
      </c>
      <c r="D8" s="46">
        <f t="shared" si="2"/>
        <v>37</v>
      </c>
      <c r="E8" s="46">
        <v>5</v>
      </c>
      <c r="F8" s="46">
        <v>2</v>
      </c>
      <c r="G8" s="46">
        <v>3</v>
      </c>
      <c r="H8" s="46">
        <v>6</v>
      </c>
      <c r="I8" s="46">
        <v>5</v>
      </c>
      <c r="J8" s="46">
        <v>1</v>
      </c>
      <c r="K8" s="46">
        <v>0</v>
      </c>
      <c r="L8" s="46">
        <v>0</v>
      </c>
      <c r="M8" s="46">
        <v>0</v>
      </c>
      <c r="N8" s="46">
        <v>38</v>
      </c>
      <c r="O8" s="46">
        <v>30</v>
      </c>
      <c r="P8" s="46">
        <v>8</v>
      </c>
      <c r="Q8" s="46">
        <v>529</v>
      </c>
      <c r="R8" s="46">
        <v>504</v>
      </c>
      <c r="S8" s="46">
        <v>25</v>
      </c>
    </row>
    <row r="9" spans="1:19" ht="16.5" customHeight="1" x14ac:dyDescent="0.15">
      <c r="A9" s="51" t="s">
        <v>43</v>
      </c>
      <c r="B9" s="46">
        <f t="shared" si="0"/>
        <v>825</v>
      </c>
      <c r="C9" s="46">
        <f t="shared" si="1"/>
        <v>471</v>
      </c>
      <c r="D9" s="46">
        <f t="shared" si="2"/>
        <v>354</v>
      </c>
      <c r="E9" s="46">
        <v>19</v>
      </c>
      <c r="F9" s="46">
        <v>5</v>
      </c>
      <c r="G9" s="46">
        <v>14</v>
      </c>
      <c r="H9" s="46">
        <v>42</v>
      </c>
      <c r="I9" s="46">
        <v>3</v>
      </c>
      <c r="J9" s="46">
        <v>39</v>
      </c>
      <c r="K9" s="46">
        <v>46</v>
      </c>
      <c r="L9" s="46">
        <v>4</v>
      </c>
      <c r="M9" s="46">
        <v>42</v>
      </c>
      <c r="N9" s="46">
        <v>127</v>
      </c>
      <c r="O9" s="46">
        <v>30</v>
      </c>
      <c r="P9" s="46">
        <v>97</v>
      </c>
      <c r="Q9" s="46">
        <v>591</v>
      </c>
      <c r="R9" s="46">
        <v>429</v>
      </c>
      <c r="S9" s="46">
        <v>162</v>
      </c>
    </row>
    <row r="10" spans="1:19" ht="16.5" customHeight="1" x14ac:dyDescent="0.15">
      <c r="A10" s="51" t="s">
        <v>36</v>
      </c>
      <c r="B10" s="46">
        <f t="shared" si="0"/>
        <v>2092</v>
      </c>
      <c r="C10" s="46">
        <f t="shared" si="1"/>
        <v>953</v>
      </c>
      <c r="D10" s="46">
        <f t="shared" si="2"/>
        <v>1139</v>
      </c>
      <c r="E10" s="46">
        <v>135</v>
      </c>
      <c r="F10" s="46">
        <v>62</v>
      </c>
      <c r="G10" s="46">
        <v>73</v>
      </c>
      <c r="H10" s="46">
        <v>174</v>
      </c>
      <c r="I10" s="46">
        <v>18</v>
      </c>
      <c r="J10" s="46">
        <v>156</v>
      </c>
      <c r="K10" s="46">
        <v>124</v>
      </c>
      <c r="L10" s="46">
        <v>3</v>
      </c>
      <c r="M10" s="46">
        <v>121</v>
      </c>
      <c r="N10" s="46">
        <v>479</v>
      </c>
      <c r="O10" s="46">
        <v>151</v>
      </c>
      <c r="P10" s="46">
        <v>328</v>
      </c>
      <c r="Q10" s="46">
        <v>1180</v>
      </c>
      <c r="R10" s="46">
        <v>719</v>
      </c>
      <c r="S10" s="46">
        <v>461</v>
      </c>
    </row>
    <row r="11" spans="1:19" ht="16.5" customHeight="1" x14ac:dyDescent="0.15">
      <c r="A11" s="51" t="s">
        <v>47</v>
      </c>
      <c r="B11" s="46">
        <f t="shared" si="0"/>
        <v>285</v>
      </c>
      <c r="C11" s="46">
        <f t="shared" si="1"/>
        <v>49</v>
      </c>
      <c r="D11" s="46">
        <f t="shared" si="2"/>
        <v>236</v>
      </c>
      <c r="E11" s="46">
        <v>18</v>
      </c>
      <c r="F11" s="46">
        <v>5</v>
      </c>
      <c r="G11" s="46">
        <v>13</v>
      </c>
      <c r="H11" s="46">
        <v>36</v>
      </c>
      <c r="I11" s="46">
        <v>4</v>
      </c>
      <c r="J11" s="46">
        <v>32</v>
      </c>
      <c r="K11" s="46">
        <v>36</v>
      </c>
      <c r="L11" s="46">
        <v>4</v>
      </c>
      <c r="M11" s="46">
        <v>32</v>
      </c>
      <c r="N11" s="46">
        <v>97</v>
      </c>
      <c r="O11" s="46">
        <v>16</v>
      </c>
      <c r="P11" s="46">
        <v>81</v>
      </c>
      <c r="Q11" s="46">
        <v>98</v>
      </c>
      <c r="R11" s="46">
        <v>20</v>
      </c>
      <c r="S11" s="46">
        <v>78</v>
      </c>
    </row>
    <row r="12" spans="1:19" ht="16.5" customHeight="1" x14ac:dyDescent="0.15">
      <c r="A12" s="51" t="s">
        <v>63</v>
      </c>
      <c r="B12" s="46">
        <f t="shared" si="0"/>
        <v>66</v>
      </c>
      <c r="C12" s="46">
        <f t="shared" si="1"/>
        <v>60</v>
      </c>
      <c r="D12" s="46">
        <f t="shared" si="2"/>
        <v>6</v>
      </c>
      <c r="E12" s="46">
        <v>9</v>
      </c>
      <c r="F12" s="46">
        <v>8</v>
      </c>
      <c r="G12" s="46">
        <v>1</v>
      </c>
      <c r="H12" s="46">
        <v>0</v>
      </c>
      <c r="I12" s="46">
        <v>0</v>
      </c>
      <c r="J12" s="46">
        <v>0</v>
      </c>
      <c r="K12" s="46">
        <v>1</v>
      </c>
      <c r="L12" s="46">
        <v>1</v>
      </c>
      <c r="M12" s="46">
        <v>0</v>
      </c>
      <c r="N12" s="46">
        <v>32</v>
      </c>
      <c r="O12" s="46">
        <v>27</v>
      </c>
      <c r="P12" s="46">
        <v>5</v>
      </c>
      <c r="Q12" s="46">
        <v>24</v>
      </c>
      <c r="R12" s="46">
        <v>24</v>
      </c>
      <c r="S12" s="46">
        <v>0</v>
      </c>
    </row>
    <row r="13" spans="1:19" ht="16.5" customHeight="1" x14ac:dyDescent="0.15">
      <c r="A13" s="51" t="s">
        <v>64</v>
      </c>
      <c r="B13" s="46">
        <f t="shared" si="0"/>
        <v>447</v>
      </c>
      <c r="C13" s="46">
        <f t="shared" si="1"/>
        <v>314</v>
      </c>
      <c r="D13" s="46">
        <f t="shared" si="2"/>
        <v>133</v>
      </c>
      <c r="E13" s="46">
        <v>8</v>
      </c>
      <c r="F13" s="46">
        <v>3</v>
      </c>
      <c r="G13" s="46">
        <v>5</v>
      </c>
      <c r="H13" s="46">
        <v>23</v>
      </c>
      <c r="I13" s="46">
        <v>11</v>
      </c>
      <c r="J13" s="46">
        <v>12</v>
      </c>
      <c r="K13" s="46">
        <v>7</v>
      </c>
      <c r="L13" s="46">
        <v>1</v>
      </c>
      <c r="M13" s="46">
        <v>6</v>
      </c>
      <c r="N13" s="46">
        <v>40</v>
      </c>
      <c r="O13" s="46">
        <v>19</v>
      </c>
      <c r="P13" s="46">
        <v>21</v>
      </c>
      <c r="Q13" s="46">
        <v>369</v>
      </c>
      <c r="R13" s="46">
        <v>280</v>
      </c>
      <c r="S13" s="46">
        <v>89</v>
      </c>
    </row>
    <row r="14" spans="1:19" ht="16.5" customHeight="1" x14ac:dyDescent="0.15">
      <c r="A14" s="51" t="s">
        <v>65</v>
      </c>
      <c r="B14" s="46">
        <f t="shared" si="0"/>
        <v>370</v>
      </c>
      <c r="C14" s="46">
        <f t="shared" si="1"/>
        <v>274</v>
      </c>
      <c r="D14" s="46">
        <f t="shared" si="2"/>
        <v>96</v>
      </c>
      <c r="E14" s="46">
        <v>4</v>
      </c>
      <c r="F14" s="46">
        <v>1</v>
      </c>
      <c r="G14" s="46">
        <v>3</v>
      </c>
      <c r="H14" s="46">
        <v>14</v>
      </c>
      <c r="I14" s="46">
        <v>0</v>
      </c>
      <c r="J14" s="46">
        <v>14</v>
      </c>
      <c r="K14" s="46">
        <v>10</v>
      </c>
      <c r="L14" s="46">
        <v>0</v>
      </c>
      <c r="M14" s="46">
        <v>10</v>
      </c>
      <c r="N14" s="46">
        <v>53</v>
      </c>
      <c r="O14" s="46">
        <v>21</v>
      </c>
      <c r="P14" s="46">
        <v>32</v>
      </c>
      <c r="Q14" s="46">
        <v>289</v>
      </c>
      <c r="R14" s="46">
        <v>252</v>
      </c>
      <c r="S14" s="46">
        <v>37</v>
      </c>
    </row>
    <row r="15" spans="1:19" ht="16.5" customHeight="1" x14ac:dyDescent="0.15">
      <c r="A15" s="51" t="s">
        <v>66</v>
      </c>
      <c r="B15" s="46">
        <f t="shared" si="0"/>
        <v>111</v>
      </c>
      <c r="C15" s="46">
        <f t="shared" si="1"/>
        <v>98</v>
      </c>
      <c r="D15" s="46">
        <f t="shared" si="2"/>
        <v>13</v>
      </c>
      <c r="E15" s="46">
        <v>8</v>
      </c>
      <c r="F15" s="46">
        <v>8</v>
      </c>
      <c r="G15" s="46">
        <v>0</v>
      </c>
      <c r="H15" s="46">
        <v>5</v>
      </c>
      <c r="I15" s="46">
        <v>5</v>
      </c>
      <c r="J15" s="46">
        <v>0</v>
      </c>
      <c r="K15" s="46">
        <v>0</v>
      </c>
      <c r="L15" s="46">
        <v>0</v>
      </c>
      <c r="M15" s="46">
        <v>0</v>
      </c>
      <c r="N15" s="46">
        <v>48</v>
      </c>
      <c r="O15" s="46">
        <v>36</v>
      </c>
      <c r="P15" s="46">
        <v>12</v>
      </c>
      <c r="Q15" s="46">
        <v>50</v>
      </c>
      <c r="R15" s="46">
        <v>49</v>
      </c>
      <c r="S15" s="46">
        <v>1</v>
      </c>
    </row>
    <row r="16" spans="1:19" ht="16.5" customHeight="1" x14ac:dyDescent="0.15">
      <c r="A16" s="51" t="s">
        <v>67</v>
      </c>
      <c r="B16" s="46">
        <f t="shared" si="0"/>
        <v>429</v>
      </c>
      <c r="C16" s="46">
        <f t="shared" si="1"/>
        <v>410</v>
      </c>
      <c r="D16" s="46">
        <f t="shared" si="2"/>
        <v>19</v>
      </c>
      <c r="E16" s="46">
        <v>1</v>
      </c>
      <c r="F16" s="46">
        <v>0</v>
      </c>
      <c r="G16" s="46">
        <v>1</v>
      </c>
      <c r="H16" s="46">
        <v>13</v>
      </c>
      <c r="I16" s="46">
        <v>13</v>
      </c>
      <c r="J16" s="46">
        <v>0</v>
      </c>
      <c r="K16" s="46">
        <v>3</v>
      </c>
      <c r="L16" s="46">
        <v>3</v>
      </c>
      <c r="M16" s="46">
        <v>0</v>
      </c>
      <c r="N16" s="46">
        <v>42</v>
      </c>
      <c r="O16" s="46">
        <v>42</v>
      </c>
      <c r="P16" s="46">
        <v>0</v>
      </c>
      <c r="Q16" s="46">
        <v>370</v>
      </c>
      <c r="R16" s="46">
        <v>352</v>
      </c>
      <c r="S16" s="46">
        <v>18</v>
      </c>
    </row>
    <row r="17" spans="1:19" ht="16.5" customHeight="1" x14ac:dyDescent="0.15">
      <c r="A17" s="51" t="s">
        <v>25</v>
      </c>
      <c r="B17" s="46">
        <f t="shared" si="0"/>
        <v>152</v>
      </c>
      <c r="C17" s="46">
        <f t="shared" si="1"/>
        <v>122</v>
      </c>
      <c r="D17" s="46">
        <f t="shared" si="2"/>
        <v>30</v>
      </c>
      <c r="E17" s="46">
        <v>32</v>
      </c>
      <c r="F17" s="46">
        <v>21</v>
      </c>
      <c r="G17" s="46">
        <v>11</v>
      </c>
      <c r="H17" s="46">
        <v>4</v>
      </c>
      <c r="I17" s="46">
        <v>1</v>
      </c>
      <c r="J17" s="46">
        <v>3</v>
      </c>
      <c r="K17" s="46">
        <v>3</v>
      </c>
      <c r="L17" s="46">
        <v>2</v>
      </c>
      <c r="M17" s="46">
        <v>1</v>
      </c>
      <c r="N17" s="46">
        <v>30</v>
      </c>
      <c r="O17" s="46">
        <v>19</v>
      </c>
      <c r="P17" s="46">
        <v>11</v>
      </c>
      <c r="Q17" s="46">
        <v>83</v>
      </c>
      <c r="R17" s="46">
        <v>79</v>
      </c>
      <c r="S17" s="46">
        <v>4</v>
      </c>
    </row>
    <row r="18" spans="1:19" ht="16.5" customHeight="1" x14ac:dyDescent="0.15">
      <c r="A18" s="51" t="s">
        <v>69</v>
      </c>
      <c r="B18" s="46">
        <f t="shared" si="0"/>
        <v>10</v>
      </c>
      <c r="C18" s="46">
        <f t="shared" si="1"/>
        <v>5</v>
      </c>
      <c r="D18" s="46">
        <f t="shared" si="2"/>
        <v>5</v>
      </c>
      <c r="E18" s="46">
        <v>0</v>
      </c>
      <c r="F18" s="46">
        <v>0</v>
      </c>
      <c r="G18" s="46">
        <v>0</v>
      </c>
      <c r="H18" s="46">
        <v>1</v>
      </c>
      <c r="I18" s="46">
        <v>0</v>
      </c>
      <c r="J18" s="46">
        <v>1</v>
      </c>
      <c r="K18" s="46">
        <v>0</v>
      </c>
      <c r="L18" s="46">
        <v>0</v>
      </c>
      <c r="M18" s="46">
        <v>0</v>
      </c>
      <c r="N18" s="46">
        <v>1</v>
      </c>
      <c r="O18" s="46">
        <v>0</v>
      </c>
      <c r="P18" s="46">
        <v>1</v>
      </c>
      <c r="Q18" s="46">
        <v>8</v>
      </c>
      <c r="R18" s="46">
        <v>5</v>
      </c>
      <c r="S18" s="46">
        <v>3</v>
      </c>
    </row>
    <row r="19" spans="1:19" ht="16.5" customHeight="1" x14ac:dyDescent="0.15">
      <c r="A19" s="51" t="s">
        <v>46</v>
      </c>
      <c r="B19" s="46">
        <f t="shared" si="0"/>
        <v>555</v>
      </c>
      <c r="C19" s="46">
        <f t="shared" si="1"/>
        <v>332</v>
      </c>
      <c r="D19" s="46">
        <f t="shared" si="2"/>
        <v>223</v>
      </c>
      <c r="E19" s="46">
        <v>56</v>
      </c>
      <c r="F19" s="46">
        <v>31</v>
      </c>
      <c r="G19" s="46">
        <v>25</v>
      </c>
      <c r="H19" s="46">
        <v>141</v>
      </c>
      <c r="I19" s="46">
        <v>91</v>
      </c>
      <c r="J19" s="46">
        <v>50</v>
      </c>
      <c r="K19" s="46">
        <v>85</v>
      </c>
      <c r="L19" s="46">
        <v>50</v>
      </c>
      <c r="M19" s="46">
        <v>35</v>
      </c>
      <c r="N19" s="46">
        <v>178</v>
      </c>
      <c r="O19" s="46">
        <v>108</v>
      </c>
      <c r="P19" s="46">
        <v>70</v>
      </c>
      <c r="Q19" s="46">
        <v>95</v>
      </c>
      <c r="R19" s="46">
        <v>52</v>
      </c>
      <c r="S19" s="46">
        <v>43</v>
      </c>
    </row>
    <row r="20" spans="1:19" ht="16.5" customHeight="1" x14ac:dyDescent="0.15">
      <c r="A20" s="51" t="s">
        <v>2</v>
      </c>
      <c r="B20" s="46">
        <f t="shared" si="0"/>
        <v>156</v>
      </c>
      <c r="C20" s="46">
        <f t="shared" si="1"/>
        <v>89</v>
      </c>
      <c r="D20" s="46">
        <f t="shared" si="2"/>
        <v>67</v>
      </c>
      <c r="E20" s="46">
        <v>16</v>
      </c>
      <c r="F20" s="46">
        <v>11</v>
      </c>
      <c r="G20" s="46">
        <v>5</v>
      </c>
      <c r="H20" s="46">
        <v>37</v>
      </c>
      <c r="I20" s="46">
        <v>19</v>
      </c>
      <c r="J20" s="46">
        <v>18</v>
      </c>
      <c r="K20" s="46">
        <v>37</v>
      </c>
      <c r="L20" s="46">
        <v>18</v>
      </c>
      <c r="M20" s="46">
        <v>19</v>
      </c>
      <c r="N20" s="46">
        <v>41</v>
      </c>
      <c r="O20" s="46">
        <v>28</v>
      </c>
      <c r="P20" s="46">
        <v>13</v>
      </c>
      <c r="Q20" s="46">
        <v>25</v>
      </c>
      <c r="R20" s="46">
        <v>13</v>
      </c>
      <c r="S20" s="46">
        <v>12</v>
      </c>
    </row>
    <row r="21" spans="1:19" ht="16.5" customHeight="1" x14ac:dyDescent="0.15">
      <c r="A21" s="51" t="s">
        <v>71</v>
      </c>
      <c r="B21" s="46">
        <f t="shared" si="0"/>
        <v>32</v>
      </c>
      <c r="C21" s="46">
        <f t="shared" si="1"/>
        <v>8</v>
      </c>
      <c r="D21" s="46">
        <f t="shared" si="2"/>
        <v>24</v>
      </c>
      <c r="E21" s="46">
        <v>3</v>
      </c>
      <c r="F21" s="46">
        <v>1</v>
      </c>
      <c r="G21" s="46">
        <v>2</v>
      </c>
      <c r="H21" s="46">
        <v>5</v>
      </c>
      <c r="I21" s="46">
        <v>0</v>
      </c>
      <c r="J21" s="46">
        <v>5</v>
      </c>
      <c r="K21" s="46">
        <v>1</v>
      </c>
      <c r="L21" s="46">
        <v>0</v>
      </c>
      <c r="M21" s="46">
        <v>1</v>
      </c>
      <c r="N21" s="46">
        <v>15</v>
      </c>
      <c r="O21" s="46">
        <v>6</v>
      </c>
      <c r="P21" s="46">
        <v>9</v>
      </c>
      <c r="Q21" s="46">
        <v>8</v>
      </c>
      <c r="R21" s="46">
        <v>1</v>
      </c>
      <c r="S21" s="46">
        <v>7</v>
      </c>
    </row>
    <row r="22" spans="1:19" ht="16.5" customHeight="1" x14ac:dyDescent="0.15">
      <c r="A22" s="51" t="s">
        <v>42</v>
      </c>
      <c r="B22" s="46">
        <f t="shared" si="0"/>
        <v>4</v>
      </c>
      <c r="C22" s="46">
        <f t="shared" si="1"/>
        <v>4</v>
      </c>
      <c r="D22" s="46">
        <f t="shared" si="2"/>
        <v>0</v>
      </c>
      <c r="E22" s="46">
        <v>0</v>
      </c>
      <c r="F22" s="46">
        <v>0</v>
      </c>
      <c r="G22" s="46">
        <v>0</v>
      </c>
      <c r="H22" s="46">
        <v>1</v>
      </c>
      <c r="I22" s="46">
        <v>1</v>
      </c>
      <c r="J22" s="46">
        <v>0</v>
      </c>
      <c r="K22" s="46">
        <v>1</v>
      </c>
      <c r="L22" s="46">
        <v>1</v>
      </c>
      <c r="M22" s="46">
        <v>0</v>
      </c>
      <c r="N22" s="46">
        <v>2</v>
      </c>
      <c r="O22" s="46">
        <v>2</v>
      </c>
      <c r="P22" s="46">
        <v>0</v>
      </c>
      <c r="Q22" s="46">
        <v>0</v>
      </c>
      <c r="R22" s="46">
        <v>0</v>
      </c>
      <c r="S22" s="46">
        <v>0</v>
      </c>
    </row>
    <row r="23" spans="1:19" ht="16.5" customHeight="1" x14ac:dyDescent="0.15">
      <c r="A23" s="51" t="s">
        <v>28</v>
      </c>
      <c r="B23" s="46">
        <f t="shared" si="0"/>
        <v>75</v>
      </c>
      <c r="C23" s="46">
        <f t="shared" si="1"/>
        <v>62</v>
      </c>
      <c r="D23" s="46">
        <f t="shared" si="2"/>
        <v>13</v>
      </c>
      <c r="E23" s="46">
        <v>12</v>
      </c>
      <c r="F23" s="46">
        <v>11</v>
      </c>
      <c r="G23" s="46">
        <v>1</v>
      </c>
      <c r="H23" s="46">
        <v>20</v>
      </c>
      <c r="I23" s="46">
        <v>18</v>
      </c>
      <c r="J23" s="46">
        <v>2</v>
      </c>
      <c r="K23" s="46">
        <v>5</v>
      </c>
      <c r="L23" s="46">
        <v>3</v>
      </c>
      <c r="M23" s="46">
        <v>2</v>
      </c>
      <c r="N23" s="46">
        <v>24</v>
      </c>
      <c r="O23" s="46">
        <v>19</v>
      </c>
      <c r="P23" s="46">
        <v>5</v>
      </c>
      <c r="Q23" s="46">
        <v>14</v>
      </c>
      <c r="R23" s="46">
        <v>11</v>
      </c>
      <c r="S23" s="46">
        <v>3</v>
      </c>
    </row>
    <row r="24" spans="1:19" ht="16.5" customHeight="1" x14ac:dyDescent="0.15">
      <c r="A24" s="51" t="s">
        <v>45</v>
      </c>
      <c r="B24" s="46">
        <f t="shared" si="0"/>
        <v>18</v>
      </c>
      <c r="C24" s="46">
        <f t="shared" si="1"/>
        <v>15</v>
      </c>
      <c r="D24" s="46">
        <f t="shared" si="2"/>
        <v>3</v>
      </c>
      <c r="E24" s="46">
        <v>1</v>
      </c>
      <c r="F24" s="46">
        <v>1</v>
      </c>
      <c r="G24" s="46">
        <v>0</v>
      </c>
      <c r="H24" s="46">
        <v>1</v>
      </c>
      <c r="I24" s="46">
        <v>0</v>
      </c>
      <c r="J24" s="46">
        <v>1</v>
      </c>
      <c r="K24" s="46">
        <v>2</v>
      </c>
      <c r="L24" s="46">
        <v>2</v>
      </c>
      <c r="M24" s="46">
        <v>0</v>
      </c>
      <c r="N24" s="46">
        <v>12</v>
      </c>
      <c r="O24" s="46">
        <v>10</v>
      </c>
      <c r="P24" s="46">
        <v>2</v>
      </c>
      <c r="Q24" s="46">
        <v>2</v>
      </c>
      <c r="R24" s="46">
        <v>2</v>
      </c>
      <c r="S24" s="46">
        <v>0</v>
      </c>
    </row>
    <row r="25" spans="1:19" ht="16.5" customHeight="1" x14ac:dyDescent="0.15">
      <c r="A25" s="51" t="s">
        <v>34</v>
      </c>
      <c r="B25" s="46">
        <f t="shared" si="0"/>
        <v>25</v>
      </c>
      <c r="C25" s="46">
        <f t="shared" si="1"/>
        <v>19</v>
      </c>
      <c r="D25" s="46">
        <f t="shared" si="2"/>
        <v>6</v>
      </c>
      <c r="E25" s="46">
        <v>0</v>
      </c>
      <c r="F25" s="46">
        <v>0</v>
      </c>
      <c r="G25" s="46">
        <v>0</v>
      </c>
      <c r="H25" s="46">
        <v>7</v>
      </c>
      <c r="I25" s="46">
        <v>4</v>
      </c>
      <c r="J25" s="46">
        <v>3</v>
      </c>
      <c r="K25" s="46">
        <v>3</v>
      </c>
      <c r="L25" s="46">
        <v>2</v>
      </c>
      <c r="M25" s="46">
        <v>1</v>
      </c>
      <c r="N25" s="46">
        <v>12</v>
      </c>
      <c r="O25" s="46">
        <v>10</v>
      </c>
      <c r="P25" s="46">
        <v>2</v>
      </c>
      <c r="Q25" s="46">
        <v>3</v>
      </c>
      <c r="R25" s="46">
        <v>3</v>
      </c>
      <c r="S25" s="46">
        <v>0</v>
      </c>
    </row>
    <row r="26" spans="1:19" ht="16.5" customHeight="1" x14ac:dyDescent="0.15">
      <c r="A26" s="52" t="s">
        <v>27</v>
      </c>
      <c r="B26" s="47">
        <f t="shared" si="0"/>
        <v>1350</v>
      </c>
      <c r="C26" s="47">
        <f t="shared" si="1"/>
        <v>802</v>
      </c>
      <c r="D26" s="47">
        <f t="shared" si="2"/>
        <v>548</v>
      </c>
      <c r="E26" s="47">
        <v>72</v>
      </c>
      <c r="F26" s="47">
        <v>36</v>
      </c>
      <c r="G26" s="47">
        <v>36</v>
      </c>
      <c r="H26" s="47">
        <v>102</v>
      </c>
      <c r="I26" s="47">
        <v>43</v>
      </c>
      <c r="J26" s="47">
        <v>59</v>
      </c>
      <c r="K26" s="47">
        <v>202</v>
      </c>
      <c r="L26" s="47">
        <v>86</v>
      </c>
      <c r="M26" s="47">
        <v>116</v>
      </c>
      <c r="N26" s="47">
        <v>435</v>
      </c>
      <c r="O26" s="47">
        <v>232</v>
      </c>
      <c r="P26" s="47">
        <v>203</v>
      </c>
      <c r="Q26" s="47">
        <v>539</v>
      </c>
      <c r="R26" s="47">
        <v>405</v>
      </c>
      <c r="S26" s="47">
        <v>134</v>
      </c>
    </row>
  </sheetData>
  <mergeCells count="9">
    <mergeCell ref="Q3:S3"/>
    <mergeCell ref="A3:A4"/>
    <mergeCell ref="B3:D3"/>
    <mergeCell ref="A1:E1"/>
    <mergeCell ref="A2:E2"/>
    <mergeCell ref="E3:G3"/>
    <mergeCell ref="H3:J3"/>
    <mergeCell ref="K3:M3"/>
    <mergeCell ref="N3:P3"/>
  </mergeCells>
  <phoneticPr fontId="41" type="noConversion"/>
  <pageMargins left="0.74750000238418579" right="0.19666667282581329" top="0.59041666984558105" bottom="0.19666667282581329" header="0.51138889789581299" footer="0.51138889789581299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6"/>
  <sheetViews>
    <sheetView zoomScaleNormal="100" workbookViewId="0">
      <selection activeCell="C17" sqref="C17"/>
    </sheetView>
  </sheetViews>
  <sheetFormatPr defaultColWidth="8.88671875" defaultRowHeight="13.5" x14ac:dyDescent="0.15"/>
  <cols>
    <col min="2" max="2" width="7.44140625" customWidth="1"/>
    <col min="3" max="5" width="6.44140625" customWidth="1"/>
    <col min="6" max="7" width="5.44140625" customWidth="1"/>
    <col min="8" max="8" width="6.6640625" customWidth="1"/>
    <col min="9" max="10" width="5.33203125" customWidth="1"/>
    <col min="11" max="11" width="5.6640625" customWidth="1"/>
    <col min="12" max="13" width="4.88671875" customWidth="1"/>
    <col min="14" max="16" width="6.77734375" customWidth="1"/>
    <col min="17" max="17" width="7.109375" customWidth="1"/>
    <col min="18" max="18" width="7.33203125" customWidth="1"/>
    <col min="19" max="19" width="6.77734375" customWidth="1"/>
  </cols>
  <sheetData>
    <row r="1" spans="1:19" ht="22.5" x14ac:dyDescent="0.15">
      <c r="A1" s="289" t="s">
        <v>182</v>
      </c>
      <c r="B1" s="289"/>
      <c r="C1" s="289"/>
      <c r="D1" s="289"/>
      <c r="E1" s="289"/>
    </row>
    <row r="2" spans="1:19" ht="14.25" customHeight="1" x14ac:dyDescent="0.15">
      <c r="A2" s="289"/>
      <c r="B2" s="289"/>
      <c r="C2" s="289"/>
      <c r="D2" s="289"/>
      <c r="E2" s="289"/>
      <c r="S2" s="45" t="s">
        <v>151</v>
      </c>
    </row>
    <row r="3" spans="1:19" ht="20.25" customHeight="1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2" t="s">
        <v>176</v>
      </c>
      <c r="L3" s="302"/>
      <c r="M3" s="302"/>
      <c r="N3" s="302" t="s">
        <v>175</v>
      </c>
      <c r="O3" s="302"/>
      <c r="P3" s="302"/>
      <c r="Q3" s="302" t="s">
        <v>180</v>
      </c>
      <c r="R3" s="302"/>
      <c r="S3" s="303"/>
    </row>
    <row r="4" spans="1:19" ht="20.25" customHeight="1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42" t="s">
        <v>56</v>
      </c>
      <c r="L4" s="42" t="s">
        <v>55</v>
      </c>
      <c r="M4" s="42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s="49" customFormat="1" ht="20.25" customHeight="1" x14ac:dyDescent="0.15">
      <c r="A5" s="50">
        <v>2011</v>
      </c>
      <c r="B5" s="86">
        <f t="shared" ref="B5:B26" si="0">SUM(E5,H5,K5,N5,Q5)</f>
        <v>14106</v>
      </c>
      <c r="C5" s="86">
        <f t="shared" ref="C5:C26" si="1">SUM(F5,I5,L5,O5,R5)</f>
        <v>7488</v>
      </c>
      <c r="D5" s="86">
        <f t="shared" ref="D5:D26" si="2">SUM(G5,J5,M5,P5,S5)</f>
        <v>6618</v>
      </c>
      <c r="E5" s="87">
        <f t="shared" ref="E5:E26" si="3">SUM(F5:G5)</f>
        <v>1064</v>
      </c>
      <c r="F5" s="88">
        <f>SUM(F6:F26)</f>
        <v>496</v>
      </c>
      <c r="G5" s="88">
        <f>SUM(G6:G26)</f>
        <v>568</v>
      </c>
      <c r="H5" s="87">
        <f t="shared" ref="H5:H26" si="4">SUM(I5:J5)</f>
        <v>1394</v>
      </c>
      <c r="I5" s="88">
        <f>SUM(I6:I26)</f>
        <v>561</v>
      </c>
      <c r="J5" s="88">
        <f>SUM(J6:J26)</f>
        <v>833</v>
      </c>
      <c r="K5" s="87">
        <f t="shared" ref="K5:K26" si="5">SUM(L5:M5)</f>
        <v>1062</v>
      </c>
      <c r="L5" s="88">
        <f>SUM(L6:L26)</f>
        <v>357</v>
      </c>
      <c r="M5" s="88">
        <f>SUM(M6:M26)</f>
        <v>705</v>
      </c>
      <c r="N5" s="87">
        <f t="shared" ref="N5:N26" si="6">SUM(O5:P5)</f>
        <v>3715</v>
      </c>
      <c r="O5" s="87">
        <f>SUM(O6:O26)</f>
        <v>1682</v>
      </c>
      <c r="P5" s="87">
        <f>SUM(P6:P26)</f>
        <v>2033</v>
      </c>
      <c r="Q5" s="86">
        <f>SUM(R5:S5)</f>
        <v>6871</v>
      </c>
      <c r="R5" s="86">
        <f>SUM(R6:R26)</f>
        <v>4392</v>
      </c>
      <c r="S5" s="86">
        <f>SUM(S6:S26)</f>
        <v>2479</v>
      </c>
    </row>
    <row r="6" spans="1:19" ht="16.5" customHeight="1" x14ac:dyDescent="0.15">
      <c r="A6" s="51" t="s">
        <v>5</v>
      </c>
      <c r="B6" s="46">
        <f t="shared" si="0"/>
        <v>5817</v>
      </c>
      <c r="C6" s="46">
        <f t="shared" si="1"/>
        <v>2524</v>
      </c>
      <c r="D6" s="46">
        <f t="shared" si="2"/>
        <v>3293</v>
      </c>
      <c r="E6">
        <f t="shared" si="3"/>
        <v>377</v>
      </c>
      <c r="F6">
        <v>158</v>
      </c>
      <c r="G6">
        <v>219</v>
      </c>
      <c r="H6">
        <f t="shared" si="4"/>
        <v>604</v>
      </c>
      <c r="I6">
        <v>213</v>
      </c>
      <c r="J6">
        <v>391</v>
      </c>
      <c r="K6">
        <f t="shared" si="5"/>
        <v>551</v>
      </c>
      <c r="L6">
        <v>212</v>
      </c>
      <c r="M6">
        <v>339</v>
      </c>
      <c r="N6" s="84">
        <f t="shared" si="6"/>
        <v>1860</v>
      </c>
      <c r="O6" s="84">
        <v>813</v>
      </c>
      <c r="P6" s="84">
        <v>1047</v>
      </c>
      <c r="Q6" s="84">
        <v>2425</v>
      </c>
      <c r="R6" s="84">
        <v>1128</v>
      </c>
      <c r="S6" s="84">
        <v>1297</v>
      </c>
    </row>
    <row r="7" spans="1:19" ht="16.5" customHeight="1" x14ac:dyDescent="0.15">
      <c r="A7" s="95" t="s">
        <v>173</v>
      </c>
      <c r="B7" s="46">
        <f t="shared" si="0"/>
        <v>329</v>
      </c>
      <c r="C7" s="46">
        <f t="shared" si="1"/>
        <v>186</v>
      </c>
      <c r="D7" s="46">
        <f t="shared" si="2"/>
        <v>143</v>
      </c>
      <c r="E7">
        <f t="shared" si="3"/>
        <v>108</v>
      </c>
      <c r="F7">
        <v>55</v>
      </c>
      <c r="G7">
        <v>53</v>
      </c>
      <c r="H7">
        <f t="shared" si="4"/>
        <v>41</v>
      </c>
      <c r="I7">
        <v>28</v>
      </c>
      <c r="J7">
        <v>13</v>
      </c>
      <c r="K7">
        <f t="shared" si="5"/>
        <v>51</v>
      </c>
      <c r="L7">
        <v>27</v>
      </c>
      <c r="M7">
        <v>24</v>
      </c>
      <c r="N7" s="84">
        <f t="shared" si="6"/>
        <v>70</v>
      </c>
      <c r="O7" s="84">
        <v>42</v>
      </c>
      <c r="P7" s="84">
        <v>28</v>
      </c>
      <c r="Q7" s="84">
        <v>59</v>
      </c>
      <c r="R7" s="84">
        <v>34</v>
      </c>
      <c r="S7" s="84">
        <v>25</v>
      </c>
    </row>
    <row r="8" spans="1:19" ht="16.5" customHeight="1" x14ac:dyDescent="0.15">
      <c r="A8" s="51" t="s">
        <v>59</v>
      </c>
      <c r="B8" s="46">
        <f t="shared" si="0"/>
        <v>494</v>
      </c>
      <c r="C8" s="46">
        <f t="shared" si="1"/>
        <v>468</v>
      </c>
      <c r="D8" s="46">
        <f t="shared" si="2"/>
        <v>26</v>
      </c>
      <c r="E8">
        <f t="shared" si="3"/>
        <v>4</v>
      </c>
      <c r="F8">
        <v>3</v>
      </c>
      <c r="G8">
        <v>1</v>
      </c>
      <c r="H8">
        <f t="shared" si="4"/>
        <v>8</v>
      </c>
      <c r="I8">
        <v>7</v>
      </c>
      <c r="J8">
        <v>1</v>
      </c>
      <c r="K8">
        <f t="shared" si="5"/>
        <v>0</v>
      </c>
      <c r="L8">
        <v>0</v>
      </c>
      <c r="M8">
        <v>0</v>
      </c>
      <c r="N8" s="84">
        <f t="shared" si="6"/>
        <v>38</v>
      </c>
      <c r="O8" s="84">
        <v>28</v>
      </c>
      <c r="P8" s="84">
        <v>10</v>
      </c>
      <c r="Q8" s="84">
        <v>444</v>
      </c>
      <c r="R8" s="84">
        <v>430</v>
      </c>
      <c r="S8" s="84">
        <v>14</v>
      </c>
    </row>
    <row r="9" spans="1:19" ht="16.5" customHeight="1" x14ac:dyDescent="0.15">
      <c r="A9" s="51" t="s">
        <v>43</v>
      </c>
      <c r="B9" s="46">
        <f t="shared" si="0"/>
        <v>856</v>
      </c>
      <c r="C9" s="46">
        <f t="shared" si="1"/>
        <v>471</v>
      </c>
      <c r="D9" s="46">
        <f t="shared" si="2"/>
        <v>385</v>
      </c>
      <c r="E9">
        <f t="shared" si="3"/>
        <v>17</v>
      </c>
      <c r="F9">
        <v>3</v>
      </c>
      <c r="G9">
        <v>14</v>
      </c>
      <c r="H9">
        <f t="shared" si="4"/>
        <v>48</v>
      </c>
      <c r="I9">
        <v>6</v>
      </c>
      <c r="J9">
        <v>42</v>
      </c>
      <c r="K9">
        <f t="shared" si="5"/>
        <v>53</v>
      </c>
      <c r="L9">
        <v>1</v>
      </c>
      <c r="M9">
        <v>52</v>
      </c>
      <c r="N9" s="84">
        <f t="shared" si="6"/>
        <v>157</v>
      </c>
      <c r="O9" s="84">
        <v>47</v>
      </c>
      <c r="P9" s="84">
        <v>110</v>
      </c>
      <c r="Q9" s="84">
        <v>581</v>
      </c>
      <c r="R9" s="84">
        <v>414</v>
      </c>
      <c r="S9" s="84">
        <v>167</v>
      </c>
    </row>
    <row r="10" spans="1:19" ht="16.5" customHeight="1" x14ac:dyDescent="0.15">
      <c r="A10" s="51" t="s">
        <v>36</v>
      </c>
      <c r="B10" s="46">
        <f t="shared" si="0"/>
        <v>2239</v>
      </c>
      <c r="C10" s="46">
        <f t="shared" si="1"/>
        <v>1018</v>
      </c>
      <c r="D10" s="46">
        <f t="shared" si="2"/>
        <v>1221</v>
      </c>
      <c r="E10">
        <f t="shared" si="3"/>
        <v>133</v>
      </c>
      <c r="F10">
        <v>58</v>
      </c>
      <c r="G10">
        <v>75</v>
      </c>
      <c r="H10">
        <f t="shared" si="4"/>
        <v>245</v>
      </c>
      <c r="I10">
        <v>62</v>
      </c>
      <c r="J10">
        <v>183</v>
      </c>
      <c r="K10">
        <f t="shared" si="5"/>
        <v>141</v>
      </c>
      <c r="L10">
        <v>5</v>
      </c>
      <c r="M10">
        <v>136</v>
      </c>
      <c r="N10" s="84">
        <f t="shared" si="6"/>
        <v>494</v>
      </c>
      <c r="O10" s="84">
        <v>158</v>
      </c>
      <c r="P10" s="84">
        <v>336</v>
      </c>
      <c r="Q10" s="84">
        <v>1226</v>
      </c>
      <c r="R10" s="84">
        <v>735</v>
      </c>
      <c r="S10" s="84">
        <v>491</v>
      </c>
    </row>
    <row r="11" spans="1:19" ht="16.5" customHeight="1" x14ac:dyDescent="0.15">
      <c r="A11" s="51" t="s">
        <v>47</v>
      </c>
      <c r="B11" s="46">
        <f t="shared" si="0"/>
        <v>304</v>
      </c>
      <c r="C11" s="46">
        <f t="shared" si="1"/>
        <v>52</v>
      </c>
      <c r="D11" s="46">
        <f t="shared" si="2"/>
        <v>252</v>
      </c>
      <c r="E11">
        <f t="shared" si="3"/>
        <v>22</v>
      </c>
      <c r="F11">
        <v>4</v>
      </c>
      <c r="G11">
        <v>18</v>
      </c>
      <c r="H11">
        <f t="shared" si="4"/>
        <v>41</v>
      </c>
      <c r="I11">
        <v>7</v>
      </c>
      <c r="J11">
        <v>34</v>
      </c>
      <c r="K11">
        <f t="shared" si="5"/>
        <v>42</v>
      </c>
      <c r="L11">
        <v>4</v>
      </c>
      <c r="M11">
        <v>38</v>
      </c>
      <c r="N11" s="84">
        <f t="shared" si="6"/>
        <v>100</v>
      </c>
      <c r="O11" s="84">
        <v>17</v>
      </c>
      <c r="P11" s="84">
        <v>83</v>
      </c>
      <c r="Q11" s="84">
        <v>99</v>
      </c>
      <c r="R11" s="84">
        <v>20</v>
      </c>
      <c r="S11" s="84">
        <v>79</v>
      </c>
    </row>
    <row r="12" spans="1:19" ht="16.5" customHeight="1" x14ac:dyDescent="0.15">
      <c r="A12" s="51" t="s">
        <v>63</v>
      </c>
      <c r="B12" s="46">
        <f t="shared" si="0"/>
        <v>84</v>
      </c>
      <c r="C12" s="46">
        <f t="shared" si="1"/>
        <v>75</v>
      </c>
      <c r="D12" s="46">
        <f t="shared" si="2"/>
        <v>9</v>
      </c>
      <c r="E12">
        <f t="shared" si="3"/>
        <v>11</v>
      </c>
      <c r="F12">
        <v>10</v>
      </c>
      <c r="G12">
        <v>1</v>
      </c>
      <c r="H12">
        <f t="shared" si="4"/>
        <v>0</v>
      </c>
      <c r="I12">
        <v>0</v>
      </c>
      <c r="J12">
        <v>0</v>
      </c>
      <c r="K12">
        <f t="shared" si="5"/>
        <v>1</v>
      </c>
      <c r="L12">
        <v>1</v>
      </c>
      <c r="M12">
        <v>0</v>
      </c>
      <c r="N12" s="84">
        <f t="shared" si="6"/>
        <v>41</v>
      </c>
      <c r="O12" s="84">
        <v>33</v>
      </c>
      <c r="P12" s="84">
        <v>8</v>
      </c>
      <c r="Q12" s="84">
        <v>31</v>
      </c>
      <c r="R12" s="84">
        <v>31</v>
      </c>
      <c r="S12" s="84">
        <v>0</v>
      </c>
    </row>
    <row r="13" spans="1:19" ht="16.5" customHeight="1" x14ac:dyDescent="0.15">
      <c r="A13" s="51" t="s">
        <v>64</v>
      </c>
      <c r="B13" s="46">
        <f t="shared" si="0"/>
        <v>474</v>
      </c>
      <c r="C13" s="46">
        <f t="shared" si="1"/>
        <v>313</v>
      </c>
      <c r="D13" s="46">
        <f t="shared" si="2"/>
        <v>161</v>
      </c>
      <c r="E13">
        <f t="shared" si="3"/>
        <v>7</v>
      </c>
      <c r="F13">
        <v>2</v>
      </c>
      <c r="G13">
        <v>5</v>
      </c>
      <c r="H13">
        <f t="shared" si="4"/>
        <v>24</v>
      </c>
      <c r="I13">
        <v>14</v>
      </c>
      <c r="J13">
        <v>10</v>
      </c>
      <c r="K13">
        <f t="shared" si="5"/>
        <v>9</v>
      </c>
      <c r="L13">
        <v>2</v>
      </c>
      <c r="M13">
        <v>7</v>
      </c>
      <c r="N13" s="84">
        <f t="shared" si="6"/>
        <v>48</v>
      </c>
      <c r="O13" s="84">
        <v>26</v>
      </c>
      <c r="P13" s="84">
        <v>22</v>
      </c>
      <c r="Q13" s="84">
        <v>386</v>
      </c>
      <c r="R13" s="84">
        <v>269</v>
      </c>
      <c r="S13" s="84">
        <v>117</v>
      </c>
    </row>
    <row r="14" spans="1:19" ht="16.5" customHeight="1" x14ac:dyDescent="0.15">
      <c r="A14" s="51" t="s">
        <v>65</v>
      </c>
      <c r="B14" s="46">
        <f t="shared" si="0"/>
        <v>378</v>
      </c>
      <c r="C14" s="46">
        <f t="shared" si="1"/>
        <v>271</v>
      </c>
      <c r="D14" s="46">
        <f t="shared" si="2"/>
        <v>107</v>
      </c>
      <c r="E14">
        <f t="shared" si="3"/>
        <v>7</v>
      </c>
      <c r="F14">
        <v>1</v>
      </c>
      <c r="G14">
        <v>6</v>
      </c>
      <c r="H14">
        <f t="shared" si="4"/>
        <v>19</v>
      </c>
      <c r="I14">
        <v>5</v>
      </c>
      <c r="J14">
        <v>14</v>
      </c>
      <c r="K14">
        <f t="shared" si="5"/>
        <v>9</v>
      </c>
      <c r="L14">
        <v>0</v>
      </c>
      <c r="M14">
        <v>9</v>
      </c>
      <c r="N14" s="84">
        <f t="shared" si="6"/>
        <v>48</v>
      </c>
      <c r="O14" s="84">
        <v>13</v>
      </c>
      <c r="P14" s="84">
        <v>35</v>
      </c>
      <c r="Q14" s="84">
        <v>295</v>
      </c>
      <c r="R14" s="84">
        <v>252</v>
      </c>
      <c r="S14" s="84">
        <v>43</v>
      </c>
    </row>
    <row r="15" spans="1:19" ht="16.5" customHeight="1" x14ac:dyDescent="0.15">
      <c r="A15" s="51" t="s">
        <v>66</v>
      </c>
      <c r="B15" s="46">
        <f t="shared" si="0"/>
        <v>129</v>
      </c>
      <c r="C15" s="46">
        <f t="shared" si="1"/>
        <v>106</v>
      </c>
      <c r="D15" s="46">
        <f t="shared" si="2"/>
        <v>23</v>
      </c>
      <c r="E15">
        <f t="shared" si="3"/>
        <v>11</v>
      </c>
      <c r="F15">
        <v>10</v>
      </c>
      <c r="G15">
        <v>1</v>
      </c>
      <c r="H15">
        <f t="shared" si="4"/>
        <v>2</v>
      </c>
      <c r="I15">
        <v>2</v>
      </c>
      <c r="J15">
        <v>0</v>
      </c>
      <c r="K15">
        <f t="shared" si="5"/>
        <v>3</v>
      </c>
      <c r="L15">
        <v>3</v>
      </c>
      <c r="M15">
        <v>0</v>
      </c>
      <c r="N15" s="84">
        <f t="shared" si="6"/>
        <v>64</v>
      </c>
      <c r="O15" s="84">
        <v>44</v>
      </c>
      <c r="P15" s="84">
        <v>20</v>
      </c>
      <c r="Q15" s="84">
        <v>49</v>
      </c>
      <c r="R15" s="84">
        <v>47</v>
      </c>
      <c r="S15" s="84">
        <v>2</v>
      </c>
    </row>
    <row r="16" spans="1:19" ht="16.5" customHeight="1" x14ac:dyDescent="0.15">
      <c r="A16" s="51" t="s">
        <v>67</v>
      </c>
      <c r="B16" s="46">
        <f t="shared" si="0"/>
        <v>470</v>
      </c>
      <c r="C16" s="46">
        <f t="shared" si="1"/>
        <v>452</v>
      </c>
      <c r="D16" s="46">
        <f t="shared" si="2"/>
        <v>18</v>
      </c>
      <c r="E16">
        <f t="shared" si="3"/>
        <v>1</v>
      </c>
      <c r="F16">
        <v>0</v>
      </c>
      <c r="G16">
        <v>1</v>
      </c>
      <c r="H16">
        <f t="shared" si="4"/>
        <v>22</v>
      </c>
      <c r="I16">
        <v>22</v>
      </c>
      <c r="J16">
        <v>0</v>
      </c>
      <c r="K16">
        <f t="shared" si="5"/>
        <v>3</v>
      </c>
      <c r="L16">
        <v>3</v>
      </c>
      <c r="M16">
        <v>0</v>
      </c>
      <c r="N16" s="84">
        <f t="shared" si="6"/>
        <v>51</v>
      </c>
      <c r="O16" s="84">
        <v>51</v>
      </c>
      <c r="P16" s="84">
        <v>0</v>
      </c>
      <c r="Q16" s="84">
        <v>393</v>
      </c>
      <c r="R16" s="84">
        <v>376</v>
      </c>
      <c r="S16" s="84">
        <v>17</v>
      </c>
    </row>
    <row r="17" spans="1:19" ht="16.5" customHeight="1" x14ac:dyDescent="0.15">
      <c r="A17" s="51" t="s">
        <v>25</v>
      </c>
      <c r="B17" s="46">
        <f t="shared" si="0"/>
        <v>202</v>
      </c>
      <c r="C17" s="46">
        <f t="shared" si="1"/>
        <v>162</v>
      </c>
      <c r="D17" s="46">
        <f t="shared" si="2"/>
        <v>40</v>
      </c>
      <c r="E17">
        <f t="shared" si="3"/>
        <v>37</v>
      </c>
      <c r="F17">
        <v>26</v>
      </c>
      <c r="G17">
        <v>11</v>
      </c>
      <c r="H17">
        <f t="shared" si="4"/>
        <v>12</v>
      </c>
      <c r="I17">
        <v>7</v>
      </c>
      <c r="J17">
        <v>5</v>
      </c>
      <c r="K17">
        <f t="shared" si="5"/>
        <v>6</v>
      </c>
      <c r="L17">
        <v>2</v>
      </c>
      <c r="M17">
        <v>4</v>
      </c>
      <c r="N17" s="84">
        <f t="shared" si="6"/>
        <v>34</v>
      </c>
      <c r="O17" s="84">
        <v>23</v>
      </c>
      <c r="P17" s="84">
        <v>11</v>
      </c>
      <c r="Q17" s="84">
        <v>113</v>
      </c>
      <c r="R17" s="84">
        <v>104</v>
      </c>
      <c r="S17" s="84">
        <v>9</v>
      </c>
    </row>
    <row r="18" spans="1:19" ht="16.5" customHeight="1" x14ac:dyDescent="0.15">
      <c r="A18" s="51" t="s">
        <v>69</v>
      </c>
      <c r="B18" s="46">
        <f t="shared" si="0"/>
        <v>11</v>
      </c>
      <c r="C18" s="46">
        <f t="shared" si="1"/>
        <v>5</v>
      </c>
      <c r="D18" s="46">
        <f t="shared" si="2"/>
        <v>6</v>
      </c>
      <c r="E18">
        <f t="shared" si="3"/>
        <v>0</v>
      </c>
      <c r="F18">
        <v>0</v>
      </c>
      <c r="G18">
        <v>0</v>
      </c>
      <c r="H18">
        <f t="shared" si="4"/>
        <v>1</v>
      </c>
      <c r="I18">
        <v>0</v>
      </c>
      <c r="J18">
        <v>1</v>
      </c>
      <c r="K18">
        <f t="shared" si="5"/>
        <v>0</v>
      </c>
      <c r="L18">
        <v>0</v>
      </c>
      <c r="M18">
        <v>0</v>
      </c>
      <c r="N18" s="84">
        <f t="shared" si="6"/>
        <v>1</v>
      </c>
      <c r="O18" s="84">
        <v>0</v>
      </c>
      <c r="P18" s="84">
        <v>1</v>
      </c>
      <c r="Q18" s="84">
        <v>9</v>
      </c>
      <c r="R18" s="84">
        <v>5</v>
      </c>
      <c r="S18" s="84">
        <v>4</v>
      </c>
    </row>
    <row r="19" spans="1:19" ht="16.5" customHeight="1" x14ac:dyDescent="0.15">
      <c r="A19" s="51" t="s">
        <v>46</v>
      </c>
      <c r="B19" s="46">
        <f t="shared" si="0"/>
        <v>553</v>
      </c>
      <c r="C19" s="46">
        <f t="shared" si="1"/>
        <v>334</v>
      </c>
      <c r="D19" s="46">
        <f t="shared" si="2"/>
        <v>219</v>
      </c>
      <c r="E19">
        <f t="shared" si="3"/>
        <v>63</v>
      </c>
      <c r="F19">
        <v>41</v>
      </c>
      <c r="G19">
        <v>22</v>
      </c>
      <c r="H19">
        <f t="shared" si="4"/>
        <v>130</v>
      </c>
      <c r="I19">
        <v>81</v>
      </c>
      <c r="J19">
        <v>49</v>
      </c>
      <c r="K19">
        <f t="shared" si="5"/>
        <v>96</v>
      </c>
      <c r="L19">
        <v>55</v>
      </c>
      <c r="M19">
        <v>41</v>
      </c>
      <c r="N19" s="84">
        <f t="shared" si="6"/>
        <v>153</v>
      </c>
      <c r="O19" s="84">
        <v>95</v>
      </c>
      <c r="P19" s="84">
        <v>58</v>
      </c>
      <c r="Q19" s="84">
        <v>111</v>
      </c>
      <c r="R19" s="84">
        <v>62</v>
      </c>
      <c r="S19" s="84">
        <v>49</v>
      </c>
    </row>
    <row r="20" spans="1:19" ht="16.5" customHeight="1" x14ac:dyDescent="0.15">
      <c r="A20" s="51" t="s">
        <v>2</v>
      </c>
      <c r="B20" s="46">
        <f t="shared" si="0"/>
        <v>133</v>
      </c>
      <c r="C20" s="46">
        <f t="shared" si="1"/>
        <v>76</v>
      </c>
      <c r="D20" s="46">
        <f t="shared" si="2"/>
        <v>57</v>
      </c>
      <c r="E20">
        <f t="shared" si="3"/>
        <v>15</v>
      </c>
      <c r="F20">
        <v>10</v>
      </c>
      <c r="G20">
        <v>5</v>
      </c>
      <c r="H20">
        <f t="shared" si="4"/>
        <v>45</v>
      </c>
      <c r="I20">
        <v>26</v>
      </c>
      <c r="J20">
        <v>19</v>
      </c>
      <c r="K20">
        <f t="shared" si="5"/>
        <v>32</v>
      </c>
      <c r="L20">
        <v>21</v>
      </c>
      <c r="M20">
        <v>11</v>
      </c>
      <c r="N20" s="84">
        <f t="shared" si="6"/>
        <v>35</v>
      </c>
      <c r="O20" s="84">
        <v>19</v>
      </c>
      <c r="P20" s="84">
        <v>16</v>
      </c>
      <c r="Q20" s="84">
        <v>6</v>
      </c>
      <c r="R20" s="84">
        <v>0</v>
      </c>
      <c r="S20" s="84">
        <v>6</v>
      </c>
    </row>
    <row r="21" spans="1:19" ht="16.5" customHeight="1" x14ac:dyDescent="0.15">
      <c r="A21" s="51" t="s">
        <v>71</v>
      </c>
      <c r="B21" s="46">
        <f t="shared" si="0"/>
        <v>26</v>
      </c>
      <c r="C21" s="46">
        <f t="shared" si="1"/>
        <v>4</v>
      </c>
      <c r="D21" s="46">
        <f t="shared" si="2"/>
        <v>22</v>
      </c>
      <c r="E21">
        <f t="shared" si="3"/>
        <v>4</v>
      </c>
      <c r="F21">
        <v>0</v>
      </c>
      <c r="G21">
        <v>4</v>
      </c>
      <c r="H21">
        <f t="shared" si="4"/>
        <v>6</v>
      </c>
      <c r="I21">
        <v>0</v>
      </c>
      <c r="J21">
        <v>6</v>
      </c>
      <c r="K21">
        <f t="shared" si="5"/>
        <v>0</v>
      </c>
      <c r="L21">
        <v>0</v>
      </c>
      <c r="M21">
        <v>0</v>
      </c>
      <c r="N21" s="84">
        <f t="shared" si="6"/>
        <v>10</v>
      </c>
      <c r="O21" s="84">
        <v>4</v>
      </c>
      <c r="P21" s="84">
        <v>6</v>
      </c>
      <c r="Q21" s="84">
        <v>6</v>
      </c>
      <c r="R21" s="84">
        <v>0</v>
      </c>
      <c r="S21" s="84">
        <v>6</v>
      </c>
    </row>
    <row r="22" spans="1:19" ht="16.5" customHeight="1" x14ac:dyDescent="0.15">
      <c r="A22" s="51" t="s">
        <v>42</v>
      </c>
      <c r="B22" s="46">
        <f t="shared" si="0"/>
        <v>5</v>
      </c>
      <c r="C22" s="46">
        <f t="shared" si="1"/>
        <v>3</v>
      </c>
      <c r="D22" s="46">
        <f t="shared" si="2"/>
        <v>2</v>
      </c>
      <c r="E22">
        <f t="shared" si="3"/>
        <v>1</v>
      </c>
      <c r="F22">
        <v>0</v>
      </c>
      <c r="G22">
        <v>1</v>
      </c>
      <c r="H22">
        <f t="shared" si="4"/>
        <v>1</v>
      </c>
      <c r="I22">
        <v>1</v>
      </c>
      <c r="J22">
        <v>0</v>
      </c>
      <c r="K22">
        <f t="shared" si="5"/>
        <v>1</v>
      </c>
      <c r="L22">
        <v>1</v>
      </c>
      <c r="M22">
        <v>0</v>
      </c>
      <c r="N22" s="84">
        <f t="shared" si="6"/>
        <v>2</v>
      </c>
      <c r="O22" s="84">
        <v>1</v>
      </c>
      <c r="P22" s="84">
        <v>1</v>
      </c>
      <c r="Q22" s="84">
        <v>0</v>
      </c>
      <c r="R22" s="84">
        <v>0</v>
      </c>
      <c r="S22" s="84">
        <v>0</v>
      </c>
    </row>
    <row r="23" spans="1:19" ht="16.5" customHeight="1" x14ac:dyDescent="0.15">
      <c r="A23" s="51" t="s">
        <v>28</v>
      </c>
      <c r="B23" s="46">
        <f t="shared" si="0"/>
        <v>89</v>
      </c>
      <c r="C23" s="46">
        <f t="shared" si="1"/>
        <v>71</v>
      </c>
      <c r="D23" s="46">
        <f t="shared" si="2"/>
        <v>18</v>
      </c>
      <c r="E23">
        <f t="shared" si="3"/>
        <v>7</v>
      </c>
      <c r="F23">
        <v>6</v>
      </c>
      <c r="G23">
        <v>1</v>
      </c>
      <c r="H23">
        <f t="shared" si="4"/>
        <v>23</v>
      </c>
      <c r="I23">
        <v>19</v>
      </c>
      <c r="J23">
        <v>4</v>
      </c>
      <c r="K23">
        <f t="shared" si="5"/>
        <v>8</v>
      </c>
      <c r="L23">
        <v>4</v>
      </c>
      <c r="M23">
        <v>4</v>
      </c>
      <c r="N23" s="84">
        <f t="shared" si="6"/>
        <v>32</v>
      </c>
      <c r="O23" s="84">
        <v>28</v>
      </c>
      <c r="P23" s="84">
        <v>4</v>
      </c>
      <c r="Q23" s="84">
        <v>19</v>
      </c>
      <c r="R23" s="84">
        <v>14</v>
      </c>
      <c r="S23" s="84">
        <v>5</v>
      </c>
    </row>
    <row r="24" spans="1:19" ht="16.5" customHeight="1" x14ac:dyDescent="0.15">
      <c r="A24" s="51" t="s">
        <v>45</v>
      </c>
      <c r="B24" s="46">
        <f t="shared" si="0"/>
        <v>21</v>
      </c>
      <c r="C24" s="46">
        <f t="shared" si="1"/>
        <v>17</v>
      </c>
      <c r="D24" s="46">
        <f t="shared" si="2"/>
        <v>4</v>
      </c>
      <c r="E24">
        <f t="shared" si="3"/>
        <v>3</v>
      </c>
      <c r="F24">
        <v>2</v>
      </c>
      <c r="G24">
        <v>1</v>
      </c>
      <c r="H24">
        <f t="shared" si="4"/>
        <v>1</v>
      </c>
      <c r="I24">
        <v>0</v>
      </c>
      <c r="J24">
        <v>1</v>
      </c>
      <c r="K24">
        <f t="shared" si="5"/>
        <v>2</v>
      </c>
      <c r="L24">
        <v>2</v>
      </c>
      <c r="M24">
        <v>0</v>
      </c>
      <c r="N24" s="84">
        <f t="shared" si="6"/>
        <v>12</v>
      </c>
      <c r="O24" s="84">
        <v>10</v>
      </c>
      <c r="P24" s="84">
        <v>2</v>
      </c>
      <c r="Q24" s="84">
        <v>3</v>
      </c>
      <c r="R24" s="84">
        <v>3</v>
      </c>
      <c r="S24" s="84">
        <v>0</v>
      </c>
    </row>
    <row r="25" spans="1:19" ht="16.5" customHeight="1" x14ac:dyDescent="0.15">
      <c r="A25" s="51" t="s">
        <v>34</v>
      </c>
      <c r="B25" s="46">
        <f t="shared" si="0"/>
        <v>20</v>
      </c>
      <c r="C25" s="46">
        <f t="shared" si="1"/>
        <v>17</v>
      </c>
      <c r="D25" s="46">
        <f t="shared" si="2"/>
        <v>3</v>
      </c>
      <c r="E25">
        <f t="shared" si="3"/>
        <v>3</v>
      </c>
      <c r="F25">
        <v>2</v>
      </c>
      <c r="G25">
        <v>1</v>
      </c>
      <c r="H25">
        <f t="shared" si="4"/>
        <v>0</v>
      </c>
      <c r="I25">
        <v>0</v>
      </c>
      <c r="J25">
        <v>0</v>
      </c>
      <c r="K25">
        <f t="shared" si="5"/>
        <v>3</v>
      </c>
      <c r="L25">
        <v>3</v>
      </c>
      <c r="M25">
        <v>0</v>
      </c>
      <c r="N25" s="84">
        <f t="shared" si="6"/>
        <v>12</v>
      </c>
      <c r="O25" s="84">
        <v>10</v>
      </c>
      <c r="P25" s="84">
        <v>2</v>
      </c>
      <c r="Q25" s="84">
        <v>2</v>
      </c>
      <c r="R25" s="84">
        <v>2</v>
      </c>
      <c r="S25" s="84">
        <v>0</v>
      </c>
    </row>
    <row r="26" spans="1:19" ht="16.5" customHeight="1" x14ac:dyDescent="0.15">
      <c r="A26" s="52" t="s">
        <v>27</v>
      </c>
      <c r="B26" s="47">
        <f t="shared" si="0"/>
        <v>1472</v>
      </c>
      <c r="C26" s="47">
        <f t="shared" si="1"/>
        <v>863</v>
      </c>
      <c r="D26" s="47">
        <f t="shared" si="2"/>
        <v>609</v>
      </c>
      <c r="E26" s="85">
        <f t="shared" si="3"/>
        <v>233</v>
      </c>
      <c r="F26" s="85">
        <v>105</v>
      </c>
      <c r="G26" s="85">
        <v>128</v>
      </c>
      <c r="H26" s="85">
        <f t="shared" si="4"/>
        <v>121</v>
      </c>
      <c r="I26" s="85">
        <v>61</v>
      </c>
      <c r="J26" s="85">
        <v>60</v>
      </c>
      <c r="K26" s="85">
        <f t="shared" si="5"/>
        <v>51</v>
      </c>
      <c r="L26" s="85">
        <v>11</v>
      </c>
      <c r="M26" s="85">
        <v>40</v>
      </c>
      <c r="N26" s="47">
        <f t="shared" si="6"/>
        <v>453</v>
      </c>
      <c r="O26" s="47">
        <v>220</v>
      </c>
      <c r="P26" s="47">
        <v>233</v>
      </c>
      <c r="Q26" s="47">
        <v>614</v>
      </c>
      <c r="R26" s="47">
        <v>466</v>
      </c>
      <c r="S26" s="47">
        <v>148</v>
      </c>
    </row>
  </sheetData>
  <mergeCells count="9">
    <mergeCell ref="Q3:S3"/>
    <mergeCell ref="A3:A4"/>
    <mergeCell ref="B3:D3"/>
    <mergeCell ref="A1:E1"/>
    <mergeCell ref="A2:E2"/>
    <mergeCell ref="E3:G3"/>
    <mergeCell ref="H3:J3"/>
    <mergeCell ref="K3:M3"/>
    <mergeCell ref="N3:P3"/>
  </mergeCells>
  <phoneticPr fontId="41" type="noConversion"/>
  <pageMargins left="0.55097222328186035" right="0.19666667282581329" top="0.59041666984558105" bottom="0.19666667282581329" header="0.51138889789581299" footer="0.51138889789581299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26"/>
  <sheetViews>
    <sheetView zoomScaleNormal="100" workbookViewId="0">
      <selection activeCell="C19" sqref="C19"/>
    </sheetView>
  </sheetViews>
  <sheetFormatPr defaultColWidth="8.88671875" defaultRowHeight="13.5" x14ac:dyDescent="0.15"/>
  <cols>
    <col min="2" max="2" width="7.44140625" customWidth="1"/>
    <col min="3" max="5" width="6.44140625" customWidth="1"/>
    <col min="6" max="7" width="5.44140625" customWidth="1"/>
    <col min="8" max="8" width="6.6640625" customWidth="1"/>
    <col min="9" max="10" width="5.33203125" customWidth="1"/>
    <col min="11" max="11" width="5.6640625" style="13" customWidth="1"/>
    <col min="12" max="13" width="4.88671875" style="13" customWidth="1"/>
    <col min="14" max="16" width="6.77734375" customWidth="1"/>
    <col min="17" max="17" width="7.109375" customWidth="1"/>
    <col min="18" max="18" width="7.33203125" customWidth="1"/>
    <col min="19" max="19" width="6.77734375" customWidth="1"/>
  </cols>
  <sheetData>
    <row r="1" spans="1:19" ht="22.5" x14ac:dyDescent="0.15">
      <c r="A1" s="289" t="s">
        <v>182</v>
      </c>
      <c r="B1" s="289"/>
      <c r="C1" s="289"/>
      <c r="D1" s="289"/>
      <c r="E1" s="289"/>
    </row>
    <row r="2" spans="1:19" ht="14.25" customHeight="1" x14ac:dyDescent="0.15">
      <c r="A2" s="289"/>
      <c r="B2" s="289"/>
      <c r="C2" s="289"/>
      <c r="D2" s="289"/>
      <c r="E2" s="289"/>
      <c r="S2" s="45" t="s">
        <v>151</v>
      </c>
    </row>
    <row r="3" spans="1:19" ht="20.25" customHeight="1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7" t="s">
        <v>176</v>
      </c>
      <c r="L3" s="307"/>
      <c r="M3" s="307"/>
      <c r="N3" s="302" t="s">
        <v>175</v>
      </c>
      <c r="O3" s="302"/>
      <c r="P3" s="302"/>
      <c r="Q3" s="302" t="s">
        <v>180</v>
      </c>
      <c r="R3" s="302"/>
      <c r="S3" s="303"/>
    </row>
    <row r="4" spans="1:19" ht="20.25" customHeight="1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89" t="s">
        <v>56</v>
      </c>
      <c r="L4" s="89" t="s">
        <v>55</v>
      </c>
      <c r="M4" s="89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s="49" customFormat="1" ht="20.25" customHeight="1" x14ac:dyDescent="0.15">
      <c r="A5" s="50">
        <v>2012</v>
      </c>
      <c r="B5" s="86">
        <f t="shared" ref="B5:B26" si="0">SUM(E5,H5,K5,N5,Q5)</f>
        <v>14492</v>
      </c>
      <c r="C5" s="86">
        <f t="shared" ref="C5:C26" si="1">SUM(F5,I5,L5,O5,R5)</f>
        <v>7589</v>
      </c>
      <c r="D5" s="86">
        <f t="shared" ref="D5:D26" si="2">SUM(G5,J5,M5,P5,S5)</f>
        <v>6903</v>
      </c>
      <c r="E5" s="87">
        <f t="shared" ref="E5:E26" si="3">SUM(F5:G5)</f>
        <v>1078</v>
      </c>
      <c r="F5" s="88">
        <f>SUM(F6:F26)</f>
        <v>499</v>
      </c>
      <c r="G5" s="88">
        <f>SUM(G6:G26)</f>
        <v>579</v>
      </c>
      <c r="H5" s="87">
        <f t="shared" ref="H5:H26" si="4">SUM(I5:J5)</f>
        <v>1378</v>
      </c>
      <c r="I5" s="88">
        <f>SUM(I6:I26)</f>
        <v>532</v>
      </c>
      <c r="J5" s="88">
        <f>SUM(J6:J26)</f>
        <v>846</v>
      </c>
      <c r="K5" s="90">
        <f t="shared" ref="K5:K26" si="5">SUM(L5:M5)</f>
        <v>1072</v>
      </c>
      <c r="L5" s="91">
        <f>SUM(L6:L26)</f>
        <v>347</v>
      </c>
      <c r="M5" s="91">
        <f>SUM(M6:M26)</f>
        <v>725</v>
      </c>
      <c r="N5" s="87">
        <f t="shared" ref="N5:N26" si="6">SUM(O5:P5)</f>
        <v>3910</v>
      </c>
      <c r="O5" s="87">
        <f>SUM(O6:O26)</f>
        <v>1777</v>
      </c>
      <c r="P5" s="87">
        <f>SUM(P6:P26)</f>
        <v>2133</v>
      </c>
      <c r="Q5" s="86">
        <f>SUM(R5:S5)</f>
        <v>7054</v>
      </c>
      <c r="R5" s="86">
        <f>SUM(R6:R26)</f>
        <v>4434</v>
      </c>
      <c r="S5" s="86">
        <f>SUM(S6:S26)</f>
        <v>2620</v>
      </c>
    </row>
    <row r="6" spans="1:19" ht="16.5" customHeight="1" x14ac:dyDescent="0.15">
      <c r="A6" s="51" t="s">
        <v>5</v>
      </c>
      <c r="B6" s="46">
        <f t="shared" si="0"/>
        <v>5581</v>
      </c>
      <c r="C6" s="46">
        <f t="shared" si="1"/>
        <v>2371</v>
      </c>
      <c r="D6" s="46">
        <f t="shared" si="2"/>
        <v>2957</v>
      </c>
      <c r="E6">
        <f t="shared" si="3"/>
        <v>420</v>
      </c>
      <c r="F6">
        <v>301</v>
      </c>
      <c r="G6">
        <v>119</v>
      </c>
      <c r="H6">
        <f t="shared" si="4"/>
        <v>344</v>
      </c>
      <c r="I6">
        <v>114</v>
      </c>
      <c r="J6">
        <v>230</v>
      </c>
      <c r="K6" s="13">
        <f t="shared" si="5"/>
        <v>525</v>
      </c>
      <c r="L6" s="13">
        <v>199</v>
      </c>
      <c r="M6" s="13">
        <v>326</v>
      </c>
      <c r="N6" s="84">
        <f t="shared" si="6"/>
        <v>1867</v>
      </c>
      <c r="O6" s="84">
        <v>824</v>
      </c>
      <c r="P6" s="84">
        <v>1043</v>
      </c>
      <c r="Q6" s="84">
        <v>2425</v>
      </c>
      <c r="R6" s="84">
        <v>933</v>
      </c>
      <c r="S6" s="84">
        <v>1239</v>
      </c>
    </row>
    <row r="7" spans="1:19" ht="16.5" customHeight="1" x14ac:dyDescent="0.15">
      <c r="A7" s="95" t="s">
        <v>173</v>
      </c>
      <c r="B7" s="46">
        <f t="shared" si="0"/>
        <v>323</v>
      </c>
      <c r="C7" s="46">
        <f t="shared" si="1"/>
        <v>205</v>
      </c>
      <c r="D7" s="46">
        <f t="shared" si="2"/>
        <v>111</v>
      </c>
      <c r="E7">
        <f t="shared" si="3"/>
        <v>114</v>
      </c>
      <c r="F7">
        <v>85</v>
      </c>
      <c r="G7">
        <v>29</v>
      </c>
      <c r="H7">
        <f t="shared" si="4"/>
        <v>46</v>
      </c>
      <c r="I7">
        <v>31</v>
      </c>
      <c r="J7">
        <v>15</v>
      </c>
      <c r="K7" s="13">
        <f t="shared" si="5"/>
        <v>36</v>
      </c>
      <c r="L7" s="13">
        <v>19</v>
      </c>
      <c r="M7" s="13">
        <v>17</v>
      </c>
      <c r="N7" s="84">
        <f t="shared" si="6"/>
        <v>68</v>
      </c>
      <c r="O7" s="84">
        <v>40</v>
      </c>
      <c r="P7" s="84">
        <v>28</v>
      </c>
      <c r="Q7" s="84">
        <v>59</v>
      </c>
      <c r="R7" s="84">
        <v>30</v>
      </c>
      <c r="S7" s="84">
        <v>22</v>
      </c>
    </row>
    <row r="8" spans="1:19" ht="16.5" customHeight="1" x14ac:dyDescent="0.15">
      <c r="A8" s="51" t="s">
        <v>59</v>
      </c>
      <c r="B8" s="46">
        <f t="shared" si="0"/>
        <v>543</v>
      </c>
      <c r="C8" s="46">
        <f t="shared" si="1"/>
        <v>523</v>
      </c>
      <c r="D8" s="46">
        <f t="shared" si="2"/>
        <v>47</v>
      </c>
      <c r="E8">
        <f t="shared" si="3"/>
        <v>9</v>
      </c>
      <c r="F8">
        <v>0</v>
      </c>
      <c r="G8">
        <v>9</v>
      </c>
      <c r="H8">
        <f t="shared" si="4"/>
        <v>12</v>
      </c>
      <c r="I8">
        <v>10</v>
      </c>
      <c r="J8">
        <v>2</v>
      </c>
      <c r="K8" s="13">
        <f t="shared" si="5"/>
        <v>1</v>
      </c>
      <c r="L8" s="13">
        <v>1</v>
      </c>
      <c r="M8" s="13">
        <v>0</v>
      </c>
      <c r="N8" s="84">
        <f t="shared" si="6"/>
        <v>77</v>
      </c>
      <c r="O8" s="84">
        <v>59</v>
      </c>
      <c r="P8" s="84">
        <v>18</v>
      </c>
      <c r="Q8" s="84">
        <v>444</v>
      </c>
      <c r="R8" s="84">
        <v>453</v>
      </c>
      <c r="S8" s="84">
        <v>18</v>
      </c>
    </row>
    <row r="9" spans="1:19" ht="16.5" customHeight="1" x14ac:dyDescent="0.15">
      <c r="A9" s="51" t="s">
        <v>43</v>
      </c>
      <c r="B9" s="46">
        <f t="shared" si="0"/>
        <v>872</v>
      </c>
      <c r="C9" s="46">
        <f t="shared" si="1"/>
        <v>360</v>
      </c>
      <c r="D9" s="46">
        <f t="shared" si="2"/>
        <v>431</v>
      </c>
      <c r="E9">
        <f t="shared" si="3"/>
        <v>23</v>
      </c>
      <c r="F9">
        <v>2</v>
      </c>
      <c r="G9">
        <v>21</v>
      </c>
      <c r="H9">
        <f t="shared" si="4"/>
        <v>54</v>
      </c>
      <c r="I9">
        <v>6</v>
      </c>
      <c r="J9">
        <v>48</v>
      </c>
      <c r="K9" s="13">
        <f t="shared" si="5"/>
        <v>55</v>
      </c>
      <c r="L9" s="13">
        <v>3</v>
      </c>
      <c r="M9" s="13">
        <v>52</v>
      </c>
      <c r="N9" s="84">
        <f t="shared" si="6"/>
        <v>159</v>
      </c>
      <c r="O9" s="84">
        <v>32</v>
      </c>
      <c r="P9" s="84">
        <v>127</v>
      </c>
      <c r="Q9" s="84">
        <v>581</v>
      </c>
      <c r="R9" s="84">
        <v>317</v>
      </c>
      <c r="S9" s="84">
        <v>183</v>
      </c>
    </row>
    <row r="10" spans="1:19" ht="16.5" customHeight="1" x14ac:dyDescent="0.15">
      <c r="A10" s="51" t="s">
        <v>36</v>
      </c>
      <c r="B10" s="46">
        <f t="shared" si="0"/>
        <v>2354</v>
      </c>
      <c r="C10" s="46">
        <f t="shared" si="1"/>
        <v>1059</v>
      </c>
      <c r="D10" s="46">
        <f t="shared" si="2"/>
        <v>1440</v>
      </c>
      <c r="E10">
        <f t="shared" si="3"/>
        <v>140</v>
      </c>
      <c r="F10">
        <v>20</v>
      </c>
      <c r="G10">
        <v>120</v>
      </c>
      <c r="H10">
        <f t="shared" si="4"/>
        <v>246</v>
      </c>
      <c r="I10">
        <v>44</v>
      </c>
      <c r="J10">
        <v>202</v>
      </c>
      <c r="K10" s="13">
        <f t="shared" si="5"/>
        <v>168</v>
      </c>
      <c r="L10" s="13">
        <v>9</v>
      </c>
      <c r="M10" s="13">
        <v>159</v>
      </c>
      <c r="N10" s="84">
        <f t="shared" si="6"/>
        <v>574</v>
      </c>
      <c r="O10" s="84">
        <v>186</v>
      </c>
      <c r="P10" s="84">
        <v>388</v>
      </c>
      <c r="Q10" s="84">
        <v>1226</v>
      </c>
      <c r="R10" s="84">
        <v>800</v>
      </c>
      <c r="S10" s="84">
        <v>571</v>
      </c>
    </row>
    <row r="11" spans="1:19" ht="16.5" customHeight="1" x14ac:dyDescent="0.15">
      <c r="A11" s="51" t="s">
        <v>47</v>
      </c>
      <c r="B11" s="46">
        <f t="shared" si="0"/>
        <v>303</v>
      </c>
      <c r="C11" s="46">
        <f t="shared" si="1"/>
        <v>56</v>
      </c>
      <c r="D11" s="46">
        <f t="shared" si="2"/>
        <v>256</v>
      </c>
      <c r="E11">
        <f t="shared" si="3"/>
        <v>18</v>
      </c>
      <c r="F11">
        <v>9</v>
      </c>
      <c r="G11">
        <v>9</v>
      </c>
      <c r="H11">
        <f t="shared" si="4"/>
        <v>46</v>
      </c>
      <c r="I11">
        <v>11</v>
      </c>
      <c r="J11">
        <v>35</v>
      </c>
      <c r="K11" s="13">
        <f t="shared" si="5"/>
        <v>43</v>
      </c>
      <c r="L11" s="13">
        <v>2</v>
      </c>
      <c r="M11" s="13">
        <v>41</v>
      </c>
      <c r="N11" s="84">
        <f t="shared" si="6"/>
        <v>97</v>
      </c>
      <c r="O11" s="84">
        <v>12</v>
      </c>
      <c r="P11" s="84">
        <v>85</v>
      </c>
      <c r="Q11" s="84">
        <v>99</v>
      </c>
      <c r="R11" s="84">
        <v>22</v>
      </c>
      <c r="S11" s="84">
        <v>86</v>
      </c>
    </row>
    <row r="12" spans="1:19" ht="16.5" customHeight="1" x14ac:dyDescent="0.15">
      <c r="A12" s="51" t="s">
        <v>63</v>
      </c>
      <c r="B12" s="46">
        <f t="shared" si="0"/>
        <v>79</v>
      </c>
      <c r="C12" s="46">
        <f t="shared" si="1"/>
        <v>73</v>
      </c>
      <c r="D12" s="46">
        <f t="shared" si="2"/>
        <v>17</v>
      </c>
      <c r="E12">
        <f t="shared" si="3"/>
        <v>7</v>
      </c>
      <c r="F12">
        <v>0</v>
      </c>
      <c r="G12">
        <v>7</v>
      </c>
      <c r="H12">
        <f t="shared" si="4"/>
        <v>0</v>
      </c>
      <c r="I12">
        <v>0</v>
      </c>
      <c r="J12">
        <v>0</v>
      </c>
      <c r="K12" s="13">
        <f t="shared" si="5"/>
        <v>1</v>
      </c>
      <c r="L12" s="13">
        <v>1</v>
      </c>
      <c r="M12" s="13">
        <v>0</v>
      </c>
      <c r="N12" s="84">
        <f t="shared" si="6"/>
        <v>40</v>
      </c>
      <c r="O12" s="84">
        <v>32</v>
      </c>
      <c r="P12" s="84">
        <v>8</v>
      </c>
      <c r="Q12" s="84">
        <v>31</v>
      </c>
      <c r="R12" s="84">
        <v>40</v>
      </c>
      <c r="S12" s="84">
        <v>2</v>
      </c>
    </row>
    <row r="13" spans="1:19" ht="16.5" customHeight="1" x14ac:dyDescent="0.15">
      <c r="A13" s="51" t="s">
        <v>64</v>
      </c>
      <c r="B13" s="46">
        <f t="shared" si="0"/>
        <v>462</v>
      </c>
      <c r="C13" s="46">
        <f t="shared" si="1"/>
        <v>381</v>
      </c>
      <c r="D13" s="46">
        <f t="shared" si="2"/>
        <v>219</v>
      </c>
      <c r="E13">
        <f t="shared" si="3"/>
        <v>6</v>
      </c>
      <c r="F13">
        <v>1</v>
      </c>
      <c r="G13">
        <v>5</v>
      </c>
      <c r="H13">
        <f t="shared" si="4"/>
        <v>21</v>
      </c>
      <c r="I13">
        <v>9</v>
      </c>
      <c r="J13">
        <v>12</v>
      </c>
      <c r="K13" s="13">
        <f t="shared" si="5"/>
        <v>5</v>
      </c>
      <c r="L13" s="13">
        <v>1</v>
      </c>
      <c r="M13" s="13">
        <v>4</v>
      </c>
      <c r="N13" s="84">
        <f t="shared" si="6"/>
        <v>44</v>
      </c>
      <c r="O13" s="84">
        <v>22</v>
      </c>
      <c r="P13" s="84">
        <v>22</v>
      </c>
      <c r="Q13" s="84">
        <v>386</v>
      </c>
      <c r="R13" s="84">
        <v>348</v>
      </c>
      <c r="S13" s="84">
        <v>176</v>
      </c>
    </row>
    <row r="14" spans="1:19" ht="16.5" customHeight="1" x14ac:dyDescent="0.15">
      <c r="A14" s="51" t="s">
        <v>65</v>
      </c>
      <c r="B14" s="46">
        <f t="shared" si="0"/>
        <v>368</v>
      </c>
      <c r="C14" s="46">
        <f t="shared" si="1"/>
        <v>220</v>
      </c>
      <c r="D14" s="46">
        <f t="shared" si="2"/>
        <v>97</v>
      </c>
      <c r="E14">
        <f t="shared" si="3"/>
        <v>9</v>
      </c>
      <c r="F14">
        <v>1</v>
      </c>
      <c r="G14">
        <v>8</v>
      </c>
      <c r="H14">
        <f t="shared" si="4"/>
        <v>0</v>
      </c>
      <c r="I14">
        <v>0</v>
      </c>
      <c r="J14">
        <v>0</v>
      </c>
      <c r="K14" s="13">
        <f t="shared" si="5"/>
        <v>13</v>
      </c>
      <c r="L14" s="13">
        <v>2</v>
      </c>
      <c r="M14" s="13">
        <v>11</v>
      </c>
      <c r="N14" s="84">
        <f t="shared" si="6"/>
        <v>51</v>
      </c>
      <c r="O14" s="84">
        <v>20</v>
      </c>
      <c r="P14" s="84">
        <v>31</v>
      </c>
      <c r="Q14" s="84">
        <v>295</v>
      </c>
      <c r="R14" s="84">
        <v>197</v>
      </c>
      <c r="S14" s="84">
        <v>47</v>
      </c>
    </row>
    <row r="15" spans="1:19" ht="16.5" customHeight="1" x14ac:dyDescent="0.15">
      <c r="A15" s="51" t="s">
        <v>66</v>
      </c>
      <c r="B15" s="46">
        <f t="shared" si="0"/>
        <v>148</v>
      </c>
      <c r="C15" s="46">
        <f t="shared" si="1"/>
        <v>117</v>
      </c>
      <c r="D15" s="46">
        <f t="shared" si="2"/>
        <v>36</v>
      </c>
      <c r="E15">
        <f t="shared" si="3"/>
        <v>13</v>
      </c>
      <c r="F15">
        <v>1</v>
      </c>
      <c r="G15">
        <v>12</v>
      </c>
      <c r="H15">
        <f t="shared" si="4"/>
        <v>3</v>
      </c>
      <c r="I15">
        <v>3</v>
      </c>
      <c r="J15">
        <v>0</v>
      </c>
      <c r="K15" s="13">
        <f t="shared" si="5"/>
        <v>5</v>
      </c>
      <c r="L15" s="13">
        <v>5</v>
      </c>
      <c r="M15" s="13">
        <v>0</v>
      </c>
      <c r="N15" s="84">
        <f t="shared" si="6"/>
        <v>78</v>
      </c>
      <c r="O15" s="84">
        <v>55</v>
      </c>
      <c r="P15" s="84">
        <v>23</v>
      </c>
      <c r="Q15" s="84">
        <v>49</v>
      </c>
      <c r="R15" s="84">
        <v>53</v>
      </c>
      <c r="S15" s="84">
        <v>1</v>
      </c>
    </row>
    <row r="16" spans="1:19" ht="16.5" customHeight="1" x14ac:dyDescent="0.15">
      <c r="A16" s="51" t="s">
        <v>67</v>
      </c>
      <c r="B16" s="46">
        <f t="shared" si="0"/>
        <v>455</v>
      </c>
      <c r="C16" s="46">
        <f t="shared" si="1"/>
        <v>431</v>
      </c>
      <c r="D16" s="46">
        <f t="shared" si="2"/>
        <v>17</v>
      </c>
      <c r="E16">
        <f t="shared" si="3"/>
        <v>2</v>
      </c>
      <c r="F16">
        <v>0</v>
      </c>
      <c r="G16">
        <v>2</v>
      </c>
      <c r="H16">
        <f t="shared" si="4"/>
        <v>20</v>
      </c>
      <c r="I16">
        <v>20</v>
      </c>
      <c r="J16">
        <v>0</v>
      </c>
      <c r="K16" s="13">
        <f t="shared" si="5"/>
        <v>2</v>
      </c>
      <c r="L16" s="13">
        <v>2</v>
      </c>
      <c r="M16" s="13">
        <v>0</v>
      </c>
      <c r="N16" s="84">
        <f t="shared" si="6"/>
        <v>38</v>
      </c>
      <c r="O16" s="84">
        <v>38</v>
      </c>
      <c r="P16" s="84">
        <v>0</v>
      </c>
      <c r="Q16" s="84">
        <v>393</v>
      </c>
      <c r="R16" s="84">
        <v>371</v>
      </c>
      <c r="S16" s="84">
        <v>15</v>
      </c>
    </row>
    <row r="17" spans="1:19" ht="16.5" customHeight="1" x14ac:dyDescent="0.15">
      <c r="A17" s="51" t="s">
        <v>25</v>
      </c>
      <c r="B17" s="46">
        <f t="shared" si="0"/>
        <v>236</v>
      </c>
      <c r="C17" s="46">
        <f t="shared" si="1"/>
        <v>192</v>
      </c>
      <c r="D17" s="46">
        <f t="shared" si="2"/>
        <v>88</v>
      </c>
      <c r="E17">
        <f t="shared" si="3"/>
        <v>34</v>
      </c>
      <c r="F17">
        <v>0</v>
      </c>
      <c r="G17">
        <v>34</v>
      </c>
      <c r="H17">
        <f t="shared" si="4"/>
        <v>27</v>
      </c>
      <c r="I17">
        <v>18</v>
      </c>
      <c r="J17">
        <v>9</v>
      </c>
      <c r="K17" s="13">
        <f t="shared" si="5"/>
        <v>15</v>
      </c>
      <c r="L17" s="13">
        <v>4</v>
      </c>
      <c r="M17" s="13">
        <v>11</v>
      </c>
      <c r="N17" s="84">
        <f t="shared" si="6"/>
        <v>47</v>
      </c>
      <c r="O17" s="84">
        <v>29</v>
      </c>
      <c r="P17" s="84">
        <v>18</v>
      </c>
      <c r="Q17" s="84">
        <v>113</v>
      </c>
      <c r="R17" s="84">
        <v>141</v>
      </c>
      <c r="S17" s="84">
        <v>16</v>
      </c>
    </row>
    <row r="18" spans="1:19" ht="16.5" customHeight="1" x14ac:dyDescent="0.15">
      <c r="A18" s="51" t="s">
        <v>69</v>
      </c>
      <c r="B18" s="46">
        <f t="shared" si="0"/>
        <v>13</v>
      </c>
      <c r="C18" s="46">
        <f t="shared" si="1"/>
        <v>9</v>
      </c>
      <c r="D18" s="46">
        <f t="shared" si="2"/>
        <v>4</v>
      </c>
      <c r="E18">
        <f t="shared" si="3"/>
        <v>0</v>
      </c>
      <c r="F18">
        <v>0</v>
      </c>
      <c r="G18">
        <v>0</v>
      </c>
      <c r="H18">
        <f t="shared" si="4"/>
        <v>1</v>
      </c>
      <c r="I18">
        <v>1</v>
      </c>
      <c r="J18">
        <v>0</v>
      </c>
      <c r="K18" s="13">
        <f t="shared" si="5"/>
        <v>0</v>
      </c>
      <c r="L18" s="13">
        <v>0</v>
      </c>
      <c r="M18" s="13">
        <v>0</v>
      </c>
      <c r="N18" s="84">
        <f t="shared" si="6"/>
        <v>3</v>
      </c>
      <c r="O18" s="84">
        <v>3</v>
      </c>
      <c r="P18" s="84">
        <v>0</v>
      </c>
      <c r="Q18" s="84">
        <v>9</v>
      </c>
      <c r="R18" s="84">
        <v>5</v>
      </c>
      <c r="S18" s="84">
        <v>4</v>
      </c>
    </row>
    <row r="19" spans="1:19" ht="16.5" customHeight="1" x14ac:dyDescent="0.15">
      <c r="A19" s="51" t="s">
        <v>46</v>
      </c>
      <c r="B19" s="46">
        <f t="shared" si="0"/>
        <v>562</v>
      </c>
      <c r="C19" s="46">
        <f t="shared" si="1"/>
        <v>273</v>
      </c>
      <c r="D19" s="46">
        <f t="shared" si="2"/>
        <v>281</v>
      </c>
      <c r="E19">
        <f t="shared" si="3"/>
        <v>59</v>
      </c>
      <c r="F19">
        <v>2</v>
      </c>
      <c r="G19">
        <v>57</v>
      </c>
      <c r="H19">
        <f t="shared" si="4"/>
        <v>121</v>
      </c>
      <c r="I19">
        <v>65</v>
      </c>
      <c r="J19">
        <v>56</v>
      </c>
      <c r="K19" s="13">
        <f t="shared" si="5"/>
        <v>94</v>
      </c>
      <c r="L19" s="13">
        <v>48</v>
      </c>
      <c r="M19" s="13">
        <v>46</v>
      </c>
      <c r="N19" s="84">
        <f t="shared" si="6"/>
        <v>177</v>
      </c>
      <c r="O19" s="84">
        <v>96</v>
      </c>
      <c r="P19" s="84">
        <v>81</v>
      </c>
      <c r="Q19" s="84">
        <v>111</v>
      </c>
      <c r="R19" s="84">
        <v>62</v>
      </c>
      <c r="S19" s="84">
        <v>41</v>
      </c>
    </row>
    <row r="20" spans="1:19" ht="16.5" customHeight="1" x14ac:dyDescent="0.15">
      <c r="A20" s="51" t="s">
        <v>2</v>
      </c>
      <c r="B20" s="46">
        <f t="shared" si="0"/>
        <v>137</v>
      </c>
      <c r="C20" s="46">
        <f t="shared" si="1"/>
        <v>82</v>
      </c>
      <c r="D20" s="46">
        <f t="shared" si="2"/>
        <v>68</v>
      </c>
      <c r="E20">
        <f t="shared" si="3"/>
        <v>14</v>
      </c>
      <c r="F20">
        <v>2</v>
      </c>
      <c r="G20">
        <v>12</v>
      </c>
      <c r="H20">
        <f t="shared" si="4"/>
        <v>50</v>
      </c>
      <c r="I20">
        <v>26</v>
      </c>
      <c r="J20">
        <v>24</v>
      </c>
      <c r="K20" s="13">
        <f t="shared" si="5"/>
        <v>31</v>
      </c>
      <c r="L20" s="13">
        <v>23</v>
      </c>
      <c r="M20" s="13">
        <v>8</v>
      </c>
      <c r="N20" s="84">
        <f t="shared" si="6"/>
        <v>36</v>
      </c>
      <c r="O20" s="84">
        <v>19</v>
      </c>
      <c r="P20" s="84">
        <v>17</v>
      </c>
      <c r="Q20" s="84">
        <v>6</v>
      </c>
      <c r="R20" s="84">
        <v>12</v>
      </c>
      <c r="S20" s="84">
        <v>7</v>
      </c>
    </row>
    <row r="21" spans="1:19" ht="16.5" customHeight="1" x14ac:dyDescent="0.15">
      <c r="A21" s="51" t="s">
        <v>71</v>
      </c>
      <c r="B21" s="46">
        <f t="shared" si="0"/>
        <v>31</v>
      </c>
      <c r="C21" s="46">
        <f t="shared" si="1"/>
        <v>6</v>
      </c>
      <c r="D21" s="46">
        <f t="shared" si="2"/>
        <v>25</v>
      </c>
      <c r="E21">
        <f t="shared" si="3"/>
        <v>8</v>
      </c>
      <c r="F21">
        <v>0</v>
      </c>
      <c r="G21">
        <v>8</v>
      </c>
      <c r="H21">
        <f t="shared" si="4"/>
        <v>5</v>
      </c>
      <c r="I21">
        <v>0</v>
      </c>
      <c r="J21">
        <v>5</v>
      </c>
      <c r="K21" s="13">
        <f t="shared" si="5"/>
        <v>1</v>
      </c>
      <c r="L21" s="13">
        <v>0</v>
      </c>
      <c r="M21" s="13">
        <v>1</v>
      </c>
      <c r="N21" s="84">
        <f t="shared" si="6"/>
        <v>11</v>
      </c>
      <c r="O21" s="84">
        <v>5</v>
      </c>
      <c r="P21" s="84">
        <v>6</v>
      </c>
      <c r="Q21" s="84">
        <v>6</v>
      </c>
      <c r="R21" s="84">
        <v>1</v>
      </c>
      <c r="S21" s="84">
        <v>5</v>
      </c>
    </row>
    <row r="22" spans="1:19" ht="16.5" customHeight="1" x14ac:dyDescent="0.15">
      <c r="A22" s="51" t="s">
        <v>42</v>
      </c>
      <c r="B22" s="46">
        <f t="shared" si="0"/>
        <v>4</v>
      </c>
      <c r="C22" s="46">
        <f t="shared" si="1"/>
        <v>2</v>
      </c>
      <c r="D22" s="46">
        <f t="shared" si="2"/>
        <v>2</v>
      </c>
      <c r="E22">
        <f t="shared" si="3"/>
        <v>0</v>
      </c>
      <c r="F22">
        <v>0</v>
      </c>
      <c r="G22">
        <v>0</v>
      </c>
      <c r="H22">
        <f t="shared" si="4"/>
        <v>0</v>
      </c>
      <c r="I22">
        <v>0</v>
      </c>
      <c r="J22">
        <v>0</v>
      </c>
      <c r="K22" s="13">
        <f t="shared" si="5"/>
        <v>2</v>
      </c>
      <c r="L22" s="13">
        <v>1</v>
      </c>
      <c r="M22" s="13">
        <v>1</v>
      </c>
      <c r="N22" s="84">
        <f t="shared" si="6"/>
        <v>2</v>
      </c>
      <c r="O22" s="84">
        <v>1</v>
      </c>
      <c r="P22" s="84">
        <v>1</v>
      </c>
      <c r="Q22" s="84">
        <v>0</v>
      </c>
      <c r="R22" s="84">
        <v>0</v>
      </c>
      <c r="S22" s="84">
        <v>0</v>
      </c>
    </row>
    <row r="23" spans="1:19" ht="16.5" customHeight="1" x14ac:dyDescent="0.15">
      <c r="A23" s="51" t="s">
        <v>28</v>
      </c>
      <c r="B23" s="46">
        <f t="shared" si="0"/>
        <v>90</v>
      </c>
      <c r="C23" s="46">
        <f t="shared" si="1"/>
        <v>58</v>
      </c>
      <c r="D23" s="46">
        <f t="shared" si="2"/>
        <v>29</v>
      </c>
      <c r="E23">
        <f t="shared" si="3"/>
        <v>9</v>
      </c>
      <c r="F23">
        <v>0</v>
      </c>
      <c r="G23">
        <v>9</v>
      </c>
      <c r="H23">
        <f t="shared" si="4"/>
        <v>24</v>
      </c>
      <c r="I23">
        <v>19</v>
      </c>
      <c r="J23">
        <v>5</v>
      </c>
      <c r="K23" s="13">
        <f t="shared" si="5"/>
        <v>11</v>
      </c>
      <c r="L23" s="13">
        <v>5</v>
      </c>
      <c r="M23" s="13">
        <v>6</v>
      </c>
      <c r="N23" s="84">
        <f t="shared" si="6"/>
        <v>27</v>
      </c>
      <c r="O23" s="84">
        <v>25</v>
      </c>
      <c r="P23" s="84">
        <v>2</v>
      </c>
      <c r="Q23" s="84">
        <v>19</v>
      </c>
      <c r="R23" s="84">
        <v>9</v>
      </c>
      <c r="S23" s="84">
        <v>7</v>
      </c>
    </row>
    <row r="24" spans="1:19" ht="16.5" customHeight="1" x14ac:dyDescent="0.15">
      <c r="A24" s="51" t="s">
        <v>45</v>
      </c>
      <c r="B24" s="46">
        <f t="shared" si="0"/>
        <v>18</v>
      </c>
      <c r="C24" s="46">
        <f t="shared" si="1"/>
        <v>14</v>
      </c>
      <c r="D24" s="46">
        <f t="shared" si="2"/>
        <v>3</v>
      </c>
      <c r="E24">
        <f t="shared" si="3"/>
        <v>0</v>
      </c>
      <c r="F24">
        <v>0</v>
      </c>
      <c r="G24">
        <v>0</v>
      </c>
      <c r="H24">
        <f t="shared" si="4"/>
        <v>0</v>
      </c>
      <c r="I24">
        <v>0</v>
      </c>
      <c r="J24">
        <v>0</v>
      </c>
      <c r="K24" s="13">
        <f t="shared" si="5"/>
        <v>2</v>
      </c>
      <c r="L24" s="13">
        <v>2</v>
      </c>
      <c r="M24" s="13">
        <v>0</v>
      </c>
      <c r="N24" s="84">
        <f t="shared" si="6"/>
        <v>13</v>
      </c>
      <c r="O24" s="84">
        <v>10</v>
      </c>
      <c r="P24" s="84">
        <v>3</v>
      </c>
      <c r="Q24" s="84">
        <v>3</v>
      </c>
      <c r="R24" s="84">
        <v>2</v>
      </c>
      <c r="S24" s="84">
        <v>0</v>
      </c>
    </row>
    <row r="25" spans="1:19" ht="16.5" customHeight="1" x14ac:dyDescent="0.15">
      <c r="A25" s="51" t="s">
        <v>34</v>
      </c>
      <c r="B25" s="46">
        <f t="shared" si="0"/>
        <v>26</v>
      </c>
      <c r="C25" s="46">
        <f t="shared" si="1"/>
        <v>18</v>
      </c>
      <c r="D25" s="46">
        <f t="shared" si="2"/>
        <v>10</v>
      </c>
      <c r="E25">
        <f t="shared" si="3"/>
        <v>2</v>
      </c>
      <c r="F25">
        <v>0</v>
      </c>
      <c r="G25">
        <v>2</v>
      </c>
      <c r="H25">
        <f t="shared" si="4"/>
        <v>8</v>
      </c>
      <c r="I25">
        <v>4</v>
      </c>
      <c r="J25">
        <v>4</v>
      </c>
      <c r="K25" s="13">
        <f t="shared" si="5"/>
        <v>2</v>
      </c>
      <c r="L25" s="13">
        <v>1</v>
      </c>
      <c r="M25" s="13">
        <v>1</v>
      </c>
      <c r="N25" s="84">
        <f t="shared" si="6"/>
        <v>12</v>
      </c>
      <c r="O25" s="84">
        <v>10</v>
      </c>
      <c r="P25" s="84">
        <v>2</v>
      </c>
      <c r="Q25" s="84">
        <v>2</v>
      </c>
      <c r="R25" s="84">
        <v>3</v>
      </c>
      <c r="S25" s="84">
        <v>1</v>
      </c>
    </row>
    <row r="26" spans="1:19" ht="16.5" customHeight="1" x14ac:dyDescent="0.15">
      <c r="A26" s="52" t="s">
        <v>27</v>
      </c>
      <c r="B26" s="47">
        <f t="shared" si="0"/>
        <v>1704</v>
      </c>
      <c r="C26" s="47">
        <f t="shared" si="1"/>
        <v>1139</v>
      </c>
      <c r="D26" s="47">
        <f t="shared" si="2"/>
        <v>765</v>
      </c>
      <c r="E26" s="85">
        <f t="shared" si="3"/>
        <v>191</v>
      </c>
      <c r="F26" s="85">
        <v>75</v>
      </c>
      <c r="G26" s="85">
        <v>116</v>
      </c>
      <c r="H26" s="85">
        <f t="shared" si="4"/>
        <v>350</v>
      </c>
      <c r="I26" s="85">
        <v>151</v>
      </c>
      <c r="J26" s="85">
        <v>199</v>
      </c>
      <c r="K26" s="92">
        <f t="shared" si="5"/>
        <v>60</v>
      </c>
      <c r="L26" s="92">
        <v>19</v>
      </c>
      <c r="M26" s="92">
        <v>41</v>
      </c>
      <c r="N26" s="47">
        <f t="shared" si="6"/>
        <v>489</v>
      </c>
      <c r="O26" s="47">
        <v>259</v>
      </c>
      <c r="P26" s="47">
        <v>230</v>
      </c>
      <c r="Q26" s="47">
        <v>614</v>
      </c>
      <c r="R26" s="47">
        <v>635</v>
      </c>
      <c r="S26" s="47">
        <v>179</v>
      </c>
    </row>
  </sheetData>
  <mergeCells count="9">
    <mergeCell ref="Q3:S3"/>
    <mergeCell ref="A3:A4"/>
    <mergeCell ref="B3:D3"/>
    <mergeCell ref="A1:E1"/>
    <mergeCell ref="A2:E2"/>
    <mergeCell ref="E3:G3"/>
    <mergeCell ref="H3:J3"/>
    <mergeCell ref="K3:M3"/>
    <mergeCell ref="N3:P3"/>
  </mergeCells>
  <phoneticPr fontId="41" type="noConversion"/>
  <pageMargins left="0.55097222328186035" right="0.19666667282581329" top="0.59041666984558105" bottom="0.19666667282581329" header="0.51138889789581299" footer="0.51138889789581299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26"/>
  <sheetViews>
    <sheetView zoomScaleNormal="100" workbookViewId="0">
      <selection activeCell="H9" sqref="H9:H10"/>
    </sheetView>
  </sheetViews>
  <sheetFormatPr defaultColWidth="8.88671875" defaultRowHeight="13.5" x14ac:dyDescent="0.15"/>
  <cols>
    <col min="2" max="2" width="7.44140625" customWidth="1"/>
    <col min="3" max="5" width="6.44140625" customWidth="1"/>
    <col min="6" max="7" width="5.44140625" customWidth="1"/>
    <col min="8" max="8" width="6.6640625" customWidth="1"/>
    <col min="9" max="10" width="5.33203125" customWidth="1"/>
    <col min="11" max="11" width="5.6640625" style="13" customWidth="1"/>
    <col min="12" max="13" width="4.88671875" style="13" customWidth="1"/>
    <col min="14" max="16" width="6.77734375" customWidth="1"/>
    <col min="17" max="17" width="7.109375" customWidth="1"/>
    <col min="18" max="18" width="7.33203125" customWidth="1"/>
    <col min="19" max="19" width="6.77734375" customWidth="1"/>
  </cols>
  <sheetData>
    <row r="1" spans="1:19" ht="22.5" x14ac:dyDescent="0.15">
      <c r="A1" s="289" t="s">
        <v>182</v>
      </c>
      <c r="B1" s="289"/>
      <c r="C1" s="289"/>
      <c r="D1" s="289"/>
      <c r="E1" s="289"/>
    </row>
    <row r="2" spans="1:19" ht="14.25" customHeight="1" x14ac:dyDescent="0.15">
      <c r="A2" s="289"/>
      <c r="B2" s="289"/>
      <c r="C2" s="289"/>
      <c r="D2" s="289"/>
      <c r="E2" s="289"/>
      <c r="S2" s="45" t="s">
        <v>151</v>
      </c>
    </row>
    <row r="3" spans="1:19" ht="20.25" customHeight="1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7" t="s">
        <v>176</v>
      </c>
      <c r="L3" s="307"/>
      <c r="M3" s="307"/>
      <c r="N3" s="302" t="s">
        <v>175</v>
      </c>
      <c r="O3" s="302"/>
      <c r="P3" s="302"/>
      <c r="Q3" s="302" t="s">
        <v>180</v>
      </c>
      <c r="R3" s="302"/>
      <c r="S3" s="303"/>
    </row>
    <row r="4" spans="1:19" ht="20.25" customHeight="1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89" t="s">
        <v>56</v>
      </c>
      <c r="L4" s="89" t="s">
        <v>55</v>
      </c>
      <c r="M4" s="89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s="49" customFormat="1" ht="20.25" customHeight="1" x14ac:dyDescent="0.15">
      <c r="A5" s="50">
        <v>2013</v>
      </c>
      <c r="B5" s="86">
        <f t="shared" ref="B5:B26" si="0">SUM(E5,H5,K5,N5,Q5)</f>
        <v>15557</v>
      </c>
      <c r="C5" s="86">
        <f t="shared" ref="C5:C26" si="1">SUM(F5,I5,L5,O5,R5)</f>
        <v>8237</v>
      </c>
      <c r="D5" s="86">
        <f t="shared" ref="D5:D26" si="2">SUM(G5,J5,M5,P5,S5)</f>
        <v>7320</v>
      </c>
      <c r="E5" s="87">
        <f t="shared" ref="E5:E26" si="3">SUM(F5:G5)</f>
        <v>1016</v>
      </c>
      <c r="F5" s="88">
        <f>SUM(F6:F26)</f>
        <v>500</v>
      </c>
      <c r="G5" s="88">
        <f>SUM(G6:G26)</f>
        <v>516</v>
      </c>
      <c r="H5" s="87">
        <f t="shared" ref="H5:H26" si="4">SUM(I5:J5)</f>
        <v>1449</v>
      </c>
      <c r="I5" s="88">
        <f>SUM(I6:I26)</f>
        <v>601</v>
      </c>
      <c r="J5" s="88">
        <f>SUM(J6:J26)</f>
        <v>848</v>
      </c>
      <c r="K5" s="90">
        <f t="shared" ref="K5:K26" si="5">SUM(L5:M5)</f>
        <v>1191</v>
      </c>
      <c r="L5" s="91">
        <f>SUM(L6:L26)</f>
        <v>417</v>
      </c>
      <c r="M5" s="91">
        <f>SUM(M6:M26)</f>
        <v>774</v>
      </c>
      <c r="N5" s="87">
        <f t="shared" ref="N5:N26" si="6">SUM(O5:P5)</f>
        <v>4163</v>
      </c>
      <c r="O5" s="87">
        <f>SUM(O6:O26)</f>
        <v>1848</v>
      </c>
      <c r="P5" s="87">
        <f>SUM(P6:P26)</f>
        <v>2315</v>
      </c>
      <c r="Q5" s="86">
        <f t="shared" ref="Q5:Q26" si="7">SUM(R5:S5)</f>
        <v>7738</v>
      </c>
      <c r="R5" s="86">
        <f>SUM(R6:R26)</f>
        <v>4871</v>
      </c>
      <c r="S5" s="86">
        <f>SUM(S6:S26)</f>
        <v>2867</v>
      </c>
    </row>
    <row r="6" spans="1:19" ht="16.5" customHeight="1" x14ac:dyDescent="0.15">
      <c r="A6" s="51" t="s">
        <v>5</v>
      </c>
      <c r="B6" s="46">
        <f t="shared" si="0"/>
        <v>5890</v>
      </c>
      <c r="C6" s="46">
        <f t="shared" si="1"/>
        <v>2568</v>
      </c>
      <c r="D6" s="46">
        <f t="shared" si="2"/>
        <v>3322</v>
      </c>
      <c r="E6">
        <f t="shared" si="3"/>
        <v>491</v>
      </c>
      <c r="F6">
        <v>240</v>
      </c>
      <c r="G6">
        <v>251</v>
      </c>
      <c r="H6">
        <f t="shared" si="4"/>
        <v>568</v>
      </c>
      <c r="I6">
        <v>218</v>
      </c>
      <c r="J6">
        <v>350</v>
      </c>
      <c r="K6" s="13">
        <f t="shared" si="5"/>
        <v>573</v>
      </c>
      <c r="L6" s="13">
        <v>232</v>
      </c>
      <c r="M6" s="13">
        <v>341</v>
      </c>
      <c r="N6" s="84">
        <f t="shared" si="6"/>
        <v>1924</v>
      </c>
      <c r="O6" s="84">
        <v>815</v>
      </c>
      <c r="P6" s="84">
        <v>1109</v>
      </c>
      <c r="Q6" s="84">
        <f t="shared" si="7"/>
        <v>2334</v>
      </c>
      <c r="R6" s="84">
        <v>1063</v>
      </c>
      <c r="S6" s="84">
        <v>1271</v>
      </c>
    </row>
    <row r="7" spans="1:19" ht="16.5" customHeight="1" x14ac:dyDescent="0.15">
      <c r="A7" s="95" t="s">
        <v>173</v>
      </c>
      <c r="B7" s="46">
        <f t="shared" si="0"/>
        <v>328</v>
      </c>
      <c r="C7" s="46">
        <f t="shared" si="1"/>
        <v>186</v>
      </c>
      <c r="D7" s="46">
        <f t="shared" si="2"/>
        <v>142</v>
      </c>
      <c r="E7">
        <f t="shared" si="3"/>
        <v>108</v>
      </c>
      <c r="F7">
        <v>56</v>
      </c>
      <c r="G7">
        <v>52</v>
      </c>
      <c r="H7">
        <f t="shared" si="4"/>
        <v>49</v>
      </c>
      <c r="I7">
        <v>34</v>
      </c>
      <c r="J7">
        <v>15</v>
      </c>
      <c r="K7" s="13">
        <f t="shared" si="5"/>
        <v>44</v>
      </c>
      <c r="L7" s="13">
        <v>23</v>
      </c>
      <c r="M7" s="13">
        <v>21</v>
      </c>
      <c r="N7" s="84">
        <f t="shared" si="6"/>
        <v>69</v>
      </c>
      <c r="O7" s="84">
        <v>38</v>
      </c>
      <c r="P7" s="84">
        <v>31</v>
      </c>
      <c r="Q7" s="84">
        <f t="shared" si="7"/>
        <v>58</v>
      </c>
      <c r="R7" s="84">
        <v>35</v>
      </c>
      <c r="S7" s="84">
        <v>23</v>
      </c>
    </row>
    <row r="8" spans="1:19" ht="16.5" customHeight="1" x14ac:dyDescent="0.15">
      <c r="A8" s="51" t="s">
        <v>59</v>
      </c>
      <c r="B8" s="46">
        <f t="shared" si="0"/>
        <v>587</v>
      </c>
      <c r="C8" s="46">
        <f t="shared" si="1"/>
        <v>514</v>
      </c>
      <c r="D8" s="46">
        <f t="shared" si="2"/>
        <v>73</v>
      </c>
      <c r="E8">
        <f t="shared" si="3"/>
        <v>4</v>
      </c>
      <c r="F8">
        <v>3</v>
      </c>
      <c r="G8">
        <v>1</v>
      </c>
      <c r="H8">
        <f t="shared" si="4"/>
        <v>12</v>
      </c>
      <c r="I8">
        <v>10</v>
      </c>
      <c r="J8">
        <v>2</v>
      </c>
      <c r="K8" s="13">
        <f t="shared" si="5"/>
        <v>3</v>
      </c>
      <c r="L8" s="13">
        <v>2</v>
      </c>
      <c r="M8" s="13">
        <v>1</v>
      </c>
      <c r="N8" s="84">
        <f t="shared" si="6"/>
        <v>86</v>
      </c>
      <c r="O8" s="84">
        <v>66</v>
      </c>
      <c r="P8" s="84">
        <v>20</v>
      </c>
      <c r="Q8" s="84">
        <f t="shared" si="7"/>
        <v>482</v>
      </c>
      <c r="R8" s="84">
        <v>433</v>
      </c>
      <c r="S8" s="84">
        <v>49</v>
      </c>
    </row>
    <row r="9" spans="1:19" ht="16.5" customHeight="1" x14ac:dyDescent="0.15">
      <c r="A9" s="51" t="s">
        <v>43</v>
      </c>
      <c r="B9" s="46">
        <f t="shared" si="0"/>
        <v>879</v>
      </c>
      <c r="C9" s="46">
        <f t="shared" si="1"/>
        <v>445</v>
      </c>
      <c r="D9" s="46">
        <f t="shared" si="2"/>
        <v>434</v>
      </c>
      <c r="E9">
        <f t="shared" si="3"/>
        <v>22</v>
      </c>
      <c r="F9">
        <v>3</v>
      </c>
      <c r="G9">
        <v>19</v>
      </c>
      <c r="H9">
        <f t="shared" si="4"/>
        <v>58</v>
      </c>
      <c r="I9">
        <v>4</v>
      </c>
      <c r="J9">
        <v>54</v>
      </c>
      <c r="K9" s="13">
        <f t="shared" si="5"/>
        <v>55</v>
      </c>
      <c r="L9" s="93">
        <v>5</v>
      </c>
      <c r="M9" s="93">
        <v>50</v>
      </c>
      <c r="N9" s="84">
        <f t="shared" si="6"/>
        <v>160</v>
      </c>
      <c r="O9" s="84">
        <v>40</v>
      </c>
      <c r="P9" s="84">
        <v>120</v>
      </c>
      <c r="Q9" s="84">
        <f t="shared" si="7"/>
        <v>584</v>
      </c>
      <c r="R9" s="84">
        <v>393</v>
      </c>
      <c r="S9" s="84">
        <v>191</v>
      </c>
    </row>
    <row r="10" spans="1:19" ht="16.5" customHeight="1" x14ac:dyDescent="0.15">
      <c r="A10" s="51" t="s">
        <v>36</v>
      </c>
      <c r="B10" s="46">
        <f t="shared" si="0"/>
        <v>2633</v>
      </c>
      <c r="C10" s="46">
        <f t="shared" si="1"/>
        <v>1036</v>
      </c>
      <c r="D10" s="46">
        <f t="shared" si="2"/>
        <v>1597</v>
      </c>
      <c r="E10">
        <f t="shared" si="3"/>
        <v>160</v>
      </c>
      <c r="F10">
        <v>62</v>
      </c>
      <c r="G10">
        <v>98</v>
      </c>
      <c r="H10">
        <f t="shared" si="4"/>
        <v>252</v>
      </c>
      <c r="I10">
        <v>40</v>
      </c>
      <c r="J10">
        <v>212</v>
      </c>
      <c r="K10" s="13">
        <f t="shared" si="5"/>
        <v>221</v>
      </c>
      <c r="L10" s="93">
        <v>35</v>
      </c>
      <c r="M10" s="93">
        <v>186</v>
      </c>
      <c r="N10" s="84">
        <f t="shared" si="6"/>
        <v>648</v>
      </c>
      <c r="O10" s="84">
        <v>196</v>
      </c>
      <c r="P10" s="84">
        <v>452</v>
      </c>
      <c r="Q10" s="84">
        <f t="shared" si="7"/>
        <v>1352</v>
      </c>
      <c r="R10" s="84">
        <v>703</v>
      </c>
      <c r="S10" s="84">
        <v>649</v>
      </c>
    </row>
    <row r="11" spans="1:19" ht="16.5" customHeight="1" x14ac:dyDescent="0.15">
      <c r="A11" s="51" t="s">
        <v>47</v>
      </c>
      <c r="B11" s="46">
        <f t="shared" si="0"/>
        <v>325</v>
      </c>
      <c r="C11" s="46">
        <f t="shared" si="1"/>
        <v>51</v>
      </c>
      <c r="D11" s="46">
        <f t="shared" si="2"/>
        <v>274</v>
      </c>
      <c r="E11">
        <f t="shared" si="3"/>
        <v>21</v>
      </c>
      <c r="F11">
        <v>1</v>
      </c>
      <c r="G11">
        <v>20</v>
      </c>
      <c r="H11">
        <f t="shared" si="4"/>
        <v>46</v>
      </c>
      <c r="I11">
        <v>10</v>
      </c>
      <c r="J11">
        <v>36</v>
      </c>
      <c r="K11" s="13">
        <f t="shared" si="5"/>
        <v>42</v>
      </c>
      <c r="L11" s="93">
        <v>3</v>
      </c>
      <c r="M11" s="93">
        <v>39</v>
      </c>
      <c r="N11" s="84">
        <f t="shared" si="6"/>
        <v>97</v>
      </c>
      <c r="O11" s="84">
        <v>8</v>
      </c>
      <c r="P11" s="84">
        <v>89</v>
      </c>
      <c r="Q11" s="84">
        <f t="shared" si="7"/>
        <v>119</v>
      </c>
      <c r="R11" s="84">
        <v>29</v>
      </c>
      <c r="S11" s="84">
        <v>90</v>
      </c>
    </row>
    <row r="12" spans="1:19" ht="16.5" customHeight="1" x14ac:dyDescent="0.15">
      <c r="A12" s="51" t="s">
        <v>63</v>
      </c>
      <c r="B12" s="46">
        <f t="shared" si="0"/>
        <v>89</v>
      </c>
      <c r="C12" s="46">
        <f t="shared" si="1"/>
        <v>77</v>
      </c>
      <c r="D12" s="46">
        <f t="shared" si="2"/>
        <v>12</v>
      </c>
      <c r="E12">
        <f t="shared" si="3"/>
        <v>6</v>
      </c>
      <c r="F12">
        <v>4</v>
      </c>
      <c r="G12">
        <v>2</v>
      </c>
      <c r="H12">
        <f t="shared" si="4"/>
        <v>0</v>
      </c>
      <c r="I12">
        <v>0</v>
      </c>
      <c r="J12">
        <v>0</v>
      </c>
      <c r="K12" s="13">
        <f t="shared" si="5"/>
        <v>2</v>
      </c>
      <c r="L12" s="93">
        <v>2</v>
      </c>
      <c r="M12" s="93">
        <v>0</v>
      </c>
      <c r="N12" s="84">
        <f t="shared" si="6"/>
        <v>38</v>
      </c>
      <c r="O12" s="84">
        <v>31</v>
      </c>
      <c r="P12" s="84">
        <v>7</v>
      </c>
      <c r="Q12" s="84">
        <f t="shared" si="7"/>
        <v>43</v>
      </c>
      <c r="R12" s="84">
        <v>40</v>
      </c>
      <c r="S12" s="84">
        <v>3</v>
      </c>
    </row>
    <row r="13" spans="1:19" ht="16.5" customHeight="1" x14ac:dyDescent="0.15">
      <c r="A13" s="51" t="s">
        <v>64</v>
      </c>
      <c r="B13" s="46">
        <f t="shared" si="0"/>
        <v>731</v>
      </c>
      <c r="C13" s="46">
        <f t="shared" si="1"/>
        <v>432</v>
      </c>
      <c r="D13" s="46">
        <f t="shared" si="2"/>
        <v>299</v>
      </c>
      <c r="E13">
        <f t="shared" si="3"/>
        <v>4</v>
      </c>
      <c r="F13">
        <v>1</v>
      </c>
      <c r="G13">
        <v>3</v>
      </c>
      <c r="H13">
        <f t="shared" si="4"/>
        <v>27</v>
      </c>
      <c r="I13">
        <v>14</v>
      </c>
      <c r="J13">
        <v>13</v>
      </c>
      <c r="K13" s="13">
        <f t="shared" si="5"/>
        <v>8</v>
      </c>
      <c r="L13" s="93">
        <v>2</v>
      </c>
      <c r="M13" s="93">
        <v>6</v>
      </c>
      <c r="N13" s="84">
        <f t="shared" si="6"/>
        <v>53</v>
      </c>
      <c r="O13" s="84">
        <v>27</v>
      </c>
      <c r="P13" s="84">
        <v>26</v>
      </c>
      <c r="Q13" s="84">
        <f t="shared" si="7"/>
        <v>639</v>
      </c>
      <c r="R13" s="84">
        <v>388</v>
      </c>
      <c r="S13" s="84">
        <v>251</v>
      </c>
    </row>
    <row r="14" spans="1:19" ht="16.5" customHeight="1" x14ac:dyDescent="0.15">
      <c r="A14" s="51" t="s">
        <v>65</v>
      </c>
      <c r="B14" s="46">
        <f t="shared" si="0"/>
        <v>364</v>
      </c>
      <c r="C14" s="46">
        <f t="shared" si="1"/>
        <v>276</v>
      </c>
      <c r="D14" s="46">
        <f t="shared" si="2"/>
        <v>88</v>
      </c>
      <c r="E14">
        <f t="shared" si="3"/>
        <v>0</v>
      </c>
      <c r="F14">
        <v>0</v>
      </c>
      <c r="G14">
        <v>0</v>
      </c>
      <c r="H14">
        <f t="shared" si="4"/>
        <v>17</v>
      </c>
      <c r="I14">
        <v>6</v>
      </c>
      <c r="J14">
        <v>11</v>
      </c>
      <c r="K14" s="13">
        <f t="shared" si="5"/>
        <v>11</v>
      </c>
      <c r="L14" s="93">
        <v>1</v>
      </c>
      <c r="M14" s="93">
        <v>10</v>
      </c>
      <c r="N14" s="84">
        <f t="shared" si="6"/>
        <v>48</v>
      </c>
      <c r="O14" s="84">
        <v>23</v>
      </c>
      <c r="P14" s="84">
        <v>25</v>
      </c>
      <c r="Q14" s="84">
        <f t="shared" si="7"/>
        <v>288</v>
      </c>
      <c r="R14" s="84">
        <v>246</v>
      </c>
      <c r="S14" s="84">
        <v>42</v>
      </c>
    </row>
    <row r="15" spans="1:19" ht="16.5" customHeight="1" x14ac:dyDescent="0.15">
      <c r="A15" s="51" t="s">
        <v>66</v>
      </c>
      <c r="B15" s="46">
        <f t="shared" si="0"/>
        <v>155</v>
      </c>
      <c r="C15" s="46">
        <f t="shared" si="1"/>
        <v>114</v>
      </c>
      <c r="D15" s="46">
        <f t="shared" si="2"/>
        <v>41</v>
      </c>
      <c r="E15">
        <f t="shared" si="3"/>
        <v>8</v>
      </c>
      <c r="F15">
        <v>7</v>
      </c>
      <c r="G15">
        <v>1</v>
      </c>
      <c r="H15">
        <f t="shared" si="4"/>
        <v>4</v>
      </c>
      <c r="I15">
        <v>4</v>
      </c>
      <c r="J15">
        <v>0</v>
      </c>
      <c r="K15" s="13">
        <f t="shared" si="5"/>
        <v>4</v>
      </c>
      <c r="L15" s="93">
        <v>4</v>
      </c>
      <c r="M15" s="93">
        <v>0</v>
      </c>
      <c r="N15" s="84">
        <f t="shared" si="6"/>
        <v>85</v>
      </c>
      <c r="O15" s="84">
        <v>47</v>
      </c>
      <c r="P15" s="84">
        <v>38</v>
      </c>
      <c r="Q15" s="84">
        <f t="shared" si="7"/>
        <v>54</v>
      </c>
      <c r="R15" s="84">
        <v>52</v>
      </c>
      <c r="S15" s="84">
        <v>2</v>
      </c>
    </row>
    <row r="16" spans="1:19" ht="16.5" customHeight="1" x14ac:dyDescent="0.15">
      <c r="A16" s="51" t="s">
        <v>67</v>
      </c>
      <c r="B16" s="46">
        <f t="shared" si="0"/>
        <v>476</v>
      </c>
      <c r="C16" s="46">
        <f t="shared" si="1"/>
        <v>461</v>
      </c>
      <c r="D16" s="46">
        <f t="shared" si="2"/>
        <v>15</v>
      </c>
      <c r="E16">
        <f t="shared" si="3"/>
        <v>3</v>
      </c>
      <c r="F16">
        <v>2</v>
      </c>
      <c r="G16">
        <v>1</v>
      </c>
      <c r="H16">
        <f t="shared" si="4"/>
        <v>18</v>
      </c>
      <c r="I16">
        <v>18</v>
      </c>
      <c r="J16">
        <v>0</v>
      </c>
      <c r="K16" s="13">
        <f t="shared" si="5"/>
        <v>3</v>
      </c>
      <c r="L16" s="93">
        <v>3</v>
      </c>
      <c r="M16" s="93">
        <v>0</v>
      </c>
      <c r="N16" s="84">
        <f t="shared" si="6"/>
        <v>39</v>
      </c>
      <c r="O16" s="84">
        <v>38</v>
      </c>
      <c r="P16" s="84">
        <v>1</v>
      </c>
      <c r="Q16" s="84">
        <f t="shared" si="7"/>
        <v>413</v>
      </c>
      <c r="R16" s="84">
        <v>400</v>
      </c>
      <c r="S16" s="84">
        <v>13</v>
      </c>
    </row>
    <row r="17" spans="1:19" ht="16.5" customHeight="1" x14ac:dyDescent="0.15">
      <c r="A17" s="51" t="s">
        <v>25</v>
      </c>
      <c r="B17" s="46">
        <f t="shared" si="0"/>
        <v>322</v>
      </c>
      <c r="C17" s="46">
        <f t="shared" si="1"/>
        <v>248</v>
      </c>
      <c r="D17" s="46">
        <f t="shared" si="2"/>
        <v>74</v>
      </c>
      <c r="E17">
        <f t="shared" si="3"/>
        <v>30</v>
      </c>
      <c r="F17">
        <v>24</v>
      </c>
      <c r="G17">
        <v>6</v>
      </c>
      <c r="H17">
        <f t="shared" si="4"/>
        <v>29</v>
      </c>
      <c r="I17">
        <v>16</v>
      </c>
      <c r="J17">
        <v>13</v>
      </c>
      <c r="K17" s="13">
        <f t="shared" si="5"/>
        <v>18</v>
      </c>
      <c r="L17" s="93">
        <v>3</v>
      </c>
      <c r="M17" s="93">
        <v>15</v>
      </c>
      <c r="N17" s="84">
        <f t="shared" si="6"/>
        <v>41</v>
      </c>
      <c r="O17" s="84">
        <v>23</v>
      </c>
      <c r="P17" s="84">
        <v>18</v>
      </c>
      <c r="Q17" s="84">
        <f t="shared" si="7"/>
        <v>204</v>
      </c>
      <c r="R17" s="84">
        <v>182</v>
      </c>
      <c r="S17" s="84">
        <v>22</v>
      </c>
    </row>
    <row r="18" spans="1:19" ht="16.5" customHeight="1" x14ac:dyDescent="0.15">
      <c r="A18" s="51" t="s">
        <v>69</v>
      </c>
      <c r="B18" s="46">
        <f t="shared" si="0"/>
        <v>25</v>
      </c>
      <c r="C18" s="46">
        <f t="shared" si="1"/>
        <v>13</v>
      </c>
      <c r="D18" s="46">
        <f t="shared" si="2"/>
        <v>12</v>
      </c>
      <c r="E18">
        <f t="shared" si="3"/>
        <v>1</v>
      </c>
      <c r="F18">
        <v>0</v>
      </c>
      <c r="G18">
        <v>1</v>
      </c>
      <c r="H18">
        <f t="shared" si="4"/>
        <v>1</v>
      </c>
      <c r="I18">
        <v>0</v>
      </c>
      <c r="J18">
        <v>1</v>
      </c>
      <c r="K18" s="13">
        <f t="shared" si="5"/>
        <v>0</v>
      </c>
      <c r="L18" s="93">
        <v>0</v>
      </c>
      <c r="M18" s="93">
        <v>0</v>
      </c>
      <c r="N18" s="84">
        <f t="shared" si="6"/>
        <v>4</v>
      </c>
      <c r="O18" s="84">
        <v>4</v>
      </c>
      <c r="P18" s="84">
        <v>0</v>
      </c>
      <c r="Q18" s="84">
        <f t="shared" si="7"/>
        <v>19</v>
      </c>
      <c r="R18" s="84">
        <v>9</v>
      </c>
      <c r="S18" s="84">
        <v>10</v>
      </c>
    </row>
    <row r="19" spans="1:19" ht="16.5" customHeight="1" x14ac:dyDescent="0.15">
      <c r="A19" s="51" t="s">
        <v>46</v>
      </c>
      <c r="B19" s="46">
        <f t="shared" si="0"/>
        <v>536</v>
      </c>
      <c r="C19" s="46">
        <f t="shared" si="1"/>
        <v>297</v>
      </c>
      <c r="D19" s="46">
        <f t="shared" si="2"/>
        <v>239</v>
      </c>
      <c r="E19">
        <f t="shared" si="3"/>
        <v>62</v>
      </c>
      <c r="F19">
        <v>39</v>
      </c>
      <c r="G19">
        <v>23</v>
      </c>
      <c r="H19">
        <f t="shared" si="4"/>
        <v>128</v>
      </c>
      <c r="I19">
        <v>73</v>
      </c>
      <c r="J19">
        <v>55</v>
      </c>
      <c r="K19" s="13">
        <f t="shared" si="5"/>
        <v>85</v>
      </c>
      <c r="L19" s="93">
        <v>40</v>
      </c>
      <c r="M19" s="93">
        <v>45</v>
      </c>
      <c r="N19" s="84">
        <f t="shared" si="6"/>
        <v>157</v>
      </c>
      <c r="O19" s="84">
        <v>88</v>
      </c>
      <c r="P19" s="84">
        <v>69</v>
      </c>
      <c r="Q19" s="84">
        <f t="shared" si="7"/>
        <v>104</v>
      </c>
      <c r="R19" s="84">
        <v>57</v>
      </c>
      <c r="S19" s="84">
        <v>47</v>
      </c>
    </row>
    <row r="20" spans="1:19" ht="16.5" customHeight="1" x14ac:dyDescent="0.15">
      <c r="A20" s="51" t="s">
        <v>2</v>
      </c>
      <c r="B20" s="46">
        <f t="shared" si="0"/>
        <v>138</v>
      </c>
      <c r="C20" s="46">
        <f t="shared" si="1"/>
        <v>83</v>
      </c>
      <c r="D20" s="46">
        <f t="shared" si="2"/>
        <v>55</v>
      </c>
      <c r="E20">
        <f t="shared" si="3"/>
        <v>16</v>
      </c>
      <c r="F20">
        <v>11</v>
      </c>
      <c r="G20">
        <v>5</v>
      </c>
      <c r="H20">
        <f t="shared" si="4"/>
        <v>36</v>
      </c>
      <c r="I20">
        <v>17</v>
      </c>
      <c r="J20">
        <v>19</v>
      </c>
      <c r="K20" s="13">
        <f t="shared" si="5"/>
        <v>28</v>
      </c>
      <c r="L20" s="93">
        <v>19</v>
      </c>
      <c r="M20" s="93">
        <v>9</v>
      </c>
      <c r="N20" s="84">
        <f t="shared" si="6"/>
        <v>39</v>
      </c>
      <c r="O20" s="84">
        <v>25</v>
      </c>
      <c r="P20" s="84">
        <v>14</v>
      </c>
      <c r="Q20" s="84">
        <f t="shared" si="7"/>
        <v>19</v>
      </c>
      <c r="R20" s="84">
        <v>11</v>
      </c>
      <c r="S20" s="84">
        <v>8</v>
      </c>
    </row>
    <row r="21" spans="1:19" ht="16.5" customHeight="1" x14ac:dyDescent="0.15">
      <c r="A21" s="51" t="s">
        <v>71</v>
      </c>
      <c r="B21" s="46">
        <f t="shared" si="0"/>
        <v>26</v>
      </c>
      <c r="C21" s="46">
        <f t="shared" si="1"/>
        <v>5</v>
      </c>
      <c r="D21" s="46">
        <f t="shared" si="2"/>
        <v>21</v>
      </c>
      <c r="E21">
        <f t="shared" si="3"/>
        <v>1</v>
      </c>
      <c r="F21">
        <v>0</v>
      </c>
      <c r="G21">
        <v>1</v>
      </c>
      <c r="H21">
        <f t="shared" si="4"/>
        <v>4</v>
      </c>
      <c r="I21">
        <v>0</v>
      </c>
      <c r="J21">
        <v>4</v>
      </c>
      <c r="K21" s="13">
        <f t="shared" si="5"/>
        <v>4</v>
      </c>
      <c r="L21" s="93">
        <v>1</v>
      </c>
      <c r="M21" s="93">
        <v>3</v>
      </c>
      <c r="N21" s="84">
        <f t="shared" si="6"/>
        <v>9</v>
      </c>
      <c r="O21" s="84">
        <v>1</v>
      </c>
      <c r="P21" s="84">
        <v>8</v>
      </c>
      <c r="Q21" s="84">
        <f t="shared" si="7"/>
        <v>8</v>
      </c>
      <c r="R21" s="84">
        <v>3</v>
      </c>
      <c r="S21" s="84">
        <v>5</v>
      </c>
    </row>
    <row r="22" spans="1:19" ht="16.5" customHeight="1" x14ac:dyDescent="0.15">
      <c r="A22" s="51" t="s">
        <v>42</v>
      </c>
      <c r="B22" s="46">
        <f t="shared" si="0"/>
        <v>7</v>
      </c>
      <c r="C22" s="46">
        <f t="shared" si="1"/>
        <v>5</v>
      </c>
      <c r="D22" s="46">
        <f t="shared" si="2"/>
        <v>2</v>
      </c>
      <c r="E22">
        <f t="shared" si="3"/>
        <v>0</v>
      </c>
      <c r="F22">
        <v>0</v>
      </c>
      <c r="G22">
        <v>0</v>
      </c>
      <c r="H22">
        <f t="shared" si="4"/>
        <v>0</v>
      </c>
      <c r="I22">
        <v>0</v>
      </c>
      <c r="J22">
        <v>0</v>
      </c>
      <c r="K22" s="13">
        <f t="shared" si="5"/>
        <v>3</v>
      </c>
      <c r="L22" s="93">
        <v>2</v>
      </c>
      <c r="M22" s="93">
        <v>1</v>
      </c>
      <c r="N22" s="84">
        <f t="shared" si="6"/>
        <v>4</v>
      </c>
      <c r="O22" s="84">
        <v>3</v>
      </c>
      <c r="P22" s="84">
        <v>1</v>
      </c>
      <c r="Q22" s="84">
        <f t="shared" si="7"/>
        <v>0</v>
      </c>
      <c r="R22" s="84">
        <v>0</v>
      </c>
      <c r="S22" s="84">
        <v>0</v>
      </c>
    </row>
    <row r="23" spans="1:19" ht="16.5" customHeight="1" x14ac:dyDescent="0.15">
      <c r="A23" s="51" t="s">
        <v>28</v>
      </c>
      <c r="B23" s="46">
        <f t="shared" si="0"/>
        <v>83</v>
      </c>
      <c r="C23" s="46">
        <f t="shared" si="1"/>
        <v>66</v>
      </c>
      <c r="D23" s="46">
        <f t="shared" si="2"/>
        <v>17</v>
      </c>
      <c r="E23">
        <f t="shared" si="3"/>
        <v>7</v>
      </c>
      <c r="F23">
        <v>6</v>
      </c>
      <c r="G23">
        <v>1</v>
      </c>
      <c r="H23">
        <f t="shared" si="4"/>
        <v>19</v>
      </c>
      <c r="I23">
        <v>15</v>
      </c>
      <c r="J23">
        <v>4</v>
      </c>
      <c r="K23" s="13">
        <f t="shared" si="5"/>
        <v>13</v>
      </c>
      <c r="L23" s="93">
        <v>10</v>
      </c>
      <c r="M23" s="93">
        <v>3</v>
      </c>
      <c r="N23" s="84">
        <f t="shared" si="6"/>
        <v>29</v>
      </c>
      <c r="O23" s="84">
        <v>24</v>
      </c>
      <c r="P23" s="84">
        <v>5</v>
      </c>
      <c r="Q23" s="84">
        <f t="shared" si="7"/>
        <v>15</v>
      </c>
      <c r="R23" s="84">
        <v>11</v>
      </c>
      <c r="S23" s="84">
        <v>4</v>
      </c>
    </row>
    <row r="24" spans="1:19" ht="16.5" customHeight="1" x14ac:dyDescent="0.15">
      <c r="A24" s="51" t="s">
        <v>45</v>
      </c>
      <c r="B24" s="46">
        <f t="shared" si="0"/>
        <v>15</v>
      </c>
      <c r="C24" s="46">
        <f t="shared" si="1"/>
        <v>12</v>
      </c>
      <c r="D24" s="46">
        <f t="shared" si="2"/>
        <v>3</v>
      </c>
      <c r="E24">
        <f t="shared" si="3"/>
        <v>0</v>
      </c>
      <c r="F24">
        <v>0</v>
      </c>
      <c r="G24">
        <v>0</v>
      </c>
      <c r="H24">
        <f t="shared" si="4"/>
        <v>1</v>
      </c>
      <c r="I24">
        <v>1</v>
      </c>
      <c r="J24">
        <v>0</v>
      </c>
      <c r="K24" s="13">
        <f t="shared" si="5"/>
        <v>2</v>
      </c>
      <c r="L24" s="93">
        <v>2</v>
      </c>
      <c r="M24" s="93">
        <v>0</v>
      </c>
      <c r="N24" s="84">
        <f t="shared" si="6"/>
        <v>10</v>
      </c>
      <c r="O24" s="84">
        <v>7</v>
      </c>
      <c r="P24" s="84">
        <v>3</v>
      </c>
      <c r="Q24" s="84">
        <f t="shared" si="7"/>
        <v>2</v>
      </c>
      <c r="R24" s="84">
        <v>2</v>
      </c>
      <c r="S24" s="84">
        <v>0</v>
      </c>
    </row>
    <row r="25" spans="1:19" ht="16.5" customHeight="1" x14ac:dyDescent="0.15">
      <c r="A25" s="51" t="s">
        <v>34</v>
      </c>
      <c r="B25" s="46">
        <f t="shared" si="0"/>
        <v>16</v>
      </c>
      <c r="C25" s="46">
        <f t="shared" si="1"/>
        <v>14</v>
      </c>
      <c r="D25" s="46">
        <f t="shared" si="2"/>
        <v>2</v>
      </c>
      <c r="E25">
        <f t="shared" si="3"/>
        <v>0</v>
      </c>
      <c r="F25">
        <v>0</v>
      </c>
      <c r="G25">
        <v>0</v>
      </c>
      <c r="H25">
        <f t="shared" si="4"/>
        <v>0</v>
      </c>
      <c r="I25">
        <v>0</v>
      </c>
      <c r="J25">
        <v>0</v>
      </c>
      <c r="K25" s="13">
        <f t="shared" si="5"/>
        <v>1</v>
      </c>
      <c r="L25" s="93">
        <v>1</v>
      </c>
      <c r="M25" s="93">
        <v>0</v>
      </c>
      <c r="N25" s="84">
        <f t="shared" si="6"/>
        <v>10</v>
      </c>
      <c r="O25" s="84">
        <v>9</v>
      </c>
      <c r="P25" s="84">
        <v>1</v>
      </c>
      <c r="Q25" s="84">
        <f t="shared" si="7"/>
        <v>5</v>
      </c>
      <c r="R25" s="84">
        <v>4</v>
      </c>
      <c r="S25" s="84">
        <v>1</v>
      </c>
    </row>
    <row r="26" spans="1:19" ht="16.5" customHeight="1" x14ac:dyDescent="0.15">
      <c r="A26" s="52" t="s">
        <v>27</v>
      </c>
      <c r="B26" s="47">
        <f t="shared" si="0"/>
        <v>1932</v>
      </c>
      <c r="C26" s="47">
        <f t="shared" si="1"/>
        <v>1334</v>
      </c>
      <c r="D26" s="47">
        <f t="shared" si="2"/>
        <v>598</v>
      </c>
      <c r="E26" s="85">
        <f t="shared" si="3"/>
        <v>72</v>
      </c>
      <c r="F26" s="85">
        <v>41</v>
      </c>
      <c r="G26" s="85">
        <v>31</v>
      </c>
      <c r="H26" s="85">
        <f t="shared" si="4"/>
        <v>180</v>
      </c>
      <c r="I26" s="85">
        <v>121</v>
      </c>
      <c r="J26" s="85">
        <v>59</v>
      </c>
      <c r="K26" s="92">
        <f t="shared" si="5"/>
        <v>71</v>
      </c>
      <c r="L26" s="92">
        <v>27</v>
      </c>
      <c r="M26" s="92">
        <v>44</v>
      </c>
      <c r="N26" s="47">
        <f t="shared" si="6"/>
        <v>613</v>
      </c>
      <c r="O26" s="47">
        <v>335</v>
      </c>
      <c r="P26" s="47">
        <v>278</v>
      </c>
      <c r="Q26" s="47">
        <f t="shared" si="7"/>
        <v>996</v>
      </c>
      <c r="R26" s="47">
        <v>810</v>
      </c>
      <c r="S26" s="47">
        <v>186</v>
      </c>
    </row>
  </sheetData>
  <mergeCells count="9">
    <mergeCell ref="K3:M3"/>
    <mergeCell ref="N3:P3"/>
    <mergeCell ref="Q3:S3"/>
    <mergeCell ref="A1:E1"/>
    <mergeCell ref="A2:E2"/>
    <mergeCell ref="A3:A4"/>
    <mergeCell ref="B3:D3"/>
    <mergeCell ref="E3:G3"/>
    <mergeCell ref="H3:J3"/>
  </mergeCells>
  <phoneticPr fontId="41" type="noConversion"/>
  <pageMargins left="0.55097222328186035" right="0.19666667282581329" top="0.59041666984558105" bottom="0.19666667282581329" header="0.51138889789581299" footer="0.51138889789581299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26"/>
  <sheetViews>
    <sheetView zoomScaleNormal="100" workbookViewId="0">
      <selection activeCell="G15" sqref="G15"/>
    </sheetView>
  </sheetViews>
  <sheetFormatPr defaultColWidth="8.88671875" defaultRowHeight="13.5" x14ac:dyDescent="0.15"/>
  <cols>
    <col min="1" max="1" width="10.109375" customWidth="1"/>
    <col min="2" max="10" width="10.77734375" customWidth="1"/>
    <col min="11" max="19" width="11.88671875" customWidth="1"/>
  </cols>
  <sheetData>
    <row r="1" spans="1:19" ht="22.5" x14ac:dyDescent="0.15">
      <c r="A1" s="289" t="s">
        <v>182</v>
      </c>
      <c r="B1" s="289"/>
      <c r="C1" s="289"/>
      <c r="D1" s="289"/>
      <c r="E1" s="289"/>
      <c r="K1" s="13"/>
      <c r="L1" s="13"/>
      <c r="M1" s="13"/>
    </row>
    <row r="2" spans="1:19" ht="22.5" x14ac:dyDescent="0.15">
      <c r="A2" s="289"/>
      <c r="B2" s="289"/>
      <c r="C2" s="289"/>
      <c r="D2" s="289"/>
      <c r="E2" s="289"/>
      <c r="K2" s="13"/>
      <c r="L2" s="13"/>
      <c r="M2" s="13"/>
      <c r="S2" s="45" t="s">
        <v>151</v>
      </c>
    </row>
    <row r="3" spans="1:19" ht="17.25" customHeight="1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7" t="s">
        <v>176</v>
      </c>
      <c r="L3" s="307"/>
      <c r="M3" s="307"/>
      <c r="N3" s="302" t="s">
        <v>175</v>
      </c>
      <c r="O3" s="302"/>
      <c r="P3" s="302"/>
      <c r="Q3" s="302" t="s">
        <v>180</v>
      </c>
      <c r="R3" s="302"/>
      <c r="S3" s="303"/>
    </row>
    <row r="4" spans="1:19" ht="17.25" customHeight="1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89" t="s">
        <v>56</v>
      </c>
      <c r="L4" s="89" t="s">
        <v>55</v>
      </c>
      <c r="M4" s="89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ht="18" customHeight="1" x14ac:dyDescent="0.15">
      <c r="A5" s="50">
        <v>2014</v>
      </c>
      <c r="B5" s="86">
        <f t="shared" ref="B5:B26" si="0">SUM(E5,H5,K5,N5,Q5)</f>
        <v>17064</v>
      </c>
      <c r="C5" s="86">
        <f t="shared" ref="C5:C26" si="1">SUM(F5,I5,L5,O5,R5)</f>
        <v>9212</v>
      </c>
      <c r="D5" s="86">
        <f t="shared" ref="D5:D26" si="2">SUM(G5,J5,M5,P5,S5)</f>
        <v>7852</v>
      </c>
      <c r="E5" s="87">
        <f t="shared" ref="E5:E26" si="3">SUM(F5:G5)</f>
        <v>1047</v>
      </c>
      <c r="F5" s="88">
        <f>SUM(F6:F26)</f>
        <v>478</v>
      </c>
      <c r="G5" s="88">
        <f>SUM(G6:G26)</f>
        <v>569</v>
      </c>
      <c r="H5" s="87">
        <f t="shared" ref="H5:H26" si="4">SUM(I5:J5)</f>
        <v>1668</v>
      </c>
      <c r="I5" s="88">
        <f>SUM(I6:I26)</f>
        <v>754</v>
      </c>
      <c r="J5" s="88">
        <f>SUM(J6:J26)</f>
        <v>914</v>
      </c>
      <c r="K5" s="90">
        <f t="shared" ref="K5:K26" si="5">SUM(L5:M5)</f>
        <v>1305</v>
      </c>
      <c r="L5" s="91">
        <f>SUM(L6:L26)</f>
        <v>480</v>
      </c>
      <c r="M5" s="91">
        <f>SUM(M6:M26)</f>
        <v>825</v>
      </c>
      <c r="N5" s="87">
        <f t="shared" ref="N5:N26" si="6">SUM(O5:P5)</f>
        <v>4251</v>
      </c>
      <c r="O5" s="87">
        <f>SUM(O6:O26)</f>
        <v>1903</v>
      </c>
      <c r="P5" s="87">
        <f>SUM(P6:P26)</f>
        <v>2348</v>
      </c>
      <c r="Q5" s="86">
        <f t="shared" ref="Q5:Q26" si="7">SUM(R5:S5)</f>
        <v>8793</v>
      </c>
      <c r="R5" s="86">
        <f>SUM(R6:R26)</f>
        <v>5597</v>
      </c>
      <c r="S5" s="86">
        <f>SUM(S6:S26)</f>
        <v>3196</v>
      </c>
    </row>
    <row r="6" spans="1:19" ht="18" customHeight="1" x14ac:dyDescent="0.15">
      <c r="A6" s="51" t="s">
        <v>5</v>
      </c>
      <c r="B6" s="46">
        <f t="shared" si="0"/>
        <v>6292</v>
      </c>
      <c r="C6" s="46">
        <f t="shared" si="1"/>
        <v>2784</v>
      </c>
      <c r="D6" s="46">
        <f t="shared" si="2"/>
        <v>3508</v>
      </c>
      <c r="E6">
        <f t="shared" si="3"/>
        <v>511</v>
      </c>
      <c r="F6">
        <v>222</v>
      </c>
      <c r="G6">
        <v>289</v>
      </c>
      <c r="H6">
        <f t="shared" si="4"/>
        <v>678</v>
      </c>
      <c r="I6">
        <v>286</v>
      </c>
      <c r="J6">
        <v>392</v>
      </c>
      <c r="K6" s="13">
        <f t="shared" si="5"/>
        <v>636</v>
      </c>
      <c r="L6" s="13">
        <v>270</v>
      </c>
      <c r="M6" s="13">
        <v>366</v>
      </c>
      <c r="N6" s="84">
        <f t="shared" si="6"/>
        <v>1869</v>
      </c>
      <c r="O6" s="84">
        <v>781</v>
      </c>
      <c r="P6" s="84">
        <v>1088</v>
      </c>
      <c r="Q6" s="84">
        <f t="shared" si="7"/>
        <v>2598</v>
      </c>
      <c r="R6" s="84">
        <v>1225</v>
      </c>
      <c r="S6" s="84">
        <v>1373</v>
      </c>
    </row>
    <row r="7" spans="1:19" ht="18" customHeight="1" x14ac:dyDescent="0.15">
      <c r="A7" s="51" t="s">
        <v>173</v>
      </c>
      <c r="B7" s="46">
        <f t="shared" si="0"/>
        <v>322</v>
      </c>
      <c r="C7" s="46">
        <f t="shared" si="1"/>
        <v>176</v>
      </c>
      <c r="D7" s="46">
        <f t="shared" si="2"/>
        <v>146</v>
      </c>
      <c r="E7">
        <f t="shared" si="3"/>
        <v>103</v>
      </c>
      <c r="F7">
        <v>52</v>
      </c>
      <c r="G7">
        <v>51</v>
      </c>
      <c r="H7">
        <f t="shared" si="4"/>
        <v>42</v>
      </c>
      <c r="I7">
        <v>28</v>
      </c>
      <c r="J7">
        <v>14</v>
      </c>
      <c r="K7" s="13">
        <f t="shared" si="5"/>
        <v>47</v>
      </c>
      <c r="L7" s="13">
        <v>24</v>
      </c>
      <c r="M7" s="13">
        <v>23</v>
      </c>
      <c r="N7" s="84">
        <f t="shared" si="6"/>
        <v>70</v>
      </c>
      <c r="O7" s="84">
        <v>39</v>
      </c>
      <c r="P7" s="84">
        <v>31</v>
      </c>
      <c r="Q7" s="84">
        <f t="shared" si="7"/>
        <v>60</v>
      </c>
      <c r="R7" s="84">
        <v>33</v>
      </c>
      <c r="S7" s="84">
        <v>27</v>
      </c>
    </row>
    <row r="8" spans="1:19" ht="18" customHeight="1" x14ac:dyDescent="0.15">
      <c r="A8" s="51" t="s">
        <v>59</v>
      </c>
      <c r="B8" s="46">
        <f t="shared" si="0"/>
        <v>719</v>
      </c>
      <c r="C8" s="46">
        <f t="shared" si="1"/>
        <v>626</v>
      </c>
      <c r="D8" s="46">
        <f t="shared" si="2"/>
        <v>93</v>
      </c>
      <c r="E8">
        <f t="shared" si="3"/>
        <v>5</v>
      </c>
      <c r="F8">
        <v>3</v>
      </c>
      <c r="G8">
        <v>2</v>
      </c>
      <c r="H8">
        <f t="shared" si="4"/>
        <v>19</v>
      </c>
      <c r="I8">
        <v>18</v>
      </c>
      <c r="J8">
        <v>1</v>
      </c>
      <c r="K8" s="13">
        <f t="shared" si="5"/>
        <v>2</v>
      </c>
      <c r="L8" s="13">
        <v>1</v>
      </c>
      <c r="M8" s="13">
        <v>1</v>
      </c>
      <c r="N8" s="84">
        <f t="shared" si="6"/>
        <v>100</v>
      </c>
      <c r="O8" s="84">
        <v>85</v>
      </c>
      <c r="P8" s="84">
        <v>15</v>
      </c>
      <c r="Q8" s="84">
        <f t="shared" si="7"/>
        <v>593</v>
      </c>
      <c r="R8" s="84">
        <v>519</v>
      </c>
      <c r="S8" s="84">
        <v>74</v>
      </c>
    </row>
    <row r="9" spans="1:19" ht="18" customHeight="1" x14ac:dyDescent="0.15">
      <c r="A9" s="51" t="s">
        <v>43</v>
      </c>
      <c r="B9" s="46">
        <f t="shared" si="0"/>
        <v>982</v>
      </c>
      <c r="C9" s="46">
        <f t="shared" si="1"/>
        <v>519</v>
      </c>
      <c r="D9" s="46">
        <f t="shared" si="2"/>
        <v>463</v>
      </c>
      <c r="E9">
        <f t="shared" si="3"/>
        <v>18</v>
      </c>
      <c r="F9">
        <v>3</v>
      </c>
      <c r="G9">
        <v>15</v>
      </c>
      <c r="H9">
        <f t="shared" si="4"/>
        <v>64</v>
      </c>
      <c r="I9">
        <v>4</v>
      </c>
      <c r="J9">
        <v>60</v>
      </c>
      <c r="K9" s="13">
        <f t="shared" si="5"/>
        <v>55</v>
      </c>
      <c r="L9" s="93">
        <v>8</v>
      </c>
      <c r="M9" s="93">
        <v>47</v>
      </c>
      <c r="N9" s="84">
        <f t="shared" si="6"/>
        <v>187</v>
      </c>
      <c r="O9" s="84">
        <v>42</v>
      </c>
      <c r="P9" s="84">
        <v>145</v>
      </c>
      <c r="Q9" s="84">
        <f t="shared" si="7"/>
        <v>658</v>
      </c>
      <c r="R9" s="84">
        <v>462</v>
      </c>
      <c r="S9" s="84">
        <v>196</v>
      </c>
    </row>
    <row r="10" spans="1:19" ht="18" customHeight="1" x14ac:dyDescent="0.15">
      <c r="A10" s="51" t="s">
        <v>36</v>
      </c>
      <c r="B10" s="46">
        <f t="shared" si="0"/>
        <v>2846</v>
      </c>
      <c r="C10" s="46">
        <f t="shared" si="1"/>
        <v>1098</v>
      </c>
      <c r="D10" s="46">
        <f t="shared" si="2"/>
        <v>1748</v>
      </c>
      <c r="E10">
        <f t="shared" si="3"/>
        <v>157</v>
      </c>
      <c r="F10">
        <v>52</v>
      </c>
      <c r="G10">
        <v>105</v>
      </c>
      <c r="H10">
        <f t="shared" si="4"/>
        <v>299</v>
      </c>
      <c r="I10">
        <v>59</v>
      </c>
      <c r="J10">
        <v>240</v>
      </c>
      <c r="K10" s="13">
        <f t="shared" si="5"/>
        <v>267</v>
      </c>
      <c r="L10" s="93">
        <v>41</v>
      </c>
      <c r="M10" s="93">
        <v>226</v>
      </c>
      <c r="N10" s="84">
        <f t="shared" si="6"/>
        <v>685</v>
      </c>
      <c r="O10" s="84">
        <v>216</v>
      </c>
      <c r="P10" s="84">
        <v>469</v>
      </c>
      <c r="Q10" s="84">
        <f t="shared" si="7"/>
        <v>1438</v>
      </c>
      <c r="R10" s="84">
        <v>730</v>
      </c>
      <c r="S10" s="84">
        <v>708</v>
      </c>
    </row>
    <row r="11" spans="1:19" ht="18" customHeight="1" x14ac:dyDescent="0.15">
      <c r="A11" s="51" t="s">
        <v>47</v>
      </c>
      <c r="B11" s="46">
        <f t="shared" si="0"/>
        <v>329</v>
      </c>
      <c r="C11" s="46">
        <f t="shared" si="1"/>
        <v>50</v>
      </c>
      <c r="D11" s="46">
        <f t="shared" si="2"/>
        <v>279</v>
      </c>
      <c r="E11">
        <f t="shared" si="3"/>
        <v>24</v>
      </c>
      <c r="F11">
        <v>1</v>
      </c>
      <c r="G11">
        <v>23</v>
      </c>
      <c r="H11">
        <f t="shared" si="4"/>
        <v>44</v>
      </c>
      <c r="I11">
        <v>9</v>
      </c>
      <c r="J11">
        <v>35</v>
      </c>
      <c r="K11" s="13">
        <f t="shared" si="5"/>
        <v>43</v>
      </c>
      <c r="L11" s="93">
        <v>4</v>
      </c>
      <c r="M11" s="93">
        <v>39</v>
      </c>
      <c r="N11" s="84">
        <f t="shared" si="6"/>
        <v>100</v>
      </c>
      <c r="O11" s="84">
        <v>8</v>
      </c>
      <c r="P11" s="84">
        <v>92</v>
      </c>
      <c r="Q11" s="84">
        <f t="shared" si="7"/>
        <v>118</v>
      </c>
      <c r="R11" s="84">
        <v>28</v>
      </c>
      <c r="S11" s="84">
        <v>90</v>
      </c>
    </row>
    <row r="12" spans="1:19" ht="18" customHeight="1" x14ac:dyDescent="0.15">
      <c r="A12" s="51" t="s">
        <v>63</v>
      </c>
      <c r="B12" s="46">
        <f t="shared" si="0"/>
        <v>106</v>
      </c>
      <c r="C12" s="46">
        <f t="shared" si="1"/>
        <v>84</v>
      </c>
      <c r="D12" s="46">
        <f t="shared" si="2"/>
        <v>22</v>
      </c>
      <c r="E12">
        <f t="shared" si="3"/>
        <v>10</v>
      </c>
      <c r="F12">
        <v>5</v>
      </c>
      <c r="G12">
        <v>5</v>
      </c>
      <c r="H12">
        <f t="shared" si="4"/>
        <v>0</v>
      </c>
      <c r="I12">
        <v>0</v>
      </c>
      <c r="J12">
        <v>0</v>
      </c>
      <c r="K12" s="13">
        <f t="shared" si="5"/>
        <v>2</v>
      </c>
      <c r="L12" s="93">
        <v>2</v>
      </c>
      <c r="M12" s="93">
        <v>0</v>
      </c>
      <c r="N12" s="84">
        <f t="shared" si="6"/>
        <v>54</v>
      </c>
      <c r="O12" s="84">
        <v>42</v>
      </c>
      <c r="P12" s="84">
        <v>12</v>
      </c>
      <c r="Q12" s="84">
        <f t="shared" si="7"/>
        <v>40</v>
      </c>
      <c r="R12" s="84">
        <v>35</v>
      </c>
      <c r="S12" s="84">
        <v>5</v>
      </c>
    </row>
    <row r="13" spans="1:19" ht="18" customHeight="1" x14ac:dyDescent="0.15">
      <c r="A13" s="51" t="s">
        <v>64</v>
      </c>
      <c r="B13" s="46">
        <f t="shared" si="0"/>
        <v>945</v>
      </c>
      <c r="C13" s="46">
        <f t="shared" si="1"/>
        <v>548</v>
      </c>
      <c r="D13" s="46">
        <f t="shared" si="2"/>
        <v>397</v>
      </c>
      <c r="E13">
        <f t="shared" si="3"/>
        <v>5</v>
      </c>
      <c r="F13">
        <v>2</v>
      </c>
      <c r="G13">
        <v>3</v>
      </c>
      <c r="H13">
        <f t="shared" si="4"/>
        <v>24</v>
      </c>
      <c r="I13">
        <v>11</v>
      </c>
      <c r="J13">
        <v>13</v>
      </c>
      <c r="K13" s="13">
        <f t="shared" si="5"/>
        <v>7</v>
      </c>
      <c r="L13" s="93">
        <v>1</v>
      </c>
      <c r="M13" s="93">
        <v>6</v>
      </c>
      <c r="N13" s="84">
        <f t="shared" si="6"/>
        <v>50</v>
      </c>
      <c r="O13" s="84">
        <v>26</v>
      </c>
      <c r="P13" s="84">
        <v>24</v>
      </c>
      <c r="Q13" s="84">
        <f t="shared" si="7"/>
        <v>859</v>
      </c>
      <c r="R13" s="84">
        <v>508</v>
      </c>
      <c r="S13" s="84">
        <v>351</v>
      </c>
    </row>
    <row r="14" spans="1:19" ht="18" customHeight="1" x14ac:dyDescent="0.15">
      <c r="A14" s="51" t="s">
        <v>65</v>
      </c>
      <c r="B14" s="46">
        <f t="shared" si="0"/>
        <v>368</v>
      </c>
      <c r="C14" s="46">
        <f t="shared" si="1"/>
        <v>275</v>
      </c>
      <c r="D14" s="46">
        <f t="shared" si="2"/>
        <v>93</v>
      </c>
      <c r="E14">
        <f t="shared" si="3"/>
        <v>4</v>
      </c>
      <c r="F14">
        <v>1</v>
      </c>
      <c r="G14">
        <v>3</v>
      </c>
      <c r="H14">
        <f t="shared" si="4"/>
        <v>23</v>
      </c>
      <c r="I14">
        <v>10</v>
      </c>
      <c r="J14">
        <v>13</v>
      </c>
      <c r="K14" s="13">
        <f t="shared" si="5"/>
        <v>5</v>
      </c>
      <c r="L14" s="93">
        <v>0</v>
      </c>
      <c r="M14" s="93">
        <v>5</v>
      </c>
      <c r="N14" s="84">
        <f t="shared" si="6"/>
        <v>44</v>
      </c>
      <c r="O14" s="84">
        <v>17</v>
      </c>
      <c r="P14" s="84">
        <v>27</v>
      </c>
      <c r="Q14" s="84">
        <f t="shared" si="7"/>
        <v>292</v>
      </c>
      <c r="R14" s="84">
        <v>247</v>
      </c>
      <c r="S14" s="84">
        <v>45</v>
      </c>
    </row>
    <row r="15" spans="1:19" ht="18" customHeight="1" x14ac:dyDescent="0.15">
      <c r="A15" s="51" t="s">
        <v>66</v>
      </c>
      <c r="B15" s="46">
        <f t="shared" si="0"/>
        <v>187</v>
      </c>
      <c r="C15" s="46">
        <f t="shared" si="1"/>
        <v>146</v>
      </c>
      <c r="D15" s="46">
        <f t="shared" si="2"/>
        <v>41</v>
      </c>
      <c r="E15">
        <f t="shared" si="3"/>
        <v>5</v>
      </c>
      <c r="F15">
        <v>5</v>
      </c>
      <c r="G15">
        <v>0</v>
      </c>
      <c r="H15">
        <f t="shared" si="4"/>
        <v>3</v>
      </c>
      <c r="I15">
        <v>2</v>
      </c>
      <c r="J15">
        <v>1</v>
      </c>
      <c r="K15" s="13">
        <f t="shared" si="5"/>
        <v>5</v>
      </c>
      <c r="L15" s="93">
        <v>5</v>
      </c>
      <c r="M15" s="93">
        <v>0</v>
      </c>
      <c r="N15" s="84">
        <f t="shared" si="6"/>
        <v>103</v>
      </c>
      <c r="O15" s="84">
        <v>65</v>
      </c>
      <c r="P15" s="84">
        <v>38</v>
      </c>
      <c r="Q15" s="84">
        <f t="shared" si="7"/>
        <v>71</v>
      </c>
      <c r="R15" s="84">
        <v>69</v>
      </c>
      <c r="S15" s="84">
        <v>2</v>
      </c>
    </row>
    <row r="16" spans="1:19" ht="18" customHeight="1" x14ac:dyDescent="0.15">
      <c r="A16" s="51" t="s">
        <v>67</v>
      </c>
      <c r="B16" s="46">
        <f t="shared" si="0"/>
        <v>517</v>
      </c>
      <c r="C16" s="46">
        <f t="shared" si="1"/>
        <v>497</v>
      </c>
      <c r="D16" s="46">
        <f t="shared" si="2"/>
        <v>20</v>
      </c>
      <c r="E16">
        <f t="shared" si="3"/>
        <v>2</v>
      </c>
      <c r="F16">
        <v>2</v>
      </c>
      <c r="G16">
        <v>0</v>
      </c>
      <c r="H16">
        <f t="shared" si="4"/>
        <v>30</v>
      </c>
      <c r="I16">
        <v>30</v>
      </c>
      <c r="J16">
        <v>0</v>
      </c>
      <c r="K16" s="13">
        <f t="shared" si="5"/>
        <v>3</v>
      </c>
      <c r="L16" s="93">
        <v>3</v>
      </c>
      <c r="M16" s="93">
        <v>0</v>
      </c>
      <c r="N16" s="84">
        <f t="shared" si="6"/>
        <v>57</v>
      </c>
      <c r="O16" s="84">
        <v>55</v>
      </c>
      <c r="P16" s="84">
        <v>2</v>
      </c>
      <c r="Q16" s="84">
        <f t="shared" si="7"/>
        <v>425</v>
      </c>
      <c r="R16" s="84">
        <v>407</v>
      </c>
      <c r="S16" s="84">
        <v>18</v>
      </c>
    </row>
    <row r="17" spans="1:19" ht="18" customHeight="1" x14ac:dyDescent="0.15">
      <c r="A17" s="51" t="s">
        <v>25</v>
      </c>
      <c r="B17" s="46">
        <f t="shared" si="0"/>
        <v>393</v>
      </c>
      <c r="C17" s="46">
        <f t="shared" si="1"/>
        <v>318</v>
      </c>
      <c r="D17" s="46">
        <f t="shared" si="2"/>
        <v>75</v>
      </c>
      <c r="E17">
        <f t="shared" si="3"/>
        <v>28</v>
      </c>
      <c r="F17">
        <v>22</v>
      </c>
      <c r="G17">
        <v>6</v>
      </c>
      <c r="H17">
        <f t="shared" si="4"/>
        <v>34</v>
      </c>
      <c r="I17">
        <v>21</v>
      </c>
      <c r="J17">
        <v>13</v>
      </c>
      <c r="K17" s="13">
        <f t="shared" si="5"/>
        <v>18</v>
      </c>
      <c r="L17" s="93">
        <v>2</v>
      </c>
      <c r="M17" s="93">
        <v>16</v>
      </c>
      <c r="N17" s="84">
        <f t="shared" si="6"/>
        <v>53</v>
      </c>
      <c r="O17" s="84">
        <v>34</v>
      </c>
      <c r="P17" s="84">
        <v>19</v>
      </c>
      <c r="Q17" s="84">
        <f t="shared" si="7"/>
        <v>260</v>
      </c>
      <c r="R17" s="84">
        <v>239</v>
      </c>
      <c r="S17" s="84">
        <v>21</v>
      </c>
    </row>
    <row r="18" spans="1:19" ht="18" customHeight="1" x14ac:dyDescent="0.15">
      <c r="A18" s="51" t="s">
        <v>69</v>
      </c>
      <c r="B18" s="46">
        <f t="shared" si="0"/>
        <v>57</v>
      </c>
      <c r="C18" s="46">
        <f t="shared" si="1"/>
        <v>33</v>
      </c>
      <c r="D18" s="46">
        <f t="shared" si="2"/>
        <v>24</v>
      </c>
      <c r="E18">
        <f t="shared" si="3"/>
        <v>0</v>
      </c>
      <c r="F18">
        <v>0</v>
      </c>
      <c r="G18">
        <v>0</v>
      </c>
      <c r="H18">
        <f t="shared" si="4"/>
        <v>2</v>
      </c>
      <c r="I18">
        <v>0</v>
      </c>
      <c r="J18">
        <v>2</v>
      </c>
      <c r="K18" s="13">
        <f t="shared" si="5"/>
        <v>0</v>
      </c>
      <c r="L18" s="93">
        <v>0</v>
      </c>
      <c r="M18" s="93">
        <v>0</v>
      </c>
      <c r="N18" s="84">
        <f t="shared" si="6"/>
        <v>8</v>
      </c>
      <c r="O18" s="84">
        <v>4</v>
      </c>
      <c r="P18" s="84">
        <v>4</v>
      </c>
      <c r="Q18" s="84">
        <f t="shared" si="7"/>
        <v>47</v>
      </c>
      <c r="R18" s="84">
        <v>29</v>
      </c>
      <c r="S18" s="84">
        <v>18</v>
      </c>
    </row>
    <row r="19" spans="1:19" ht="18" customHeight="1" x14ac:dyDescent="0.15">
      <c r="A19" s="51" t="s">
        <v>46</v>
      </c>
      <c r="B19" s="46">
        <f t="shared" si="0"/>
        <v>482</v>
      </c>
      <c r="C19" s="46">
        <f t="shared" si="1"/>
        <v>280</v>
      </c>
      <c r="D19" s="46">
        <f t="shared" si="2"/>
        <v>202</v>
      </c>
      <c r="E19">
        <f t="shared" si="3"/>
        <v>64</v>
      </c>
      <c r="F19">
        <v>40</v>
      </c>
      <c r="G19">
        <v>24</v>
      </c>
      <c r="H19">
        <f t="shared" si="4"/>
        <v>122</v>
      </c>
      <c r="I19">
        <v>72</v>
      </c>
      <c r="J19">
        <v>50</v>
      </c>
      <c r="K19" s="13">
        <f t="shared" si="5"/>
        <v>80</v>
      </c>
      <c r="L19" s="93">
        <v>46</v>
      </c>
      <c r="M19" s="93">
        <v>34</v>
      </c>
      <c r="N19" s="84">
        <f t="shared" si="6"/>
        <v>129</v>
      </c>
      <c r="O19" s="84">
        <v>66</v>
      </c>
      <c r="P19" s="84">
        <v>63</v>
      </c>
      <c r="Q19" s="84">
        <f t="shared" si="7"/>
        <v>87</v>
      </c>
      <c r="R19" s="84">
        <v>56</v>
      </c>
      <c r="S19" s="84">
        <v>31</v>
      </c>
    </row>
    <row r="20" spans="1:19" ht="18" customHeight="1" x14ac:dyDescent="0.15">
      <c r="A20" s="51" t="s">
        <v>2</v>
      </c>
      <c r="B20" s="46">
        <f t="shared" si="0"/>
        <v>127</v>
      </c>
      <c r="C20" s="46">
        <f t="shared" si="1"/>
        <v>77</v>
      </c>
      <c r="D20" s="46">
        <f t="shared" si="2"/>
        <v>50</v>
      </c>
      <c r="E20">
        <f t="shared" si="3"/>
        <v>15</v>
      </c>
      <c r="F20">
        <v>10</v>
      </c>
      <c r="G20">
        <v>5</v>
      </c>
      <c r="H20">
        <f t="shared" si="4"/>
        <v>29</v>
      </c>
      <c r="I20">
        <v>18</v>
      </c>
      <c r="J20">
        <v>11</v>
      </c>
      <c r="K20" s="13">
        <f t="shared" si="5"/>
        <v>30</v>
      </c>
      <c r="L20" s="93">
        <v>21</v>
      </c>
      <c r="M20" s="93">
        <v>9</v>
      </c>
      <c r="N20" s="84">
        <f t="shared" si="6"/>
        <v>34</v>
      </c>
      <c r="O20" s="84">
        <v>19</v>
      </c>
      <c r="P20" s="84">
        <v>15</v>
      </c>
      <c r="Q20" s="84">
        <f t="shared" si="7"/>
        <v>19</v>
      </c>
      <c r="R20" s="84">
        <v>9</v>
      </c>
      <c r="S20" s="84">
        <v>10</v>
      </c>
    </row>
    <row r="21" spans="1:19" ht="18" customHeight="1" x14ac:dyDescent="0.15">
      <c r="A21" s="51" t="s">
        <v>71</v>
      </c>
      <c r="B21" s="46">
        <f t="shared" si="0"/>
        <v>30</v>
      </c>
      <c r="C21" s="46">
        <f t="shared" si="1"/>
        <v>10</v>
      </c>
      <c r="D21" s="46">
        <f t="shared" si="2"/>
        <v>20</v>
      </c>
      <c r="E21">
        <f t="shared" si="3"/>
        <v>2</v>
      </c>
      <c r="F21">
        <v>1</v>
      </c>
      <c r="G21">
        <v>1</v>
      </c>
      <c r="H21">
        <f t="shared" si="4"/>
        <v>5</v>
      </c>
      <c r="I21">
        <v>0</v>
      </c>
      <c r="J21">
        <v>5</v>
      </c>
      <c r="K21" s="13">
        <f t="shared" si="5"/>
        <v>3</v>
      </c>
      <c r="L21" s="93">
        <v>0</v>
      </c>
      <c r="M21" s="93">
        <v>3</v>
      </c>
      <c r="N21" s="84">
        <f t="shared" si="6"/>
        <v>7</v>
      </c>
      <c r="O21" s="84">
        <v>3</v>
      </c>
      <c r="P21" s="84">
        <v>4</v>
      </c>
      <c r="Q21" s="84">
        <f t="shared" si="7"/>
        <v>13</v>
      </c>
      <c r="R21" s="84">
        <v>6</v>
      </c>
      <c r="S21" s="84">
        <v>7</v>
      </c>
    </row>
    <row r="22" spans="1:19" ht="18" customHeight="1" x14ac:dyDescent="0.15">
      <c r="A22" s="51" t="s">
        <v>42</v>
      </c>
      <c r="B22" s="46">
        <f t="shared" si="0"/>
        <v>12</v>
      </c>
      <c r="C22" s="46">
        <f t="shared" si="1"/>
        <v>6</v>
      </c>
      <c r="D22" s="46">
        <f t="shared" si="2"/>
        <v>6</v>
      </c>
      <c r="E22">
        <f t="shared" si="3"/>
        <v>0</v>
      </c>
      <c r="F22">
        <v>0</v>
      </c>
      <c r="G22">
        <v>0</v>
      </c>
      <c r="H22">
        <f t="shared" si="4"/>
        <v>1</v>
      </c>
      <c r="I22">
        <v>1</v>
      </c>
      <c r="J22">
        <v>0</v>
      </c>
      <c r="K22" s="13">
        <f t="shared" si="5"/>
        <v>3</v>
      </c>
      <c r="L22" s="93">
        <v>1</v>
      </c>
      <c r="M22" s="93">
        <v>2</v>
      </c>
      <c r="N22" s="84">
        <f t="shared" si="6"/>
        <v>8</v>
      </c>
      <c r="O22" s="84">
        <v>4</v>
      </c>
      <c r="P22" s="84">
        <v>4</v>
      </c>
      <c r="Q22" s="84">
        <f t="shared" si="7"/>
        <v>0</v>
      </c>
      <c r="R22" s="84">
        <v>0</v>
      </c>
      <c r="S22" s="84">
        <v>0</v>
      </c>
    </row>
    <row r="23" spans="1:19" ht="18" customHeight="1" x14ac:dyDescent="0.15">
      <c r="A23" s="51" t="s">
        <v>28</v>
      </c>
      <c r="B23" s="46">
        <f t="shared" si="0"/>
        <v>93</v>
      </c>
      <c r="C23" s="46">
        <f t="shared" si="1"/>
        <v>75</v>
      </c>
      <c r="D23" s="46">
        <f t="shared" si="2"/>
        <v>18</v>
      </c>
      <c r="E23">
        <f t="shared" si="3"/>
        <v>14</v>
      </c>
      <c r="F23">
        <v>12</v>
      </c>
      <c r="G23">
        <v>2</v>
      </c>
      <c r="H23">
        <f t="shared" si="4"/>
        <v>15</v>
      </c>
      <c r="I23">
        <v>13</v>
      </c>
      <c r="J23">
        <v>2</v>
      </c>
      <c r="K23" s="13">
        <f t="shared" si="5"/>
        <v>10</v>
      </c>
      <c r="L23" s="93">
        <v>8</v>
      </c>
      <c r="M23" s="93">
        <v>2</v>
      </c>
      <c r="N23" s="84">
        <f t="shared" si="6"/>
        <v>34</v>
      </c>
      <c r="O23" s="84">
        <v>25</v>
      </c>
      <c r="P23" s="84">
        <v>9</v>
      </c>
      <c r="Q23" s="84">
        <f t="shared" si="7"/>
        <v>20</v>
      </c>
      <c r="R23" s="84">
        <v>17</v>
      </c>
      <c r="S23" s="84">
        <v>3</v>
      </c>
    </row>
    <row r="24" spans="1:19" ht="18" customHeight="1" x14ac:dyDescent="0.15">
      <c r="A24" s="51" t="s">
        <v>45</v>
      </c>
      <c r="B24" s="46">
        <f t="shared" si="0"/>
        <v>15</v>
      </c>
      <c r="C24" s="46">
        <f t="shared" si="1"/>
        <v>12</v>
      </c>
      <c r="D24" s="46">
        <f t="shared" si="2"/>
        <v>3</v>
      </c>
      <c r="E24">
        <f t="shared" si="3"/>
        <v>2</v>
      </c>
      <c r="F24">
        <v>2</v>
      </c>
      <c r="G24">
        <v>0</v>
      </c>
      <c r="H24">
        <f t="shared" si="4"/>
        <v>0</v>
      </c>
      <c r="I24">
        <v>0</v>
      </c>
      <c r="J24">
        <v>0</v>
      </c>
      <c r="K24" s="13">
        <f t="shared" si="5"/>
        <v>2</v>
      </c>
      <c r="L24" s="93">
        <v>2</v>
      </c>
      <c r="M24" s="93">
        <v>0</v>
      </c>
      <c r="N24" s="84">
        <f t="shared" si="6"/>
        <v>10</v>
      </c>
      <c r="O24" s="84">
        <v>7</v>
      </c>
      <c r="P24" s="84">
        <v>3</v>
      </c>
      <c r="Q24" s="84">
        <f t="shared" si="7"/>
        <v>1</v>
      </c>
      <c r="R24" s="84">
        <v>1</v>
      </c>
      <c r="S24" s="84">
        <v>0</v>
      </c>
    </row>
    <row r="25" spans="1:19" ht="18" customHeight="1" x14ac:dyDescent="0.15">
      <c r="A25" s="51" t="s">
        <v>34</v>
      </c>
      <c r="B25" s="46">
        <f t="shared" si="0"/>
        <v>22</v>
      </c>
      <c r="C25" s="46">
        <f t="shared" si="1"/>
        <v>17</v>
      </c>
      <c r="D25" s="46">
        <f t="shared" si="2"/>
        <v>5</v>
      </c>
      <c r="E25">
        <f t="shared" si="3"/>
        <v>0</v>
      </c>
      <c r="F25">
        <v>0</v>
      </c>
      <c r="G25">
        <v>0</v>
      </c>
      <c r="H25">
        <f t="shared" si="4"/>
        <v>6</v>
      </c>
      <c r="I25">
        <v>4</v>
      </c>
      <c r="J25">
        <v>2</v>
      </c>
      <c r="K25" s="13">
        <f t="shared" si="5"/>
        <v>4</v>
      </c>
      <c r="L25" s="93">
        <v>4</v>
      </c>
      <c r="M25" s="93">
        <v>0</v>
      </c>
      <c r="N25" s="84">
        <f t="shared" si="6"/>
        <v>9</v>
      </c>
      <c r="O25" s="84">
        <v>7</v>
      </c>
      <c r="P25" s="84">
        <v>2</v>
      </c>
      <c r="Q25" s="84">
        <f t="shared" si="7"/>
        <v>3</v>
      </c>
      <c r="R25" s="84">
        <v>2</v>
      </c>
      <c r="S25" s="84">
        <v>1</v>
      </c>
    </row>
    <row r="26" spans="1:19" ht="18" customHeight="1" x14ac:dyDescent="0.15">
      <c r="A26" s="52" t="s">
        <v>27</v>
      </c>
      <c r="B26" s="47">
        <f t="shared" si="0"/>
        <v>2220</v>
      </c>
      <c r="C26" s="47">
        <f t="shared" si="1"/>
        <v>1581</v>
      </c>
      <c r="D26" s="47">
        <f t="shared" si="2"/>
        <v>639</v>
      </c>
      <c r="E26" s="85">
        <f t="shared" si="3"/>
        <v>78</v>
      </c>
      <c r="F26" s="85">
        <v>43</v>
      </c>
      <c r="G26" s="85">
        <v>35</v>
      </c>
      <c r="H26" s="85">
        <f t="shared" si="4"/>
        <v>228</v>
      </c>
      <c r="I26" s="85">
        <v>168</v>
      </c>
      <c r="J26" s="85">
        <v>60</v>
      </c>
      <c r="K26" s="92">
        <f t="shared" si="5"/>
        <v>83</v>
      </c>
      <c r="L26" s="92">
        <v>37</v>
      </c>
      <c r="M26" s="92">
        <v>46</v>
      </c>
      <c r="N26" s="47">
        <f t="shared" si="6"/>
        <v>640</v>
      </c>
      <c r="O26" s="47">
        <v>358</v>
      </c>
      <c r="P26" s="47">
        <v>282</v>
      </c>
      <c r="Q26" s="47">
        <f t="shared" si="7"/>
        <v>1191</v>
      </c>
      <c r="R26" s="47">
        <v>975</v>
      </c>
      <c r="S26" s="47">
        <v>216</v>
      </c>
    </row>
  </sheetData>
  <mergeCells count="9">
    <mergeCell ref="K3:M3"/>
    <mergeCell ref="N3:P3"/>
    <mergeCell ref="Q3:S3"/>
    <mergeCell ref="A1:E1"/>
    <mergeCell ref="A2:E2"/>
    <mergeCell ref="A3:A4"/>
    <mergeCell ref="B3:D3"/>
    <mergeCell ref="E3:G3"/>
    <mergeCell ref="H3:J3"/>
  </mergeCells>
  <phoneticPr fontId="41" type="noConversion"/>
  <pageMargins left="0.7086111307144165" right="0.7086111307144165" top="0.74750000238418579" bottom="0.74750000238418579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A1:S26"/>
  <sheetViews>
    <sheetView zoomScaleNormal="100" workbookViewId="0">
      <selection activeCell="J31" sqref="J31:J32"/>
    </sheetView>
  </sheetViews>
  <sheetFormatPr defaultColWidth="8.88671875" defaultRowHeight="13.5" x14ac:dyDescent="0.15"/>
  <cols>
    <col min="1" max="1" width="12.77734375" customWidth="1"/>
    <col min="2" max="3" width="10.109375" customWidth="1"/>
  </cols>
  <sheetData>
    <row r="1" spans="1:19" ht="22.5" x14ac:dyDescent="0.15">
      <c r="A1" s="289" t="s">
        <v>182</v>
      </c>
      <c r="B1" s="289"/>
      <c r="C1" s="289"/>
      <c r="D1" s="289"/>
      <c r="E1" s="289"/>
    </row>
    <row r="3" spans="1:19" ht="14.25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7" t="s">
        <v>176</v>
      </c>
      <c r="L3" s="307"/>
      <c r="M3" s="307"/>
      <c r="N3" s="302" t="s">
        <v>175</v>
      </c>
      <c r="O3" s="302"/>
      <c r="P3" s="302"/>
      <c r="Q3" s="302" t="s">
        <v>180</v>
      </c>
      <c r="R3" s="302"/>
      <c r="S3" s="303"/>
    </row>
    <row r="4" spans="1:19" ht="14.25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89" t="s">
        <v>56</v>
      </c>
      <c r="L4" s="89" t="s">
        <v>55</v>
      </c>
      <c r="M4" s="89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x14ac:dyDescent="0.15">
      <c r="A5" s="50">
        <v>2015</v>
      </c>
      <c r="B5" s="96">
        <f t="shared" ref="B5:B26" si="0">SUM(E5,H5,K5,N5,Q5)</f>
        <v>18448</v>
      </c>
      <c r="C5" s="96">
        <f t="shared" ref="C5:C26" si="1">SUM(F5,I5,L5,O5,R5)</f>
        <v>10014</v>
      </c>
      <c r="D5" s="96">
        <f t="shared" ref="D5:D26" si="2">SUM(G5,J5,M5,P5,S5)</f>
        <v>8434</v>
      </c>
      <c r="E5" s="97">
        <f t="shared" ref="E5:E26" si="3">SUM(F5:G5)</f>
        <v>1099</v>
      </c>
      <c r="F5" s="97">
        <f>SUM(F6:F26)</f>
        <v>526</v>
      </c>
      <c r="G5" s="97">
        <f>SUM(G6:G26)</f>
        <v>573</v>
      </c>
      <c r="H5" s="97">
        <f t="shared" ref="H5:H23" si="4">SUM(I5:J5)</f>
        <v>1689</v>
      </c>
      <c r="I5" s="97">
        <f>SUM(I6:I26)</f>
        <v>772</v>
      </c>
      <c r="J5" s="97">
        <f>SUM(J6:J26)</f>
        <v>917</v>
      </c>
      <c r="K5" s="98">
        <f t="shared" ref="K5:K26" si="5">SUM(L5:M5)</f>
        <v>1423</v>
      </c>
      <c r="L5" s="98">
        <f>SUM(L6:L26)</f>
        <v>540</v>
      </c>
      <c r="M5" s="98">
        <f>SUM(M6:M26)</f>
        <v>883</v>
      </c>
      <c r="N5" s="97">
        <f t="shared" ref="N5:N26" si="6">SUM(O5:P5)</f>
        <v>4433</v>
      </c>
      <c r="O5" s="97">
        <f>SUM(O6:O26)</f>
        <v>2019</v>
      </c>
      <c r="P5" s="97">
        <f>SUM(P6:P26)</f>
        <v>2414</v>
      </c>
      <c r="Q5" s="96">
        <f t="shared" ref="Q5:Q26" si="7">SUM(R5:S5)</f>
        <v>9804</v>
      </c>
      <c r="R5" s="96">
        <f>SUM(R6:R26)</f>
        <v>6157</v>
      </c>
      <c r="S5" s="96">
        <f>SUM(S6:S26)</f>
        <v>3647</v>
      </c>
    </row>
    <row r="6" spans="1:19" x14ac:dyDescent="0.15">
      <c r="A6" s="51" t="s">
        <v>5</v>
      </c>
      <c r="B6" s="99">
        <f t="shared" si="0"/>
        <v>6172</v>
      </c>
      <c r="C6" s="99">
        <f t="shared" si="1"/>
        <v>2739</v>
      </c>
      <c r="D6" s="99">
        <f t="shared" si="2"/>
        <v>3433</v>
      </c>
      <c r="E6" s="100">
        <f t="shared" si="3"/>
        <v>487</v>
      </c>
      <c r="F6" s="100">
        <v>213</v>
      </c>
      <c r="G6" s="100">
        <v>274</v>
      </c>
      <c r="H6" s="100">
        <f t="shared" si="4"/>
        <v>399</v>
      </c>
      <c r="I6" s="100">
        <v>154</v>
      </c>
      <c r="J6" s="100">
        <v>245</v>
      </c>
      <c r="K6" s="101">
        <f t="shared" si="5"/>
        <v>703</v>
      </c>
      <c r="L6" s="101">
        <v>298</v>
      </c>
      <c r="M6" s="101">
        <v>405</v>
      </c>
      <c r="N6" s="100">
        <f t="shared" si="6"/>
        <v>1827</v>
      </c>
      <c r="O6" s="100">
        <v>772</v>
      </c>
      <c r="P6" s="100">
        <v>1055</v>
      </c>
      <c r="Q6" s="100">
        <f t="shared" si="7"/>
        <v>2756</v>
      </c>
      <c r="R6" s="100">
        <v>1302</v>
      </c>
      <c r="S6" s="100">
        <v>1454</v>
      </c>
    </row>
    <row r="7" spans="1:19" x14ac:dyDescent="0.15">
      <c r="A7" s="51" t="s">
        <v>173</v>
      </c>
      <c r="B7" s="99">
        <f t="shared" si="0"/>
        <v>323</v>
      </c>
      <c r="C7" s="99">
        <f t="shared" si="1"/>
        <v>171</v>
      </c>
      <c r="D7" s="99">
        <f t="shared" si="2"/>
        <v>152</v>
      </c>
      <c r="E7" s="100">
        <f t="shared" si="3"/>
        <v>90</v>
      </c>
      <c r="F7" s="100">
        <v>45</v>
      </c>
      <c r="G7" s="100">
        <v>45</v>
      </c>
      <c r="H7" s="100">
        <f t="shared" si="4"/>
        <v>44</v>
      </c>
      <c r="I7" s="100">
        <v>28</v>
      </c>
      <c r="J7" s="100">
        <v>16</v>
      </c>
      <c r="K7" s="101">
        <f t="shared" si="5"/>
        <v>47</v>
      </c>
      <c r="L7" s="101">
        <v>23</v>
      </c>
      <c r="M7" s="101">
        <v>24</v>
      </c>
      <c r="N7" s="100">
        <f t="shared" si="6"/>
        <v>83</v>
      </c>
      <c r="O7" s="100">
        <v>44</v>
      </c>
      <c r="P7" s="100">
        <v>39</v>
      </c>
      <c r="Q7" s="100">
        <f t="shared" si="7"/>
        <v>59</v>
      </c>
      <c r="R7" s="100">
        <v>31</v>
      </c>
      <c r="S7" s="100">
        <v>28</v>
      </c>
    </row>
    <row r="8" spans="1:19" x14ac:dyDescent="0.15">
      <c r="A8" s="51" t="s">
        <v>59</v>
      </c>
      <c r="B8" s="99">
        <f t="shared" si="0"/>
        <v>711</v>
      </c>
      <c r="C8" s="99">
        <f t="shared" si="1"/>
        <v>618</v>
      </c>
      <c r="D8" s="99">
        <f t="shared" si="2"/>
        <v>93</v>
      </c>
      <c r="E8" s="100">
        <f t="shared" si="3"/>
        <v>7</v>
      </c>
      <c r="F8" s="100">
        <v>7</v>
      </c>
      <c r="G8" s="100">
        <v>0</v>
      </c>
      <c r="H8" s="100">
        <f t="shared" si="4"/>
        <v>16</v>
      </c>
      <c r="I8" s="100">
        <v>13</v>
      </c>
      <c r="J8" s="100">
        <v>3</v>
      </c>
      <c r="K8" s="101">
        <f t="shared" si="5"/>
        <v>2</v>
      </c>
      <c r="L8" s="101">
        <v>1</v>
      </c>
      <c r="M8" s="101">
        <v>1</v>
      </c>
      <c r="N8" s="100">
        <f t="shared" si="6"/>
        <v>117</v>
      </c>
      <c r="O8" s="100">
        <v>93</v>
      </c>
      <c r="P8" s="100">
        <v>24</v>
      </c>
      <c r="Q8" s="100">
        <f t="shared" si="7"/>
        <v>569</v>
      </c>
      <c r="R8" s="100">
        <v>504</v>
      </c>
      <c r="S8" s="100">
        <v>65</v>
      </c>
    </row>
    <row r="9" spans="1:19" x14ac:dyDescent="0.15">
      <c r="A9" s="51" t="s">
        <v>43</v>
      </c>
      <c r="B9" s="99">
        <f t="shared" si="0"/>
        <v>1019</v>
      </c>
      <c r="C9" s="99">
        <f t="shared" si="1"/>
        <v>547</v>
      </c>
      <c r="D9" s="99">
        <f t="shared" si="2"/>
        <v>472</v>
      </c>
      <c r="E9" s="100">
        <f t="shared" si="3"/>
        <v>16</v>
      </c>
      <c r="F9" s="100">
        <v>3</v>
      </c>
      <c r="G9" s="100">
        <v>13</v>
      </c>
      <c r="H9" s="100">
        <f t="shared" si="4"/>
        <v>69</v>
      </c>
      <c r="I9" s="100">
        <v>8</v>
      </c>
      <c r="J9" s="100">
        <v>61</v>
      </c>
      <c r="K9" s="101">
        <f t="shared" si="5"/>
        <v>54</v>
      </c>
      <c r="L9" s="102">
        <v>8</v>
      </c>
      <c r="M9" s="102">
        <v>46</v>
      </c>
      <c r="N9" s="100">
        <f t="shared" si="6"/>
        <v>200</v>
      </c>
      <c r="O9" s="100">
        <v>44</v>
      </c>
      <c r="P9" s="100">
        <v>156</v>
      </c>
      <c r="Q9" s="100">
        <f t="shared" si="7"/>
        <v>680</v>
      </c>
      <c r="R9" s="100">
        <v>484</v>
      </c>
      <c r="S9" s="100">
        <v>196</v>
      </c>
    </row>
    <row r="10" spans="1:19" x14ac:dyDescent="0.15">
      <c r="A10" s="51" t="s">
        <v>36</v>
      </c>
      <c r="B10" s="99">
        <f t="shared" si="0"/>
        <v>3213</v>
      </c>
      <c r="C10" s="99">
        <f t="shared" si="1"/>
        <v>1302</v>
      </c>
      <c r="D10" s="99">
        <f t="shared" si="2"/>
        <v>1911</v>
      </c>
      <c r="E10" s="100">
        <f t="shared" si="3"/>
        <v>222</v>
      </c>
      <c r="F10" s="100">
        <v>104</v>
      </c>
      <c r="G10" s="100">
        <v>118</v>
      </c>
      <c r="H10" s="100">
        <f t="shared" si="4"/>
        <v>336</v>
      </c>
      <c r="I10" s="100">
        <v>93</v>
      </c>
      <c r="J10" s="100">
        <v>243</v>
      </c>
      <c r="K10" s="101">
        <f t="shared" si="5"/>
        <v>317</v>
      </c>
      <c r="L10" s="102">
        <v>74</v>
      </c>
      <c r="M10" s="102">
        <v>243</v>
      </c>
      <c r="N10" s="100">
        <f t="shared" si="6"/>
        <v>770</v>
      </c>
      <c r="O10" s="100">
        <v>251</v>
      </c>
      <c r="P10" s="100">
        <v>519</v>
      </c>
      <c r="Q10" s="100">
        <f t="shared" si="7"/>
        <v>1568</v>
      </c>
      <c r="R10" s="100">
        <v>780</v>
      </c>
      <c r="S10" s="100">
        <v>788</v>
      </c>
    </row>
    <row r="11" spans="1:19" x14ac:dyDescent="0.15">
      <c r="A11" s="51" t="s">
        <v>47</v>
      </c>
      <c r="B11" s="99">
        <f t="shared" si="0"/>
        <v>338</v>
      </c>
      <c r="C11" s="99">
        <f t="shared" si="1"/>
        <v>45</v>
      </c>
      <c r="D11" s="99">
        <f t="shared" si="2"/>
        <v>293</v>
      </c>
      <c r="E11" s="100">
        <f t="shared" si="3"/>
        <v>21</v>
      </c>
      <c r="F11" s="100">
        <v>1</v>
      </c>
      <c r="G11" s="100">
        <v>20</v>
      </c>
      <c r="H11" s="100">
        <f t="shared" si="4"/>
        <v>44</v>
      </c>
      <c r="I11" s="100">
        <v>7</v>
      </c>
      <c r="J11" s="100">
        <v>37</v>
      </c>
      <c r="K11" s="101">
        <f t="shared" si="5"/>
        <v>51</v>
      </c>
      <c r="L11" s="102">
        <v>5</v>
      </c>
      <c r="M11" s="102">
        <v>46</v>
      </c>
      <c r="N11" s="100">
        <f t="shared" si="6"/>
        <v>98</v>
      </c>
      <c r="O11" s="100">
        <v>6</v>
      </c>
      <c r="P11" s="100">
        <v>92</v>
      </c>
      <c r="Q11" s="100">
        <f t="shared" si="7"/>
        <v>124</v>
      </c>
      <c r="R11" s="100">
        <v>26</v>
      </c>
      <c r="S11" s="100">
        <v>98</v>
      </c>
    </row>
    <row r="12" spans="1:19" x14ac:dyDescent="0.15">
      <c r="A12" s="51" t="s">
        <v>63</v>
      </c>
      <c r="B12" s="99">
        <f t="shared" si="0"/>
        <v>134</v>
      </c>
      <c r="C12" s="99">
        <f t="shared" si="1"/>
        <v>105</v>
      </c>
      <c r="D12" s="99">
        <f t="shared" si="2"/>
        <v>29</v>
      </c>
      <c r="E12" s="100">
        <f t="shared" si="3"/>
        <v>9</v>
      </c>
      <c r="F12" s="100">
        <v>5</v>
      </c>
      <c r="G12" s="100">
        <v>4</v>
      </c>
      <c r="H12" s="100">
        <f t="shared" si="4"/>
        <v>3</v>
      </c>
      <c r="I12" s="100">
        <v>3</v>
      </c>
      <c r="J12" s="100">
        <v>0</v>
      </c>
      <c r="K12" s="101">
        <f t="shared" si="5"/>
        <v>2</v>
      </c>
      <c r="L12" s="102">
        <v>2</v>
      </c>
      <c r="M12" s="102">
        <v>0</v>
      </c>
      <c r="N12" s="100">
        <f t="shared" si="6"/>
        <v>67</v>
      </c>
      <c r="O12" s="100">
        <v>46</v>
      </c>
      <c r="P12" s="100">
        <v>21</v>
      </c>
      <c r="Q12" s="100">
        <f t="shared" si="7"/>
        <v>53</v>
      </c>
      <c r="R12" s="100">
        <v>49</v>
      </c>
      <c r="S12" s="100">
        <v>4</v>
      </c>
    </row>
    <row r="13" spans="1:19" x14ac:dyDescent="0.15">
      <c r="A13" s="51" t="s">
        <v>64</v>
      </c>
      <c r="B13" s="99">
        <f t="shared" si="0"/>
        <v>1257</v>
      </c>
      <c r="C13" s="99">
        <f t="shared" si="1"/>
        <v>705</v>
      </c>
      <c r="D13" s="99">
        <f t="shared" si="2"/>
        <v>552</v>
      </c>
      <c r="E13" s="100">
        <f t="shared" si="3"/>
        <v>3</v>
      </c>
      <c r="F13" s="100">
        <v>2</v>
      </c>
      <c r="G13" s="100">
        <v>1</v>
      </c>
      <c r="H13" s="100">
        <f t="shared" si="4"/>
        <v>18</v>
      </c>
      <c r="I13" s="100">
        <v>8</v>
      </c>
      <c r="J13" s="100">
        <v>10</v>
      </c>
      <c r="K13" s="101">
        <f t="shared" si="5"/>
        <v>8</v>
      </c>
      <c r="L13" s="102">
        <v>1</v>
      </c>
      <c r="M13" s="102">
        <v>7</v>
      </c>
      <c r="N13" s="100">
        <f t="shared" si="6"/>
        <v>66</v>
      </c>
      <c r="O13" s="100">
        <v>38</v>
      </c>
      <c r="P13" s="100">
        <v>28</v>
      </c>
      <c r="Q13" s="100">
        <f t="shared" si="7"/>
        <v>1162</v>
      </c>
      <c r="R13" s="100">
        <v>656</v>
      </c>
      <c r="S13" s="100">
        <v>506</v>
      </c>
    </row>
    <row r="14" spans="1:19" x14ac:dyDescent="0.15">
      <c r="A14" s="51" t="s">
        <v>65</v>
      </c>
      <c r="B14" s="99">
        <f t="shared" si="0"/>
        <v>380</v>
      </c>
      <c r="C14" s="99">
        <f t="shared" si="1"/>
        <v>284</v>
      </c>
      <c r="D14" s="99">
        <f t="shared" si="2"/>
        <v>96</v>
      </c>
      <c r="E14" s="100">
        <f t="shared" si="3"/>
        <v>3</v>
      </c>
      <c r="F14" s="100">
        <v>2</v>
      </c>
      <c r="G14" s="100">
        <v>1</v>
      </c>
      <c r="H14" s="100">
        <f t="shared" si="4"/>
        <v>23</v>
      </c>
      <c r="I14" s="100">
        <v>10</v>
      </c>
      <c r="J14" s="100">
        <v>13</v>
      </c>
      <c r="K14" s="101">
        <f t="shared" si="5"/>
        <v>6</v>
      </c>
      <c r="L14" s="102">
        <v>0</v>
      </c>
      <c r="M14" s="102">
        <v>6</v>
      </c>
      <c r="N14" s="100">
        <f t="shared" si="6"/>
        <v>47</v>
      </c>
      <c r="O14" s="100">
        <v>19</v>
      </c>
      <c r="P14" s="100">
        <v>28</v>
      </c>
      <c r="Q14" s="100">
        <f t="shared" si="7"/>
        <v>301</v>
      </c>
      <c r="R14" s="100">
        <v>253</v>
      </c>
      <c r="S14" s="100">
        <v>48</v>
      </c>
    </row>
    <row r="15" spans="1:19" x14ac:dyDescent="0.15">
      <c r="A15" s="51" t="s">
        <v>66</v>
      </c>
      <c r="B15" s="99">
        <f t="shared" si="0"/>
        <v>264</v>
      </c>
      <c r="C15" s="99">
        <f t="shared" si="1"/>
        <v>220</v>
      </c>
      <c r="D15" s="99">
        <f t="shared" si="2"/>
        <v>44</v>
      </c>
      <c r="E15" s="100">
        <f t="shared" si="3"/>
        <v>11</v>
      </c>
      <c r="F15" s="100">
        <v>8</v>
      </c>
      <c r="G15" s="100">
        <v>3</v>
      </c>
      <c r="H15" s="100">
        <f t="shared" si="4"/>
        <v>7</v>
      </c>
      <c r="I15" s="100">
        <v>7</v>
      </c>
      <c r="J15" s="100">
        <v>0</v>
      </c>
      <c r="K15" s="101">
        <f t="shared" si="5"/>
        <v>3</v>
      </c>
      <c r="L15" s="102">
        <v>3</v>
      </c>
      <c r="M15" s="102">
        <v>0</v>
      </c>
      <c r="N15" s="100">
        <f t="shared" si="6"/>
        <v>103</v>
      </c>
      <c r="O15" s="100">
        <v>66</v>
      </c>
      <c r="P15" s="100">
        <v>37</v>
      </c>
      <c r="Q15" s="100">
        <f t="shared" si="7"/>
        <v>140</v>
      </c>
      <c r="R15" s="100">
        <v>136</v>
      </c>
      <c r="S15" s="100">
        <v>4</v>
      </c>
    </row>
    <row r="16" spans="1:19" x14ac:dyDescent="0.15">
      <c r="A16" s="51" t="s">
        <v>67</v>
      </c>
      <c r="B16" s="99">
        <f t="shared" si="0"/>
        <v>461</v>
      </c>
      <c r="C16" s="99">
        <f t="shared" si="1"/>
        <v>439</v>
      </c>
      <c r="D16" s="99">
        <f t="shared" si="2"/>
        <v>22</v>
      </c>
      <c r="E16" s="100">
        <f t="shared" si="3"/>
        <v>0</v>
      </c>
      <c r="F16" s="100">
        <v>0</v>
      </c>
      <c r="G16" s="100">
        <v>0</v>
      </c>
      <c r="H16" s="100">
        <f t="shared" si="4"/>
        <v>14</v>
      </c>
      <c r="I16" s="100">
        <v>14</v>
      </c>
      <c r="J16" s="100">
        <v>0</v>
      </c>
      <c r="K16" s="101">
        <f t="shared" si="5"/>
        <v>8</v>
      </c>
      <c r="L16" s="102">
        <v>8</v>
      </c>
      <c r="M16" s="102">
        <v>0</v>
      </c>
      <c r="N16" s="100">
        <f t="shared" si="6"/>
        <v>56</v>
      </c>
      <c r="O16" s="100">
        <v>49</v>
      </c>
      <c r="P16" s="100">
        <v>7</v>
      </c>
      <c r="Q16" s="100">
        <f t="shared" si="7"/>
        <v>383</v>
      </c>
      <c r="R16" s="100">
        <v>368</v>
      </c>
      <c r="S16" s="100">
        <v>15</v>
      </c>
    </row>
    <row r="17" spans="1:19" x14ac:dyDescent="0.15">
      <c r="A17" s="51" t="s">
        <v>25</v>
      </c>
      <c r="B17" s="99">
        <f t="shared" si="0"/>
        <v>414</v>
      </c>
      <c r="C17" s="99">
        <f t="shared" si="1"/>
        <v>340</v>
      </c>
      <c r="D17" s="99">
        <f t="shared" si="2"/>
        <v>74</v>
      </c>
      <c r="E17" s="100">
        <f t="shared" si="3"/>
        <v>36</v>
      </c>
      <c r="F17" s="100">
        <v>28</v>
      </c>
      <c r="G17" s="100">
        <v>8</v>
      </c>
      <c r="H17" s="100">
        <f t="shared" si="4"/>
        <v>35</v>
      </c>
      <c r="I17" s="100">
        <v>24</v>
      </c>
      <c r="J17" s="100">
        <v>11</v>
      </c>
      <c r="K17" s="101">
        <f t="shared" si="5"/>
        <v>15</v>
      </c>
      <c r="L17" s="102">
        <v>1</v>
      </c>
      <c r="M17" s="102">
        <v>14</v>
      </c>
      <c r="N17" s="100">
        <f t="shared" si="6"/>
        <v>53</v>
      </c>
      <c r="O17" s="100">
        <v>36</v>
      </c>
      <c r="P17" s="100">
        <v>17</v>
      </c>
      <c r="Q17" s="100">
        <f t="shared" si="7"/>
        <v>275</v>
      </c>
      <c r="R17" s="100">
        <v>251</v>
      </c>
      <c r="S17" s="100">
        <v>24</v>
      </c>
    </row>
    <row r="18" spans="1:19" x14ac:dyDescent="0.15">
      <c r="A18" s="51" t="s">
        <v>69</v>
      </c>
      <c r="B18" s="99">
        <f t="shared" si="0"/>
        <v>105</v>
      </c>
      <c r="C18" s="99">
        <f t="shared" si="1"/>
        <v>58</v>
      </c>
      <c r="D18" s="99">
        <f t="shared" si="2"/>
        <v>47</v>
      </c>
      <c r="E18" s="100">
        <f t="shared" si="3"/>
        <v>1</v>
      </c>
      <c r="F18" s="100">
        <v>0</v>
      </c>
      <c r="G18" s="100">
        <v>1</v>
      </c>
      <c r="H18" s="100">
        <f t="shared" si="4"/>
        <v>3</v>
      </c>
      <c r="I18" s="100">
        <v>0</v>
      </c>
      <c r="J18" s="100">
        <v>3</v>
      </c>
      <c r="K18" s="101">
        <f t="shared" si="5"/>
        <v>0</v>
      </c>
      <c r="L18" s="102">
        <v>0</v>
      </c>
      <c r="M18" s="102">
        <v>0</v>
      </c>
      <c r="N18" s="100">
        <f t="shared" si="6"/>
        <v>9</v>
      </c>
      <c r="O18" s="100">
        <v>5</v>
      </c>
      <c r="P18" s="100">
        <v>4</v>
      </c>
      <c r="Q18" s="100">
        <f t="shared" si="7"/>
        <v>92</v>
      </c>
      <c r="R18" s="100">
        <v>53</v>
      </c>
      <c r="S18" s="100">
        <v>39</v>
      </c>
    </row>
    <row r="19" spans="1:19" x14ac:dyDescent="0.15">
      <c r="A19" s="51" t="s">
        <v>46</v>
      </c>
      <c r="B19" s="99">
        <f t="shared" si="0"/>
        <v>441</v>
      </c>
      <c r="C19" s="99">
        <f t="shared" si="1"/>
        <v>247</v>
      </c>
      <c r="D19" s="99">
        <f t="shared" si="2"/>
        <v>194</v>
      </c>
      <c r="E19" s="100">
        <f t="shared" si="3"/>
        <v>59</v>
      </c>
      <c r="F19" s="100">
        <v>38</v>
      </c>
      <c r="G19" s="100">
        <v>21</v>
      </c>
      <c r="H19" s="100">
        <f t="shared" si="4"/>
        <v>98</v>
      </c>
      <c r="I19" s="100">
        <v>45</v>
      </c>
      <c r="J19" s="100">
        <v>53</v>
      </c>
      <c r="K19" s="101">
        <f t="shared" si="5"/>
        <v>71</v>
      </c>
      <c r="L19" s="102">
        <v>44</v>
      </c>
      <c r="M19" s="102">
        <v>27</v>
      </c>
      <c r="N19" s="100">
        <f t="shared" si="6"/>
        <v>109</v>
      </c>
      <c r="O19" s="100">
        <v>60</v>
      </c>
      <c r="P19" s="100">
        <v>49</v>
      </c>
      <c r="Q19" s="100">
        <f t="shared" si="7"/>
        <v>104</v>
      </c>
      <c r="R19" s="100">
        <v>60</v>
      </c>
      <c r="S19" s="100">
        <v>44</v>
      </c>
    </row>
    <row r="20" spans="1:19" x14ac:dyDescent="0.15">
      <c r="A20" s="51" t="s">
        <v>2</v>
      </c>
      <c r="B20" s="99">
        <f t="shared" si="0"/>
        <v>129</v>
      </c>
      <c r="C20" s="99">
        <f t="shared" si="1"/>
        <v>81</v>
      </c>
      <c r="D20" s="99">
        <f t="shared" si="2"/>
        <v>48</v>
      </c>
      <c r="E20" s="100">
        <f t="shared" si="3"/>
        <v>17</v>
      </c>
      <c r="F20" s="100">
        <v>10</v>
      </c>
      <c r="G20" s="100">
        <v>7</v>
      </c>
      <c r="H20" s="100">
        <f t="shared" si="4"/>
        <v>28</v>
      </c>
      <c r="I20" s="100">
        <v>15</v>
      </c>
      <c r="J20" s="100">
        <v>13</v>
      </c>
      <c r="K20" s="101">
        <f t="shared" si="5"/>
        <v>32</v>
      </c>
      <c r="L20" s="102">
        <v>22</v>
      </c>
      <c r="M20" s="102">
        <v>10</v>
      </c>
      <c r="N20" s="100">
        <f t="shared" si="6"/>
        <v>36</v>
      </c>
      <c r="O20" s="100">
        <v>24</v>
      </c>
      <c r="P20" s="100">
        <v>12</v>
      </c>
      <c r="Q20" s="100">
        <f t="shared" si="7"/>
        <v>16</v>
      </c>
      <c r="R20" s="100">
        <v>10</v>
      </c>
      <c r="S20" s="100">
        <v>6</v>
      </c>
    </row>
    <row r="21" spans="1:19" x14ac:dyDescent="0.15">
      <c r="A21" s="51" t="s">
        <v>71</v>
      </c>
      <c r="B21" s="99">
        <f t="shared" si="0"/>
        <v>72</v>
      </c>
      <c r="C21" s="99">
        <f t="shared" si="1"/>
        <v>23</v>
      </c>
      <c r="D21" s="99">
        <f t="shared" si="2"/>
        <v>49</v>
      </c>
      <c r="E21" s="100">
        <f t="shared" si="3"/>
        <v>12</v>
      </c>
      <c r="F21" s="100">
        <v>1</v>
      </c>
      <c r="G21" s="100">
        <v>11</v>
      </c>
      <c r="H21" s="100">
        <f t="shared" si="4"/>
        <v>3</v>
      </c>
      <c r="I21" s="100">
        <v>0</v>
      </c>
      <c r="J21" s="100">
        <v>3</v>
      </c>
      <c r="K21" s="101">
        <f t="shared" si="5"/>
        <v>3</v>
      </c>
      <c r="L21" s="102">
        <v>0</v>
      </c>
      <c r="M21" s="102">
        <v>3</v>
      </c>
      <c r="N21" s="100">
        <f t="shared" si="6"/>
        <v>7</v>
      </c>
      <c r="O21" s="100">
        <v>4</v>
      </c>
      <c r="P21" s="100">
        <v>3</v>
      </c>
      <c r="Q21" s="100">
        <f t="shared" si="7"/>
        <v>47</v>
      </c>
      <c r="R21" s="100">
        <v>18</v>
      </c>
      <c r="S21" s="100">
        <v>29</v>
      </c>
    </row>
    <row r="22" spans="1:19" x14ac:dyDescent="0.15">
      <c r="A22" s="51" t="s">
        <v>42</v>
      </c>
      <c r="B22" s="99">
        <f t="shared" si="0"/>
        <v>9</v>
      </c>
      <c r="C22" s="99">
        <f t="shared" si="1"/>
        <v>5</v>
      </c>
      <c r="D22" s="99">
        <f t="shared" si="2"/>
        <v>4</v>
      </c>
      <c r="E22" s="100">
        <f t="shared" si="3"/>
        <v>0</v>
      </c>
      <c r="F22" s="100">
        <v>0</v>
      </c>
      <c r="G22" s="100">
        <v>0</v>
      </c>
      <c r="H22" s="100">
        <f t="shared" si="4"/>
        <v>1</v>
      </c>
      <c r="I22" s="100">
        <v>1</v>
      </c>
      <c r="J22" s="100">
        <v>0</v>
      </c>
      <c r="K22" s="101">
        <f t="shared" si="5"/>
        <v>2</v>
      </c>
      <c r="L22" s="102">
        <v>1</v>
      </c>
      <c r="M22" s="102">
        <v>1</v>
      </c>
      <c r="N22" s="100">
        <f t="shared" si="6"/>
        <v>5</v>
      </c>
      <c r="O22" s="100">
        <v>2</v>
      </c>
      <c r="P22" s="100">
        <v>3</v>
      </c>
      <c r="Q22" s="100">
        <f t="shared" si="7"/>
        <v>1</v>
      </c>
      <c r="R22" s="100">
        <v>1</v>
      </c>
      <c r="S22" s="100">
        <v>0</v>
      </c>
    </row>
    <row r="23" spans="1:19" x14ac:dyDescent="0.15">
      <c r="A23" s="51" t="s">
        <v>28</v>
      </c>
      <c r="B23" s="99">
        <f t="shared" si="0"/>
        <v>89</v>
      </c>
      <c r="C23" s="99">
        <f t="shared" si="1"/>
        <v>64</v>
      </c>
      <c r="D23" s="99">
        <f t="shared" si="2"/>
        <v>25</v>
      </c>
      <c r="E23" s="100">
        <f t="shared" si="3"/>
        <v>13</v>
      </c>
      <c r="F23" s="100">
        <v>8</v>
      </c>
      <c r="G23" s="100">
        <v>5</v>
      </c>
      <c r="H23" s="100">
        <f t="shared" si="4"/>
        <v>15</v>
      </c>
      <c r="I23" s="100">
        <v>11</v>
      </c>
      <c r="J23" s="100">
        <v>4</v>
      </c>
      <c r="K23" s="101">
        <f t="shared" si="5"/>
        <v>12</v>
      </c>
      <c r="L23" s="102">
        <v>9</v>
      </c>
      <c r="M23" s="102">
        <v>3</v>
      </c>
      <c r="N23" s="100">
        <f t="shared" si="6"/>
        <v>36</v>
      </c>
      <c r="O23" s="100">
        <v>26</v>
      </c>
      <c r="P23" s="100">
        <v>10</v>
      </c>
      <c r="Q23" s="100">
        <f t="shared" si="7"/>
        <v>13</v>
      </c>
      <c r="R23" s="100">
        <v>10</v>
      </c>
      <c r="S23" s="100">
        <v>3</v>
      </c>
    </row>
    <row r="24" spans="1:19" x14ac:dyDescent="0.15">
      <c r="A24" s="51" t="s">
        <v>45</v>
      </c>
      <c r="B24" s="99">
        <f t="shared" si="0"/>
        <v>16</v>
      </c>
      <c r="C24" s="99">
        <f t="shared" si="1"/>
        <v>12</v>
      </c>
      <c r="D24" s="99">
        <f t="shared" si="2"/>
        <v>6</v>
      </c>
      <c r="E24" s="100">
        <f t="shared" si="3"/>
        <v>3</v>
      </c>
      <c r="F24" s="100">
        <v>3</v>
      </c>
      <c r="G24" s="100">
        <v>0</v>
      </c>
      <c r="H24" s="100">
        <v>0</v>
      </c>
      <c r="I24" s="100">
        <v>2</v>
      </c>
      <c r="J24" s="100">
        <v>0</v>
      </c>
      <c r="K24" s="101">
        <f t="shared" si="5"/>
        <v>3</v>
      </c>
      <c r="L24" s="102">
        <v>2</v>
      </c>
      <c r="M24" s="102">
        <v>1</v>
      </c>
      <c r="N24" s="100">
        <f t="shared" si="6"/>
        <v>9</v>
      </c>
      <c r="O24" s="100">
        <v>4</v>
      </c>
      <c r="P24" s="100">
        <v>5</v>
      </c>
      <c r="Q24" s="100">
        <f t="shared" si="7"/>
        <v>1</v>
      </c>
      <c r="R24" s="100">
        <v>1</v>
      </c>
      <c r="S24" s="100">
        <v>0</v>
      </c>
    </row>
    <row r="25" spans="1:19" x14ac:dyDescent="0.15">
      <c r="A25" s="51" t="s">
        <v>34</v>
      </c>
      <c r="B25" s="99">
        <f t="shared" si="0"/>
        <v>21</v>
      </c>
      <c r="C25" s="99">
        <f t="shared" si="1"/>
        <v>15</v>
      </c>
      <c r="D25" s="99">
        <f t="shared" si="2"/>
        <v>6</v>
      </c>
      <c r="E25" s="100">
        <f t="shared" si="3"/>
        <v>0</v>
      </c>
      <c r="F25" s="100">
        <v>0</v>
      </c>
      <c r="G25" s="100">
        <v>0</v>
      </c>
      <c r="H25" s="100">
        <f>SUM(I25:J25)</f>
        <v>5</v>
      </c>
      <c r="I25" s="100">
        <v>3</v>
      </c>
      <c r="J25" s="100">
        <v>2</v>
      </c>
      <c r="K25" s="101">
        <f t="shared" si="5"/>
        <v>3</v>
      </c>
      <c r="L25" s="102">
        <v>3</v>
      </c>
      <c r="M25" s="102">
        <v>0</v>
      </c>
      <c r="N25" s="100">
        <f t="shared" si="6"/>
        <v>11</v>
      </c>
      <c r="O25" s="100">
        <v>8</v>
      </c>
      <c r="P25" s="100">
        <v>3</v>
      </c>
      <c r="Q25" s="100">
        <f t="shared" si="7"/>
        <v>2</v>
      </c>
      <c r="R25" s="100">
        <v>1</v>
      </c>
      <c r="S25" s="100">
        <v>1</v>
      </c>
    </row>
    <row r="26" spans="1:19" x14ac:dyDescent="0.15">
      <c r="A26" s="52" t="s">
        <v>27</v>
      </c>
      <c r="B26" s="103">
        <f t="shared" si="0"/>
        <v>2878</v>
      </c>
      <c r="C26" s="103">
        <f t="shared" si="1"/>
        <v>1994</v>
      </c>
      <c r="D26" s="103">
        <f t="shared" si="2"/>
        <v>884</v>
      </c>
      <c r="E26" s="103">
        <f t="shared" si="3"/>
        <v>89</v>
      </c>
      <c r="F26" s="103">
        <v>48</v>
      </c>
      <c r="G26" s="103">
        <v>41</v>
      </c>
      <c r="H26" s="103">
        <f>SUM(I26:J26)</f>
        <v>526</v>
      </c>
      <c r="I26" s="103">
        <v>326</v>
      </c>
      <c r="J26" s="103">
        <v>200</v>
      </c>
      <c r="K26" s="104">
        <f t="shared" si="5"/>
        <v>81</v>
      </c>
      <c r="L26" s="104">
        <v>35</v>
      </c>
      <c r="M26" s="104">
        <v>46</v>
      </c>
      <c r="N26" s="103">
        <f t="shared" si="6"/>
        <v>724</v>
      </c>
      <c r="O26" s="103">
        <v>422</v>
      </c>
      <c r="P26" s="103">
        <v>302</v>
      </c>
      <c r="Q26" s="103">
        <f t="shared" si="7"/>
        <v>1458</v>
      </c>
      <c r="R26" s="103">
        <v>1163</v>
      </c>
      <c r="S26" s="103">
        <v>295</v>
      </c>
    </row>
  </sheetData>
  <mergeCells count="8">
    <mergeCell ref="K3:M3"/>
    <mergeCell ref="N3:P3"/>
    <mergeCell ref="Q3:S3"/>
    <mergeCell ref="A1:E1"/>
    <mergeCell ref="A3:A4"/>
    <mergeCell ref="B3:D3"/>
    <mergeCell ref="E3:G3"/>
    <mergeCell ref="H3:J3"/>
  </mergeCells>
  <phoneticPr fontId="41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25"/>
  <sheetViews>
    <sheetView zoomScaleNormal="100" workbookViewId="0">
      <selection activeCell="F32" sqref="F32"/>
    </sheetView>
  </sheetViews>
  <sheetFormatPr defaultColWidth="8.88671875" defaultRowHeight="13.5" x14ac:dyDescent="0.15"/>
  <cols>
    <col min="1" max="1" width="14.21875" customWidth="1"/>
    <col min="2" max="10" width="10.44140625" customWidth="1"/>
    <col min="11" max="19" width="12.33203125" customWidth="1"/>
  </cols>
  <sheetData>
    <row r="1" spans="1:19" ht="31.5" customHeight="1" x14ac:dyDescent="0.15">
      <c r="A1" s="289" t="s">
        <v>182</v>
      </c>
      <c r="B1" s="289"/>
      <c r="C1" s="289"/>
      <c r="D1" s="289"/>
      <c r="E1" s="289"/>
    </row>
    <row r="2" spans="1:19" ht="14.25" x14ac:dyDescent="0.15">
      <c r="A2" s="304" t="s">
        <v>174</v>
      </c>
      <c r="B2" s="305" t="s">
        <v>185</v>
      </c>
      <c r="C2" s="306"/>
      <c r="D2" s="304"/>
      <c r="E2" s="302" t="s">
        <v>179</v>
      </c>
      <c r="F2" s="302"/>
      <c r="G2" s="302"/>
      <c r="H2" s="302" t="s">
        <v>183</v>
      </c>
      <c r="I2" s="302"/>
      <c r="J2" s="302"/>
      <c r="K2" s="307" t="s">
        <v>176</v>
      </c>
      <c r="L2" s="307"/>
      <c r="M2" s="307"/>
      <c r="N2" s="302" t="s">
        <v>175</v>
      </c>
      <c r="O2" s="302"/>
      <c r="P2" s="302"/>
      <c r="Q2" s="302" t="s">
        <v>180</v>
      </c>
      <c r="R2" s="302"/>
      <c r="S2" s="303"/>
    </row>
    <row r="3" spans="1:19" ht="14.25" x14ac:dyDescent="0.15">
      <c r="A3" s="304"/>
      <c r="B3" s="41" t="s">
        <v>56</v>
      </c>
      <c r="C3" s="44" t="s">
        <v>55</v>
      </c>
      <c r="D3" s="44" t="s">
        <v>57</v>
      </c>
      <c r="E3" s="42" t="s">
        <v>56</v>
      </c>
      <c r="F3" s="42" t="s">
        <v>55</v>
      </c>
      <c r="G3" s="42" t="s">
        <v>57</v>
      </c>
      <c r="H3" s="42" t="s">
        <v>56</v>
      </c>
      <c r="I3" s="42" t="s">
        <v>55</v>
      </c>
      <c r="J3" s="42" t="s">
        <v>57</v>
      </c>
      <c r="K3" s="89" t="s">
        <v>56</v>
      </c>
      <c r="L3" s="89" t="s">
        <v>55</v>
      </c>
      <c r="M3" s="89" t="s">
        <v>57</v>
      </c>
      <c r="N3" s="42" t="s">
        <v>56</v>
      </c>
      <c r="O3" s="42" t="s">
        <v>55</v>
      </c>
      <c r="P3" s="42" t="s">
        <v>57</v>
      </c>
      <c r="Q3" s="42" t="s">
        <v>56</v>
      </c>
      <c r="R3" s="42" t="s">
        <v>55</v>
      </c>
      <c r="S3" s="43" t="s">
        <v>57</v>
      </c>
    </row>
    <row r="4" spans="1:19" ht="18.75" customHeight="1" x14ac:dyDescent="0.15">
      <c r="A4" s="50">
        <v>2016</v>
      </c>
      <c r="B4" s="96">
        <f t="shared" ref="B4:B25" si="0">SUM(E4,H4,K4,N4,Q4)</f>
        <v>19920</v>
      </c>
      <c r="C4" s="96">
        <f t="shared" ref="C4:C25" si="1">SUM(F4,I4,L4,O4,R4)</f>
        <v>10688</v>
      </c>
      <c r="D4" s="96">
        <f t="shared" ref="D4:D25" si="2">SUM(G4,J4,M4,P4,S4)</f>
        <v>9232</v>
      </c>
      <c r="E4" s="97">
        <f t="shared" ref="E4:E25" si="3">SUM(F4:G4)</f>
        <v>1254</v>
      </c>
      <c r="F4" s="97">
        <f>SUM(F5:F25)</f>
        <v>592</v>
      </c>
      <c r="G4" s="97">
        <f>SUM(G5:G25)</f>
        <v>662</v>
      </c>
      <c r="H4" s="97">
        <f t="shared" ref="H4:H22" si="4">SUM(I4:J4)</f>
        <v>1702</v>
      </c>
      <c r="I4" s="97">
        <f>SUM(I5:I25)</f>
        <v>763</v>
      </c>
      <c r="J4" s="97">
        <f>SUM(J5:J25)</f>
        <v>939</v>
      </c>
      <c r="K4" s="98">
        <f t="shared" ref="K4:K25" si="5">SUM(L4:M4)</f>
        <v>1460</v>
      </c>
      <c r="L4" s="98">
        <f>SUM(L5:L25)</f>
        <v>541</v>
      </c>
      <c r="M4" s="98">
        <f>SUM(M5:M25)</f>
        <v>919</v>
      </c>
      <c r="N4" s="97">
        <f t="shared" ref="N4:N25" si="6">SUM(O4:P4)</f>
        <v>4597</v>
      </c>
      <c r="O4" s="97">
        <f>SUM(O5:O25)</f>
        <v>2065</v>
      </c>
      <c r="P4" s="97">
        <f>SUM(P5:P25)</f>
        <v>2532</v>
      </c>
      <c r="Q4" s="96">
        <f t="shared" ref="Q4:Q25" si="7">SUM(R4:S4)</f>
        <v>10907</v>
      </c>
      <c r="R4" s="96">
        <f>SUM(R5:R25)</f>
        <v>6727</v>
      </c>
      <c r="S4" s="96">
        <f>SUM(S5:S25)</f>
        <v>4180</v>
      </c>
    </row>
    <row r="5" spans="1:19" ht="18.75" customHeight="1" x14ac:dyDescent="0.15">
      <c r="A5" s="51" t="s">
        <v>5</v>
      </c>
      <c r="B5" s="99">
        <f t="shared" si="0"/>
        <v>6396</v>
      </c>
      <c r="C5" s="99">
        <f t="shared" si="1"/>
        <v>2846</v>
      </c>
      <c r="D5" s="99">
        <f t="shared" si="2"/>
        <v>3550</v>
      </c>
      <c r="E5" s="100">
        <f t="shared" si="3"/>
        <v>573</v>
      </c>
      <c r="F5" s="100">
        <v>255</v>
      </c>
      <c r="G5" s="100">
        <v>318</v>
      </c>
      <c r="H5" s="100">
        <f t="shared" si="4"/>
        <v>695</v>
      </c>
      <c r="I5" s="100">
        <v>308</v>
      </c>
      <c r="J5" s="100">
        <v>387</v>
      </c>
      <c r="K5" s="101">
        <f t="shared" si="5"/>
        <v>681</v>
      </c>
      <c r="L5" s="100">
        <v>287</v>
      </c>
      <c r="M5" s="100">
        <v>394</v>
      </c>
      <c r="N5" s="100">
        <f t="shared" si="6"/>
        <v>1734</v>
      </c>
      <c r="O5" s="100">
        <v>717</v>
      </c>
      <c r="P5" s="100">
        <v>1017</v>
      </c>
      <c r="Q5" s="100">
        <f t="shared" si="7"/>
        <v>2713</v>
      </c>
      <c r="R5" s="100">
        <v>1279</v>
      </c>
      <c r="S5" s="100">
        <v>1434</v>
      </c>
    </row>
    <row r="6" spans="1:19" ht="18.75" customHeight="1" x14ac:dyDescent="0.15">
      <c r="A6" s="51" t="s">
        <v>173</v>
      </c>
      <c r="B6" s="99">
        <f t="shared" si="0"/>
        <v>316</v>
      </c>
      <c r="C6" s="99">
        <f t="shared" si="1"/>
        <v>165</v>
      </c>
      <c r="D6" s="99">
        <f t="shared" si="2"/>
        <v>151</v>
      </c>
      <c r="E6" s="100">
        <f t="shared" si="3"/>
        <v>83</v>
      </c>
      <c r="F6" s="100">
        <v>40</v>
      </c>
      <c r="G6" s="100">
        <v>43</v>
      </c>
      <c r="H6" s="100">
        <f t="shared" si="4"/>
        <v>49</v>
      </c>
      <c r="I6" s="100">
        <v>30</v>
      </c>
      <c r="J6" s="100">
        <v>19</v>
      </c>
      <c r="K6" s="101">
        <f t="shared" si="5"/>
        <v>49</v>
      </c>
      <c r="L6" s="100">
        <v>26</v>
      </c>
      <c r="M6" s="100">
        <v>23</v>
      </c>
      <c r="N6" s="100">
        <f t="shared" si="6"/>
        <v>80</v>
      </c>
      <c r="O6" s="100">
        <v>40</v>
      </c>
      <c r="P6" s="100">
        <v>40</v>
      </c>
      <c r="Q6" s="100">
        <f t="shared" si="7"/>
        <v>55</v>
      </c>
      <c r="R6" s="100">
        <v>29</v>
      </c>
      <c r="S6" s="100">
        <v>26</v>
      </c>
    </row>
    <row r="7" spans="1:19" ht="18.75" customHeight="1" x14ac:dyDescent="0.15">
      <c r="A7" s="51" t="s">
        <v>59</v>
      </c>
      <c r="B7" s="99">
        <f t="shared" si="0"/>
        <v>711</v>
      </c>
      <c r="C7" s="99">
        <f t="shared" si="1"/>
        <v>634</v>
      </c>
      <c r="D7" s="99">
        <f t="shared" si="2"/>
        <v>77</v>
      </c>
      <c r="E7" s="100">
        <f t="shared" si="3"/>
        <v>4</v>
      </c>
      <c r="F7" s="100">
        <v>1</v>
      </c>
      <c r="G7" s="100">
        <v>3</v>
      </c>
      <c r="H7" s="100">
        <f t="shared" si="4"/>
        <v>23</v>
      </c>
      <c r="I7" s="100">
        <v>19</v>
      </c>
      <c r="J7" s="100">
        <v>4</v>
      </c>
      <c r="K7" s="101">
        <f t="shared" si="5"/>
        <v>1</v>
      </c>
      <c r="L7" s="100">
        <v>0</v>
      </c>
      <c r="M7" s="100">
        <v>1</v>
      </c>
      <c r="N7" s="100">
        <f t="shared" si="6"/>
        <v>123</v>
      </c>
      <c r="O7" s="100">
        <v>100</v>
      </c>
      <c r="P7" s="100">
        <v>23</v>
      </c>
      <c r="Q7" s="100">
        <f t="shared" si="7"/>
        <v>560</v>
      </c>
      <c r="R7" s="100">
        <v>514</v>
      </c>
      <c r="S7" s="100">
        <v>46</v>
      </c>
    </row>
    <row r="8" spans="1:19" ht="18.75" customHeight="1" x14ac:dyDescent="0.15">
      <c r="A8" s="51" t="s">
        <v>43</v>
      </c>
      <c r="B8" s="99">
        <f t="shared" si="0"/>
        <v>1047</v>
      </c>
      <c r="C8" s="99">
        <f t="shared" si="1"/>
        <v>577</v>
      </c>
      <c r="D8" s="99">
        <f t="shared" si="2"/>
        <v>470</v>
      </c>
      <c r="E8" s="100">
        <f t="shared" si="3"/>
        <v>16</v>
      </c>
      <c r="F8" s="100">
        <v>3</v>
      </c>
      <c r="G8" s="100">
        <v>13</v>
      </c>
      <c r="H8" s="100">
        <f t="shared" si="4"/>
        <v>77</v>
      </c>
      <c r="I8" s="100">
        <v>17</v>
      </c>
      <c r="J8" s="100">
        <v>60</v>
      </c>
      <c r="K8" s="101">
        <f t="shared" si="5"/>
        <v>59</v>
      </c>
      <c r="L8" s="100">
        <v>8</v>
      </c>
      <c r="M8" s="100">
        <v>51</v>
      </c>
      <c r="N8" s="100">
        <f t="shared" si="6"/>
        <v>193</v>
      </c>
      <c r="O8" s="100">
        <v>47</v>
      </c>
      <c r="P8" s="100">
        <v>146</v>
      </c>
      <c r="Q8" s="100">
        <f t="shared" si="7"/>
        <v>702</v>
      </c>
      <c r="R8" s="100">
        <v>502</v>
      </c>
      <c r="S8" s="100">
        <v>200</v>
      </c>
    </row>
    <row r="9" spans="1:19" ht="18.75" customHeight="1" x14ac:dyDescent="0.15">
      <c r="A9" s="51" t="s">
        <v>36</v>
      </c>
      <c r="B9" s="99">
        <f t="shared" si="0"/>
        <v>3620</v>
      </c>
      <c r="C9" s="99">
        <f t="shared" si="1"/>
        <v>1444</v>
      </c>
      <c r="D9" s="99">
        <f t="shared" si="2"/>
        <v>2176</v>
      </c>
      <c r="E9" s="100">
        <f t="shared" si="3"/>
        <v>251</v>
      </c>
      <c r="F9" s="100">
        <v>118</v>
      </c>
      <c r="G9" s="100">
        <v>133</v>
      </c>
      <c r="H9" s="100">
        <f t="shared" si="4"/>
        <v>359</v>
      </c>
      <c r="I9" s="100">
        <v>105</v>
      </c>
      <c r="J9" s="100">
        <v>254</v>
      </c>
      <c r="K9" s="101">
        <f t="shared" si="5"/>
        <v>338</v>
      </c>
      <c r="L9" s="100">
        <v>83</v>
      </c>
      <c r="M9" s="100">
        <v>255</v>
      </c>
      <c r="N9" s="100">
        <f t="shared" si="6"/>
        <v>937</v>
      </c>
      <c r="O9" s="100">
        <v>319</v>
      </c>
      <c r="P9" s="100">
        <v>618</v>
      </c>
      <c r="Q9" s="100">
        <f t="shared" si="7"/>
        <v>1735</v>
      </c>
      <c r="R9" s="100">
        <v>819</v>
      </c>
      <c r="S9" s="100">
        <v>916</v>
      </c>
    </row>
    <row r="10" spans="1:19" ht="18.75" customHeight="1" x14ac:dyDescent="0.15">
      <c r="A10" s="51" t="s">
        <v>47</v>
      </c>
      <c r="B10" s="99">
        <f t="shared" si="0"/>
        <v>361</v>
      </c>
      <c r="C10" s="99">
        <f t="shared" si="1"/>
        <v>42</v>
      </c>
      <c r="D10" s="99">
        <f t="shared" si="2"/>
        <v>319</v>
      </c>
      <c r="E10" s="100">
        <f t="shared" si="3"/>
        <v>23</v>
      </c>
      <c r="F10" s="100">
        <v>0</v>
      </c>
      <c r="G10" s="100">
        <v>23</v>
      </c>
      <c r="H10" s="100">
        <f t="shared" si="4"/>
        <v>47</v>
      </c>
      <c r="I10" s="100">
        <v>9</v>
      </c>
      <c r="J10" s="100">
        <v>38</v>
      </c>
      <c r="K10" s="101">
        <f t="shared" si="5"/>
        <v>60</v>
      </c>
      <c r="L10" s="100">
        <v>5</v>
      </c>
      <c r="M10" s="100">
        <v>55</v>
      </c>
      <c r="N10" s="100">
        <f t="shared" si="6"/>
        <v>108</v>
      </c>
      <c r="O10" s="100">
        <v>6</v>
      </c>
      <c r="P10" s="100">
        <v>102</v>
      </c>
      <c r="Q10" s="100">
        <f t="shared" si="7"/>
        <v>123</v>
      </c>
      <c r="R10" s="100">
        <v>22</v>
      </c>
      <c r="S10" s="100">
        <v>101</v>
      </c>
    </row>
    <row r="11" spans="1:19" ht="18.75" customHeight="1" x14ac:dyDescent="0.15">
      <c r="A11" s="51" t="s">
        <v>63</v>
      </c>
      <c r="B11" s="99">
        <f t="shared" si="0"/>
        <v>134</v>
      </c>
      <c r="C11" s="99">
        <f t="shared" si="1"/>
        <v>103</v>
      </c>
      <c r="D11" s="99">
        <f t="shared" si="2"/>
        <v>31</v>
      </c>
      <c r="E11" s="100">
        <f t="shared" si="3"/>
        <v>14</v>
      </c>
      <c r="F11" s="100">
        <v>9</v>
      </c>
      <c r="G11" s="100">
        <v>5</v>
      </c>
      <c r="H11" s="100">
        <f t="shared" si="4"/>
        <v>2</v>
      </c>
      <c r="I11" s="100">
        <v>2</v>
      </c>
      <c r="J11" s="100">
        <v>0</v>
      </c>
      <c r="K11" s="101">
        <f t="shared" si="5"/>
        <v>2</v>
      </c>
      <c r="L11" s="100">
        <v>2</v>
      </c>
      <c r="M11" s="100">
        <v>0</v>
      </c>
      <c r="N11" s="100">
        <f t="shared" si="6"/>
        <v>74</v>
      </c>
      <c r="O11" s="100">
        <v>51</v>
      </c>
      <c r="P11" s="100">
        <v>23</v>
      </c>
      <c r="Q11" s="100">
        <f t="shared" si="7"/>
        <v>42</v>
      </c>
      <c r="R11" s="100">
        <v>39</v>
      </c>
      <c r="S11" s="100">
        <v>3</v>
      </c>
    </row>
    <row r="12" spans="1:19" ht="18.75" customHeight="1" x14ac:dyDescent="0.15">
      <c r="A12" s="51" t="s">
        <v>64</v>
      </c>
      <c r="B12" s="99">
        <f t="shared" si="0"/>
        <v>1704</v>
      </c>
      <c r="C12" s="99">
        <f t="shared" si="1"/>
        <v>934</v>
      </c>
      <c r="D12" s="99">
        <f t="shared" si="2"/>
        <v>770</v>
      </c>
      <c r="E12" s="100">
        <f t="shared" si="3"/>
        <v>6</v>
      </c>
      <c r="F12" s="100">
        <v>4</v>
      </c>
      <c r="G12" s="100">
        <v>2</v>
      </c>
      <c r="H12" s="100">
        <f t="shared" si="4"/>
        <v>18</v>
      </c>
      <c r="I12" s="100">
        <v>8</v>
      </c>
      <c r="J12" s="100">
        <v>10</v>
      </c>
      <c r="K12" s="101">
        <f t="shared" si="5"/>
        <v>8</v>
      </c>
      <c r="L12" s="100">
        <v>2</v>
      </c>
      <c r="M12" s="100">
        <v>6</v>
      </c>
      <c r="N12" s="100">
        <f t="shared" si="6"/>
        <v>104</v>
      </c>
      <c r="O12" s="100">
        <v>63</v>
      </c>
      <c r="P12" s="100">
        <v>41</v>
      </c>
      <c r="Q12" s="100">
        <f t="shared" si="7"/>
        <v>1568</v>
      </c>
      <c r="R12" s="100">
        <v>857</v>
      </c>
      <c r="S12" s="100">
        <v>711</v>
      </c>
    </row>
    <row r="13" spans="1:19" ht="18.75" customHeight="1" x14ac:dyDescent="0.15">
      <c r="A13" s="51" t="s">
        <v>65</v>
      </c>
      <c r="B13" s="99">
        <f t="shared" si="0"/>
        <v>404</v>
      </c>
      <c r="C13" s="99">
        <f t="shared" si="1"/>
        <v>296</v>
      </c>
      <c r="D13" s="99">
        <f t="shared" si="2"/>
        <v>108</v>
      </c>
      <c r="E13" s="100">
        <f t="shared" si="3"/>
        <v>7</v>
      </c>
      <c r="F13" s="100">
        <v>4</v>
      </c>
      <c r="G13" s="100">
        <v>3</v>
      </c>
      <c r="H13" s="100">
        <f t="shared" si="4"/>
        <v>24</v>
      </c>
      <c r="I13" s="100">
        <v>11</v>
      </c>
      <c r="J13" s="100">
        <v>13</v>
      </c>
      <c r="K13" s="101">
        <f t="shared" si="5"/>
        <v>10</v>
      </c>
      <c r="L13" s="100">
        <v>1</v>
      </c>
      <c r="M13" s="100">
        <v>9</v>
      </c>
      <c r="N13" s="100">
        <f t="shared" si="6"/>
        <v>40</v>
      </c>
      <c r="O13" s="100">
        <v>12</v>
      </c>
      <c r="P13" s="100">
        <v>28</v>
      </c>
      <c r="Q13" s="100">
        <f t="shared" si="7"/>
        <v>323</v>
      </c>
      <c r="R13" s="100">
        <v>268</v>
      </c>
      <c r="S13" s="100">
        <v>55</v>
      </c>
    </row>
    <row r="14" spans="1:19" ht="18.75" customHeight="1" x14ac:dyDescent="0.15">
      <c r="A14" s="51" t="s">
        <v>66</v>
      </c>
      <c r="B14" s="99">
        <f t="shared" si="0"/>
        <v>316</v>
      </c>
      <c r="C14" s="99">
        <f t="shared" si="1"/>
        <v>259</v>
      </c>
      <c r="D14" s="99">
        <f t="shared" si="2"/>
        <v>57</v>
      </c>
      <c r="E14" s="100">
        <f t="shared" si="3"/>
        <v>24</v>
      </c>
      <c r="F14" s="100">
        <v>18</v>
      </c>
      <c r="G14" s="100">
        <v>6</v>
      </c>
      <c r="H14" s="100">
        <f t="shared" si="4"/>
        <v>9</v>
      </c>
      <c r="I14" s="100">
        <v>9</v>
      </c>
      <c r="J14" s="100">
        <v>0</v>
      </c>
      <c r="K14" s="101">
        <f t="shared" si="5"/>
        <v>2</v>
      </c>
      <c r="L14" s="100">
        <v>2</v>
      </c>
      <c r="M14" s="100">
        <v>0</v>
      </c>
      <c r="N14" s="100">
        <f t="shared" si="6"/>
        <v>108</v>
      </c>
      <c r="O14" s="100">
        <v>66</v>
      </c>
      <c r="P14" s="100">
        <v>42</v>
      </c>
      <c r="Q14" s="100">
        <f t="shared" si="7"/>
        <v>173</v>
      </c>
      <c r="R14" s="100">
        <v>164</v>
      </c>
      <c r="S14" s="100">
        <v>9</v>
      </c>
    </row>
    <row r="15" spans="1:19" ht="18.75" customHeight="1" x14ac:dyDescent="0.15">
      <c r="A15" s="51" t="s">
        <v>67</v>
      </c>
      <c r="B15" s="99">
        <f t="shared" si="0"/>
        <v>472</v>
      </c>
      <c r="C15" s="99">
        <f t="shared" si="1"/>
        <v>454</v>
      </c>
      <c r="D15" s="99">
        <f t="shared" si="2"/>
        <v>18</v>
      </c>
      <c r="E15" s="100">
        <f t="shared" si="3"/>
        <v>0</v>
      </c>
      <c r="F15" s="100">
        <v>0</v>
      </c>
      <c r="G15" s="100">
        <v>0</v>
      </c>
      <c r="H15" s="100">
        <f t="shared" si="4"/>
        <v>17</v>
      </c>
      <c r="I15" s="100">
        <v>16</v>
      </c>
      <c r="J15" s="100">
        <v>1</v>
      </c>
      <c r="K15" s="101">
        <f t="shared" si="5"/>
        <v>1</v>
      </c>
      <c r="L15" s="100">
        <v>1</v>
      </c>
      <c r="M15" s="100">
        <v>0</v>
      </c>
      <c r="N15" s="100">
        <f t="shared" si="6"/>
        <v>68</v>
      </c>
      <c r="O15" s="100">
        <v>63</v>
      </c>
      <c r="P15" s="100">
        <v>5</v>
      </c>
      <c r="Q15" s="100">
        <f t="shared" si="7"/>
        <v>386</v>
      </c>
      <c r="R15" s="100">
        <v>374</v>
      </c>
      <c r="S15" s="100">
        <v>12</v>
      </c>
    </row>
    <row r="16" spans="1:19" ht="18.75" customHeight="1" x14ac:dyDescent="0.15">
      <c r="A16" s="51" t="s">
        <v>25</v>
      </c>
      <c r="B16" s="99">
        <f t="shared" si="0"/>
        <v>422</v>
      </c>
      <c r="C16" s="99">
        <f t="shared" si="1"/>
        <v>353</v>
      </c>
      <c r="D16" s="99">
        <f t="shared" si="2"/>
        <v>69</v>
      </c>
      <c r="E16" s="100">
        <f t="shared" si="3"/>
        <v>36</v>
      </c>
      <c r="F16" s="100">
        <v>27</v>
      </c>
      <c r="G16" s="100">
        <v>9</v>
      </c>
      <c r="H16" s="100">
        <f t="shared" si="4"/>
        <v>35</v>
      </c>
      <c r="I16" s="100">
        <v>28</v>
      </c>
      <c r="J16" s="100">
        <v>7</v>
      </c>
      <c r="K16" s="101">
        <f t="shared" si="5"/>
        <v>12</v>
      </c>
      <c r="L16" s="100">
        <v>3</v>
      </c>
      <c r="M16" s="100">
        <v>9</v>
      </c>
      <c r="N16" s="100">
        <f t="shared" si="6"/>
        <v>58</v>
      </c>
      <c r="O16" s="100">
        <v>40</v>
      </c>
      <c r="P16" s="100">
        <v>18</v>
      </c>
      <c r="Q16" s="100">
        <f t="shared" si="7"/>
        <v>281</v>
      </c>
      <c r="R16" s="100">
        <v>255</v>
      </c>
      <c r="S16" s="100">
        <v>26</v>
      </c>
    </row>
    <row r="17" spans="1:19" ht="18.75" customHeight="1" x14ac:dyDescent="0.15">
      <c r="A17" s="51" t="s">
        <v>69</v>
      </c>
      <c r="B17" s="99">
        <f t="shared" si="0"/>
        <v>304</v>
      </c>
      <c r="C17" s="99">
        <f t="shared" si="1"/>
        <v>165</v>
      </c>
      <c r="D17" s="99">
        <f t="shared" si="2"/>
        <v>139</v>
      </c>
      <c r="E17" s="100">
        <f t="shared" si="3"/>
        <v>1</v>
      </c>
      <c r="F17" s="100">
        <v>0</v>
      </c>
      <c r="G17" s="100">
        <v>1</v>
      </c>
      <c r="H17" s="100">
        <f t="shared" si="4"/>
        <v>4</v>
      </c>
      <c r="I17" s="100">
        <v>2</v>
      </c>
      <c r="J17" s="100">
        <v>2</v>
      </c>
      <c r="K17" s="101">
        <f t="shared" si="5"/>
        <v>0</v>
      </c>
      <c r="L17" s="100">
        <v>0</v>
      </c>
      <c r="M17" s="100">
        <v>0</v>
      </c>
      <c r="N17" s="100">
        <f t="shared" si="6"/>
        <v>14</v>
      </c>
      <c r="O17" s="100">
        <v>5</v>
      </c>
      <c r="P17" s="100">
        <v>9</v>
      </c>
      <c r="Q17" s="100">
        <f t="shared" si="7"/>
        <v>285</v>
      </c>
      <c r="R17" s="100">
        <v>158</v>
      </c>
      <c r="S17" s="100">
        <v>127</v>
      </c>
    </row>
    <row r="18" spans="1:19" ht="18.75" customHeight="1" x14ac:dyDescent="0.15">
      <c r="A18" s="51" t="s">
        <v>46</v>
      </c>
      <c r="B18" s="99">
        <f t="shared" si="0"/>
        <v>440</v>
      </c>
      <c r="C18" s="99">
        <f t="shared" si="1"/>
        <v>223</v>
      </c>
      <c r="D18" s="99">
        <f t="shared" si="2"/>
        <v>217</v>
      </c>
      <c r="E18" s="100">
        <f t="shared" si="3"/>
        <v>49</v>
      </c>
      <c r="F18" s="100">
        <v>28</v>
      </c>
      <c r="G18" s="100">
        <v>21</v>
      </c>
      <c r="H18" s="100">
        <f t="shared" si="4"/>
        <v>102</v>
      </c>
      <c r="I18" s="100">
        <v>44</v>
      </c>
      <c r="J18" s="100">
        <v>58</v>
      </c>
      <c r="K18" s="101">
        <f t="shared" si="5"/>
        <v>80</v>
      </c>
      <c r="L18" s="100">
        <v>40</v>
      </c>
      <c r="M18" s="100">
        <v>40</v>
      </c>
      <c r="N18" s="100">
        <f t="shared" si="6"/>
        <v>113</v>
      </c>
      <c r="O18" s="100">
        <v>60</v>
      </c>
      <c r="P18" s="100">
        <v>53</v>
      </c>
      <c r="Q18" s="100">
        <f t="shared" si="7"/>
        <v>96</v>
      </c>
      <c r="R18" s="100">
        <v>51</v>
      </c>
      <c r="S18" s="100">
        <v>45</v>
      </c>
    </row>
    <row r="19" spans="1:19" ht="18.75" customHeight="1" x14ac:dyDescent="0.15">
      <c r="A19" s="51" t="s">
        <v>2</v>
      </c>
      <c r="B19" s="99">
        <f t="shared" si="0"/>
        <v>113</v>
      </c>
      <c r="C19" s="99">
        <f t="shared" si="1"/>
        <v>69</v>
      </c>
      <c r="D19" s="99">
        <f t="shared" si="2"/>
        <v>44</v>
      </c>
      <c r="E19" s="100">
        <f t="shared" si="3"/>
        <v>14</v>
      </c>
      <c r="F19" s="100">
        <v>9</v>
      </c>
      <c r="G19" s="100">
        <v>5</v>
      </c>
      <c r="H19" s="100">
        <f t="shared" si="4"/>
        <v>23</v>
      </c>
      <c r="I19" s="100">
        <v>12</v>
      </c>
      <c r="J19" s="100">
        <v>11</v>
      </c>
      <c r="K19" s="101">
        <f t="shared" si="5"/>
        <v>26</v>
      </c>
      <c r="L19" s="100">
        <v>19</v>
      </c>
      <c r="M19" s="100">
        <v>7</v>
      </c>
      <c r="N19" s="100">
        <f t="shared" si="6"/>
        <v>26</v>
      </c>
      <c r="O19" s="100">
        <v>18</v>
      </c>
      <c r="P19" s="100">
        <v>8</v>
      </c>
      <c r="Q19" s="100">
        <f t="shared" si="7"/>
        <v>24</v>
      </c>
      <c r="R19" s="100">
        <v>11</v>
      </c>
      <c r="S19" s="100">
        <v>13</v>
      </c>
    </row>
    <row r="20" spans="1:19" ht="18.75" customHeight="1" x14ac:dyDescent="0.15">
      <c r="A20" s="51" t="s">
        <v>71</v>
      </c>
      <c r="B20" s="99">
        <f t="shared" si="0"/>
        <v>166</v>
      </c>
      <c r="C20" s="99">
        <f t="shared" si="1"/>
        <v>68</v>
      </c>
      <c r="D20" s="99">
        <f t="shared" si="2"/>
        <v>98</v>
      </c>
      <c r="E20" s="100">
        <f t="shared" si="3"/>
        <v>5</v>
      </c>
      <c r="F20" s="100">
        <v>0</v>
      </c>
      <c r="G20" s="100">
        <v>5</v>
      </c>
      <c r="H20" s="100">
        <f t="shared" si="4"/>
        <v>5</v>
      </c>
      <c r="I20" s="100">
        <v>1</v>
      </c>
      <c r="J20" s="100">
        <v>4</v>
      </c>
      <c r="K20" s="101">
        <f t="shared" si="5"/>
        <v>4</v>
      </c>
      <c r="L20" s="100">
        <v>1</v>
      </c>
      <c r="M20" s="100">
        <v>3</v>
      </c>
      <c r="N20" s="100">
        <f t="shared" si="6"/>
        <v>20</v>
      </c>
      <c r="O20" s="100">
        <v>8</v>
      </c>
      <c r="P20" s="100">
        <v>12</v>
      </c>
      <c r="Q20" s="100">
        <f t="shared" si="7"/>
        <v>132</v>
      </c>
      <c r="R20" s="100">
        <v>58</v>
      </c>
      <c r="S20" s="100">
        <v>74</v>
      </c>
    </row>
    <row r="21" spans="1:19" ht="18.75" customHeight="1" x14ac:dyDescent="0.15">
      <c r="A21" s="51" t="s">
        <v>42</v>
      </c>
      <c r="B21" s="99">
        <f t="shared" si="0"/>
        <v>17</v>
      </c>
      <c r="C21" s="99">
        <f t="shared" si="1"/>
        <v>6</v>
      </c>
      <c r="D21" s="99">
        <f t="shared" si="2"/>
        <v>11</v>
      </c>
      <c r="E21" s="100">
        <f t="shared" si="3"/>
        <v>0</v>
      </c>
      <c r="F21" s="100">
        <v>0</v>
      </c>
      <c r="G21" s="100">
        <v>0</v>
      </c>
      <c r="H21" s="100">
        <f t="shared" si="4"/>
        <v>3</v>
      </c>
      <c r="I21" s="100">
        <v>2</v>
      </c>
      <c r="J21" s="100">
        <v>1</v>
      </c>
      <c r="K21" s="101">
        <f t="shared" si="5"/>
        <v>2</v>
      </c>
      <c r="L21" s="100">
        <v>1</v>
      </c>
      <c r="M21" s="100">
        <v>1</v>
      </c>
      <c r="N21" s="100">
        <f t="shared" si="6"/>
        <v>11</v>
      </c>
      <c r="O21" s="100">
        <v>2</v>
      </c>
      <c r="P21" s="100">
        <v>9</v>
      </c>
      <c r="Q21" s="100">
        <f t="shared" si="7"/>
        <v>1</v>
      </c>
      <c r="R21" s="100">
        <v>1</v>
      </c>
      <c r="S21" s="100">
        <v>0</v>
      </c>
    </row>
    <row r="22" spans="1:19" ht="18.75" customHeight="1" x14ac:dyDescent="0.15">
      <c r="A22" s="51" t="s">
        <v>28</v>
      </c>
      <c r="B22" s="99">
        <f t="shared" si="0"/>
        <v>75</v>
      </c>
      <c r="C22" s="99">
        <f t="shared" si="1"/>
        <v>53</v>
      </c>
      <c r="D22" s="99">
        <f t="shared" si="2"/>
        <v>22</v>
      </c>
      <c r="E22" s="100">
        <f t="shared" si="3"/>
        <v>11</v>
      </c>
      <c r="F22" s="100">
        <v>5</v>
      </c>
      <c r="G22" s="100">
        <v>6</v>
      </c>
      <c r="H22" s="100">
        <f t="shared" si="4"/>
        <v>8</v>
      </c>
      <c r="I22" s="100">
        <v>7</v>
      </c>
      <c r="J22" s="100">
        <v>1</v>
      </c>
      <c r="K22" s="101">
        <f t="shared" si="5"/>
        <v>17</v>
      </c>
      <c r="L22" s="100">
        <v>12</v>
      </c>
      <c r="M22" s="100">
        <v>5</v>
      </c>
      <c r="N22" s="100">
        <f t="shared" si="6"/>
        <v>23</v>
      </c>
      <c r="O22" s="100">
        <v>17</v>
      </c>
      <c r="P22" s="100">
        <v>6</v>
      </c>
      <c r="Q22" s="100">
        <f t="shared" si="7"/>
        <v>16</v>
      </c>
      <c r="R22" s="100">
        <v>12</v>
      </c>
      <c r="S22" s="100">
        <v>4</v>
      </c>
    </row>
    <row r="23" spans="1:19" ht="18.75" customHeight="1" x14ac:dyDescent="0.15">
      <c r="A23" s="51" t="s">
        <v>45</v>
      </c>
      <c r="B23" s="99">
        <f t="shared" si="0"/>
        <v>13</v>
      </c>
      <c r="C23" s="99">
        <f t="shared" si="1"/>
        <v>10</v>
      </c>
      <c r="D23" s="99">
        <f t="shared" si="2"/>
        <v>5</v>
      </c>
      <c r="E23" s="100">
        <f t="shared" si="3"/>
        <v>2</v>
      </c>
      <c r="F23" s="100">
        <v>1</v>
      </c>
      <c r="G23" s="100">
        <v>1</v>
      </c>
      <c r="H23" s="100">
        <v>0</v>
      </c>
      <c r="I23" s="100">
        <v>2</v>
      </c>
      <c r="J23" s="100">
        <v>0</v>
      </c>
      <c r="K23" s="101">
        <f t="shared" si="5"/>
        <v>2</v>
      </c>
      <c r="L23" s="101">
        <v>2</v>
      </c>
      <c r="M23" s="101">
        <v>0</v>
      </c>
      <c r="N23" s="100">
        <f t="shared" si="6"/>
        <v>8</v>
      </c>
      <c r="O23" s="100">
        <v>4</v>
      </c>
      <c r="P23" s="100">
        <v>4</v>
      </c>
      <c r="Q23" s="100">
        <f t="shared" si="7"/>
        <v>1</v>
      </c>
      <c r="R23" s="100">
        <v>1</v>
      </c>
      <c r="S23" s="100">
        <v>0</v>
      </c>
    </row>
    <row r="24" spans="1:19" ht="18.75" customHeight="1" x14ac:dyDescent="0.15">
      <c r="A24" s="51" t="s">
        <v>34</v>
      </c>
      <c r="B24" s="99">
        <f t="shared" si="0"/>
        <v>27</v>
      </c>
      <c r="C24" s="99">
        <f t="shared" si="1"/>
        <v>21</v>
      </c>
      <c r="D24" s="99">
        <f t="shared" si="2"/>
        <v>6</v>
      </c>
      <c r="E24" s="99">
        <f t="shared" si="3"/>
        <v>3</v>
      </c>
      <c r="F24" s="99">
        <v>1</v>
      </c>
      <c r="G24" s="99">
        <v>2</v>
      </c>
      <c r="H24" s="99">
        <f>SUM(I24:J24)</f>
        <v>4</v>
      </c>
      <c r="I24" s="99">
        <v>3</v>
      </c>
      <c r="J24" s="102">
        <v>1</v>
      </c>
      <c r="K24" s="102">
        <f t="shared" si="5"/>
        <v>3</v>
      </c>
      <c r="L24" s="102">
        <v>3</v>
      </c>
      <c r="M24" s="102">
        <v>0</v>
      </c>
      <c r="N24" s="99">
        <f t="shared" si="6"/>
        <v>14</v>
      </c>
      <c r="O24" s="102">
        <v>11</v>
      </c>
      <c r="P24" s="102">
        <v>3</v>
      </c>
      <c r="Q24" s="99">
        <f t="shared" si="7"/>
        <v>3</v>
      </c>
      <c r="R24" s="102">
        <v>3</v>
      </c>
      <c r="S24" s="102">
        <v>0</v>
      </c>
    </row>
    <row r="25" spans="1:19" ht="18.75" customHeight="1" x14ac:dyDescent="0.15">
      <c r="A25" s="52" t="s">
        <v>27</v>
      </c>
      <c r="B25" s="103">
        <f t="shared" si="0"/>
        <v>2860</v>
      </c>
      <c r="C25" s="103">
        <f t="shared" si="1"/>
        <v>1966</v>
      </c>
      <c r="D25" s="103">
        <f t="shared" si="2"/>
        <v>894</v>
      </c>
      <c r="E25" s="103">
        <f t="shared" si="3"/>
        <v>132</v>
      </c>
      <c r="F25" s="103">
        <v>69</v>
      </c>
      <c r="G25" s="103">
        <v>63</v>
      </c>
      <c r="H25" s="103">
        <f>SUM(I25:J25)</f>
        <v>196</v>
      </c>
      <c r="I25" s="103">
        <v>128</v>
      </c>
      <c r="J25" s="103">
        <v>68</v>
      </c>
      <c r="K25" s="104">
        <f t="shared" si="5"/>
        <v>103</v>
      </c>
      <c r="L25" s="103">
        <v>43</v>
      </c>
      <c r="M25" s="103">
        <v>60</v>
      </c>
      <c r="N25" s="103">
        <f t="shared" si="6"/>
        <v>741</v>
      </c>
      <c r="O25" s="103">
        <v>416</v>
      </c>
      <c r="P25" s="103">
        <v>325</v>
      </c>
      <c r="Q25" s="103">
        <f t="shared" si="7"/>
        <v>1688</v>
      </c>
      <c r="R25" s="103">
        <v>1310</v>
      </c>
      <c r="S25" s="103">
        <v>378</v>
      </c>
    </row>
  </sheetData>
  <mergeCells count="8">
    <mergeCell ref="N2:P2"/>
    <mergeCell ref="Q2:S2"/>
    <mergeCell ref="A2:A3"/>
    <mergeCell ref="B2:D2"/>
    <mergeCell ref="A1:E1"/>
    <mergeCell ref="E2:G2"/>
    <mergeCell ref="H2:J2"/>
    <mergeCell ref="K2:M2"/>
  </mergeCells>
  <phoneticPr fontId="41" type="noConversion"/>
  <pageMargins left="0.7086111307144165" right="0.7086111307144165" top="0.74750000238418579" bottom="0.74750000238418579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S148"/>
  <sheetViews>
    <sheetView topLeftCell="A136" zoomScaleNormal="100" workbookViewId="0">
      <selection activeCell="G160" sqref="G160"/>
    </sheetView>
  </sheetViews>
  <sheetFormatPr defaultColWidth="8.88671875" defaultRowHeight="13.5" x14ac:dyDescent="0.15"/>
  <cols>
    <col min="1" max="1" width="12.77734375" customWidth="1"/>
    <col min="2" max="3" width="10.109375" customWidth="1"/>
    <col min="4" max="19" width="8.88671875" bestFit="1" customWidth="1"/>
  </cols>
  <sheetData>
    <row r="1" spans="1:19" ht="22.5" x14ac:dyDescent="0.15">
      <c r="A1" s="110" t="s">
        <v>54</v>
      </c>
      <c r="B1" s="110"/>
      <c r="C1" s="110"/>
      <c r="D1" s="110"/>
      <c r="E1" s="110"/>
      <c r="F1" s="105"/>
      <c r="G1" s="105"/>
    </row>
    <row r="3" spans="1:19" ht="14.25" x14ac:dyDescent="0.15">
      <c r="A3" s="304" t="s">
        <v>174</v>
      </c>
      <c r="B3" s="305" t="s">
        <v>185</v>
      </c>
      <c r="C3" s="306"/>
      <c r="D3" s="304"/>
      <c r="E3" s="302" t="s">
        <v>179</v>
      </c>
      <c r="F3" s="302"/>
      <c r="G3" s="302"/>
      <c r="H3" s="302" t="s">
        <v>183</v>
      </c>
      <c r="I3" s="302"/>
      <c r="J3" s="302"/>
      <c r="K3" s="307" t="s">
        <v>176</v>
      </c>
      <c r="L3" s="307"/>
      <c r="M3" s="307"/>
      <c r="N3" s="302" t="s">
        <v>175</v>
      </c>
      <c r="O3" s="302"/>
      <c r="P3" s="302"/>
      <c r="Q3" s="302" t="s">
        <v>180</v>
      </c>
      <c r="R3" s="302"/>
      <c r="S3" s="303"/>
    </row>
    <row r="4" spans="1:19" ht="14.25" x14ac:dyDescent="0.15">
      <c r="A4" s="304"/>
      <c r="B4" s="41" t="s">
        <v>56</v>
      </c>
      <c r="C4" s="44" t="s">
        <v>55</v>
      </c>
      <c r="D4" s="44" t="s">
        <v>57</v>
      </c>
      <c r="E4" s="42" t="s">
        <v>56</v>
      </c>
      <c r="F4" s="42" t="s">
        <v>55</v>
      </c>
      <c r="G4" s="42" t="s">
        <v>57</v>
      </c>
      <c r="H4" s="42" t="s">
        <v>56</v>
      </c>
      <c r="I4" s="42" t="s">
        <v>55</v>
      </c>
      <c r="J4" s="42" t="s">
        <v>57</v>
      </c>
      <c r="K4" s="89" t="s">
        <v>56</v>
      </c>
      <c r="L4" s="89" t="s">
        <v>55</v>
      </c>
      <c r="M4" s="89" t="s">
        <v>57</v>
      </c>
      <c r="N4" s="42" t="s">
        <v>56</v>
      </c>
      <c r="O4" s="42" t="s">
        <v>55</v>
      </c>
      <c r="P4" s="42" t="s">
        <v>57</v>
      </c>
      <c r="Q4" s="42" t="s">
        <v>56</v>
      </c>
      <c r="R4" s="42" t="s">
        <v>55</v>
      </c>
      <c r="S4" s="43" t="s">
        <v>57</v>
      </c>
    </row>
    <row r="5" spans="1:19" x14ac:dyDescent="0.15">
      <c r="A5" s="106">
        <v>2017</v>
      </c>
      <c r="B5" s="107">
        <v>21279</v>
      </c>
      <c r="C5" s="107">
        <v>11655</v>
      </c>
      <c r="D5" s="96">
        <v>9624</v>
      </c>
      <c r="E5" s="97">
        <v>12154</v>
      </c>
      <c r="F5" s="97">
        <v>7501</v>
      </c>
      <c r="G5" s="97">
        <v>4653</v>
      </c>
      <c r="H5" s="97">
        <v>1401</v>
      </c>
      <c r="I5" s="97">
        <v>531</v>
      </c>
      <c r="J5" s="97">
        <v>870</v>
      </c>
      <c r="K5" s="98">
        <v>1338</v>
      </c>
      <c r="L5" s="98">
        <v>685</v>
      </c>
      <c r="M5" s="98">
        <v>653</v>
      </c>
      <c r="N5" s="97">
        <v>4752</v>
      </c>
      <c r="O5" s="97">
        <v>2206</v>
      </c>
      <c r="P5" s="97">
        <v>2546</v>
      </c>
      <c r="Q5" s="96">
        <v>1634</v>
      </c>
      <c r="R5" s="96">
        <v>732</v>
      </c>
      <c r="S5" s="96">
        <v>902</v>
      </c>
    </row>
    <row r="6" spans="1:19" x14ac:dyDescent="0.15">
      <c r="A6" s="108" t="s">
        <v>128</v>
      </c>
      <c r="B6" s="109">
        <v>1430</v>
      </c>
      <c r="C6" s="109">
        <v>798</v>
      </c>
      <c r="D6" s="99">
        <v>632</v>
      </c>
      <c r="E6" s="100">
        <v>690</v>
      </c>
      <c r="F6" s="100">
        <v>409</v>
      </c>
      <c r="G6" s="100">
        <v>281</v>
      </c>
      <c r="H6" s="100">
        <v>104</v>
      </c>
      <c r="I6" s="100">
        <v>58</v>
      </c>
      <c r="J6" s="100">
        <v>46</v>
      </c>
      <c r="K6" s="101">
        <v>74</v>
      </c>
      <c r="L6" s="101">
        <v>38</v>
      </c>
      <c r="M6" s="101">
        <v>36</v>
      </c>
      <c r="N6" s="100">
        <v>339</v>
      </c>
      <c r="O6" s="100">
        <v>169</v>
      </c>
      <c r="P6" s="100">
        <v>170</v>
      </c>
      <c r="Q6" s="100">
        <v>223</v>
      </c>
      <c r="R6" s="100">
        <v>124</v>
      </c>
      <c r="S6" s="100">
        <v>99</v>
      </c>
    </row>
    <row r="7" spans="1:19" x14ac:dyDescent="0.15">
      <c r="A7" s="108" t="s">
        <v>8</v>
      </c>
      <c r="B7" s="109">
        <v>4732</v>
      </c>
      <c r="C7" s="109">
        <v>2040</v>
      </c>
      <c r="D7" s="99">
        <v>2692</v>
      </c>
      <c r="E7" s="100">
        <v>2116</v>
      </c>
      <c r="F7" s="100">
        <v>974</v>
      </c>
      <c r="G7" s="100">
        <v>1142</v>
      </c>
      <c r="H7" s="100">
        <v>458</v>
      </c>
      <c r="I7" s="100">
        <v>190</v>
      </c>
      <c r="J7" s="100">
        <v>268</v>
      </c>
      <c r="K7" s="101">
        <v>460</v>
      </c>
      <c r="L7" s="101">
        <v>219</v>
      </c>
      <c r="M7" s="101">
        <v>241</v>
      </c>
      <c r="N7" s="100">
        <v>1312</v>
      </c>
      <c r="O7" s="100">
        <v>515</v>
      </c>
      <c r="P7" s="100">
        <v>797</v>
      </c>
      <c r="Q7" s="100">
        <v>386</v>
      </c>
      <c r="R7" s="100">
        <v>142</v>
      </c>
      <c r="S7" s="100">
        <v>244</v>
      </c>
    </row>
    <row r="8" spans="1:19" x14ac:dyDescent="0.15">
      <c r="A8" s="108" t="s">
        <v>62</v>
      </c>
      <c r="B8" s="109">
        <v>4099</v>
      </c>
      <c r="C8" s="109">
        <v>1691</v>
      </c>
      <c r="D8" s="99">
        <v>2408</v>
      </c>
      <c r="E8" s="100">
        <v>2010</v>
      </c>
      <c r="F8" s="100">
        <v>968</v>
      </c>
      <c r="G8" s="100">
        <v>1042</v>
      </c>
      <c r="H8" s="100">
        <v>382</v>
      </c>
      <c r="I8" s="100">
        <v>108</v>
      </c>
      <c r="J8" s="100">
        <v>274</v>
      </c>
      <c r="K8" s="101">
        <v>335</v>
      </c>
      <c r="L8" s="101">
        <v>170</v>
      </c>
      <c r="M8" s="101">
        <v>165</v>
      </c>
      <c r="N8" s="100">
        <v>991</v>
      </c>
      <c r="O8" s="100">
        <v>335</v>
      </c>
      <c r="P8" s="100">
        <v>656</v>
      </c>
      <c r="Q8" s="100">
        <v>381</v>
      </c>
      <c r="R8" s="100">
        <v>110</v>
      </c>
      <c r="S8" s="100">
        <v>271</v>
      </c>
    </row>
    <row r="9" spans="1:19" x14ac:dyDescent="0.15">
      <c r="A9" s="108" t="s">
        <v>64</v>
      </c>
      <c r="B9" s="109">
        <v>2265</v>
      </c>
      <c r="C9" s="109">
        <v>1315</v>
      </c>
      <c r="D9" s="99">
        <v>950</v>
      </c>
      <c r="E9" s="100">
        <v>1907</v>
      </c>
      <c r="F9" s="100">
        <v>1052</v>
      </c>
      <c r="G9" s="100">
        <v>855</v>
      </c>
      <c r="H9" s="100">
        <v>10</v>
      </c>
      <c r="I9" s="100">
        <v>3</v>
      </c>
      <c r="J9" s="100">
        <v>7</v>
      </c>
      <c r="K9" s="101">
        <v>18</v>
      </c>
      <c r="L9" s="102">
        <v>16</v>
      </c>
      <c r="M9" s="102">
        <v>2</v>
      </c>
      <c r="N9" s="100">
        <v>305</v>
      </c>
      <c r="O9" s="100">
        <v>231</v>
      </c>
      <c r="P9" s="100">
        <v>74</v>
      </c>
      <c r="Q9" s="100">
        <v>25</v>
      </c>
      <c r="R9" s="100">
        <v>13</v>
      </c>
      <c r="S9" s="100">
        <v>12</v>
      </c>
    </row>
    <row r="10" spans="1:19" x14ac:dyDescent="0.15">
      <c r="A10" s="108" t="s">
        <v>73</v>
      </c>
      <c r="B10" s="109">
        <v>1144</v>
      </c>
      <c r="C10" s="109">
        <v>843</v>
      </c>
      <c r="D10" s="99">
        <v>301</v>
      </c>
      <c r="E10" s="100">
        <v>883</v>
      </c>
      <c r="F10" s="100">
        <v>725</v>
      </c>
      <c r="G10" s="100">
        <v>158</v>
      </c>
      <c r="H10" s="100">
        <v>38</v>
      </c>
      <c r="I10" s="100">
        <v>13</v>
      </c>
      <c r="J10" s="100">
        <v>25</v>
      </c>
      <c r="K10" s="101">
        <v>24</v>
      </c>
      <c r="L10" s="102">
        <v>13</v>
      </c>
      <c r="M10" s="102">
        <v>11</v>
      </c>
      <c r="N10" s="100">
        <v>151</v>
      </c>
      <c r="O10" s="100">
        <v>68</v>
      </c>
      <c r="P10" s="100">
        <v>83</v>
      </c>
      <c r="Q10" s="100">
        <v>48</v>
      </c>
      <c r="R10" s="100">
        <v>24</v>
      </c>
      <c r="S10" s="100">
        <v>24</v>
      </c>
    </row>
    <row r="11" spans="1:19" x14ac:dyDescent="0.15">
      <c r="A11" s="108" t="s">
        <v>61</v>
      </c>
      <c r="B11" s="109">
        <v>1085</v>
      </c>
      <c r="C11" s="109">
        <v>603</v>
      </c>
      <c r="D11" s="99">
        <v>482</v>
      </c>
      <c r="E11" s="100">
        <v>737</v>
      </c>
      <c r="F11" s="100">
        <v>531</v>
      </c>
      <c r="G11" s="100">
        <v>206</v>
      </c>
      <c r="H11" s="100">
        <v>59</v>
      </c>
      <c r="I11" s="100">
        <v>8</v>
      </c>
      <c r="J11" s="100">
        <v>51</v>
      </c>
      <c r="K11" s="101">
        <v>26</v>
      </c>
      <c r="L11" s="102">
        <v>4</v>
      </c>
      <c r="M11" s="102">
        <v>22</v>
      </c>
      <c r="N11" s="100">
        <v>198</v>
      </c>
      <c r="O11" s="100">
        <v>49</v>
      </c>
      <c r="P11" s="100">
        <v>149</v>
      </c>
      <c r="Q11" s="100">
        <v>65</v>
      </c>
      <c r="R11" s="100">
        <v>11</v>
      </c>
      <c r="S11" s="100">
        <v>54</v>
      </c>
    </row>
    <row r="12" spans="1:19" x14ac:dyDescent="0.15">
      <c r="A12" s="108" t="s">
        <v>59</v>
      </c>
      <c r="B12" s="109">
        <v>606</v>
      </c>
      <c r="C12" s="109">
        <v>569</v>
      </c>
      <c r="D12" s="99">
        <v>37</v>
      </c>
      <c r="E12" s="100">
        <v>478</v>
      </c>
      <c r="F12" s="100">
        <v>465</v>
      </c>
      <c r="G12" s="100">
        <v>13</v>
      </c>
      <c r="H12" s="100">
        <v>2</v>
      </c>
      <c r="I12" s="100">
        <v>1</v>
      </c>
      <c r="J12" s="100">
        <v>1</v>
      </c>
      <c r="K12" s="101">
        <v>5</v>
      </c>
      <c r="L12" s="102">
        <v>3</v>
      </c>
      <c r="M12" s="102">
        <v>2</v>
      </c>
      <c r="N12" s="100">
        <v>103</v>
      </c>
      <c r="O12" s="100">
        <v>86</v>
      </c>
      <c r="P12" s="100">
        <v>17</v>
      </c>
      <c r="Q12" s="100">
        <v>18</v>
      </c>
      <c r="R12" s="100">
        <v>14</v>
      </c>
      <c r="S12" s="100">
        <v>4</v>
      </c>
    </row>
    <row r="13" spans="1:19" x14ac:dyDescent="0.15">
      <c r="A13" s="108" t="s">
        <v>49</v>
      </c>
      <c r="B13" s="109">
        <v>436</v>
      </c>
      <c r="C13" s="109">
        <v>376</v>
      </c>
      <c r="D13" s="99">
        <v>60</v>
      </c>
      <c r="E13" s="100">
        <v>296</v>
      </c>
      <c r="F13" s="100">
        <v>269</v>
      </c>
      <c r="G13" s="100">
        <v>27</v>
      </c>
      <c r="H13" s="100">
        <v>19</v>
      </c>
      <c r="I13" s="100">
        <v>11</v>
      </c>
      <c r="J13" s="100">
        <v>8</v>
      </c>
      <c r="K13" s="101">
        <v>29</v>
      </c>
      <c r="L13" s="102">
        <v>24</v>
      </c>
      <c r="M13" s="102">
        <v>5</v>
      </c>
      <c r="N13" s="100">
        <v>56</v>
      </c>
      <c r="O13" s="100">
        <v>41</v>
      </c>
      <c r="P13" s="100">
        <v>15</v>
      </c>
      <c r="Q13" s="100">
        <v>36</v>
      </c>
      <c r="R13" s="100">
        <v>31</v>
      </c>
      <c r="S13" s="100">
        <v>5</v>
      </c>
    </row>
    <row r="14" spans="1:19" x14ac:dyDescent="0.15">
      <c r="A14" s="108" t="s">
        <v>40</v>
      </c>
      <c r="B14" s="109">
        <v>390</v>
      </c>
      <c r="C14" s="109">
        <v>282</v>
      </c>
      <c r="D14" s="99">
        <v>108</v>
      </c>
      <c r="E14" s="100">
        <v>306</v>
      </c>
      <c r="F14" s="100">
        <v>253</v>
      </c>
      <c r="G14" s="100">
        <v>53</v>
      </c>
      <c r="H14" s="100">
        <v>9</v>
      </c>
      <c r="I14" s="100">
        <v>0</v>
      </c>
      <c r="J14" s="100">
        <v>9</v>
      </c>
      <c r="K14" s="101">
        <v>5</v>
      </c>
      <c r="L14" s="102">
        <v>2</v>
      </c>
      <c r="M14" s="102">
        <v>3</v>
      </c>
      <c r="N14" s="100">
        <v>47</v>
      </c>
      <c r="O14" s="100">
        <v>15</v>
      </c>
      <c r="P14" s="100">
        <v>32</v>
      </c>
      <c r="Q14" s="100">
        <v>23</v>
      </c>
      <c r="R14" s="100">
        <v>12</v>
      </c>
      <c r="S14" s="100">
        <v>11</v>
      </c>
    </row>
    <row r="15" spans="1:19" x14ac:dyDescent="0.15">
      <c r="A15" s="108" t="s">
        <v>67</v>
      </c>
      <c r="B15" s="109">
        <v>471</v>
      </c>
      <c r="C15" s="109">
        <v>455</v>
      </c>
      <c r="D15" s="99">
        <v>16</v>
      </c>
      <c r="E15" s="100">
        <v>405</v>
      </c>
      <c r="F15" s="100">
        <v>397</v>
      </c>
      <c r="G15" s="100">
        <v>8</v>
      </c>
      <c r="H15" s="100">
        <v>1</v>
      </c>
      <c r="I15" s="100">
        <v>1</v>
      </c>
      <c r="J15" s="100">
        <v>0</v>
      </c>
      <c r="K15" s="101">
        <v>1</v>
      </c>
      <c r="L15" s="102">
        <v>1</v>
      </c>
      <c r="M15" s="102">
        <v>0</v>
      </c>
      <c r="N15" s="100">
        <v>51</v>
      </c>
      <c r="O15" s="100">
        <v>43</v>
      </c>
      <c r="P15" s="100">
        <v>8</v>
      </c>
      <c r="Q15" s="100">
        <v>13</v>
      </c>
      <c r="R15" s="100">
        <v>13</v>
      </c>
      <c r="S15" s="100">
        <v>0</v>
      </c>
    </row>
    <row r="16" spans="1:19" x14ac:dyDescent="0.15">
      <c r="A16" s="108" t="s">
        <v>51</v>
      </c>
      <c r="B16" s="109">
        <v>435</v>
      </c>
      <c r="C16" s="109">
        <v>232</v>
      </c>
      <c r="D16" s="99">
        <v>203</v>
      </c>
      <c r="E16" s="100">
        <v>88</v>
      </c>
      <c r="F16" s="100">
        <v>51</v>
      </c>
      <c r="G16" s="100">
        <v>37</v>
      </c>
      <c r="H16" s="100">
        <v>79</v>
      </c>
      <c r="I16" s="100">
        <v>35</v>
      </c>
      <c r="J16" s="100">
        <v>44</v>
      </c>
      <c r="K16" s="101">
        <v>48</v>
      </c>
      <c r="L16" s="102">
        <v>31</v>
      </c>
      <c r="M16" s="102">
        <v>17</v>
      </c>
      <c r="N16" s="100">
        <v>118</v>
      </c>
      <c r="O16" s="100">
        <v>65</v>
      </c>
      <c r="P16" s="100">
        <v>53</v>
      </c>
      <c r="Q16" s="100">
        <v>102</v>
      </c>
      <c r="R16" s="100">
        <v>50</v>
      </c>
      <c r="S16" s="100">
        <v>52</v>
      </c>
    </row>
    <row r="17" spans="1:19" x14ac:dyDescent="0.15">
      <c r="A17" s="108" t="s">
        <v>77</v>
      </c>
      <c r="B17" s="109">
        <v>326</v>
      </c>
      <c r="C17" s="109">
        <v>322</v>
      </c>
      <c r="D17" s="99">
        <v>4</v>
      </c>
      <c r="E17" s="100">
        <v>208</v>
      </c>
      <c r="F17" s="100">
        <v>208</v>
      </c>
      <c r="G17" s="100">
        <v>0</v>
      </c>
      <c r="H17" s="100">
        <v>5</v>
      </c>
      <c r="I17" s="100">
        <v>5</v>
      </c>
      <c r="J17" s="100">
        <v>0</v>
      </c>
      <c r="K17" s="101">
        <v>17</v>
      </c>
      <c r="L17" s="102">
        <v>16</v>
      </c>
      <c r="M17" s="102">
        <v>1</v>
      </c>
      <c r="N17" s="100">
        <v>56</v>
      </c>
      <c r="O17" s="100">
        <v>54</v>
      </c>
      <c r="P17" s="100">
        <v>2</v>
      </c>
      <c r="Q17" s="100">
        <v>40</v>
      </c>
      <c r="R17" s="100">
        <v>39</v>
      </c>
      <c r="S17" s="100">
        <v>1</v>
      </c>
    </row>
    <row r="18" spans="1:19" x14ac:dyDescent="0.15">
      <c r="A18" s="108" t="s">
        <v>15</v>
      </c>
      <c r="B18" s="109">
        <v>348</v>
      </c>
      <c r="C18" s="109">
        <v>48</v>
      </c>
      <c r="D18" s="99">
        <v>300</v>
      </c>
      <c r="E18" s="100">
        <v>123</v>
      </c>
      <c r="F18" s="100">
        <v>23</v>
      </c>
      <c r="G18" s="100">
        <v>100</v>
      </c>
      <c r="H18" s="100">
        <v>63</v>
      </c>
      <c r="I18" s="100">
        <v>9</v>
      </c>
      <c r="J18" s="100">
        <v>54</v>
      </c>
      <c r="K18" s="101">
        <v>21</v>
      </c>
      <c r="L18" s="102">
        <v>2</v>
      </c>
      <c r="M18" s="102">
        <v>19</v>
      </c>
      <c r="N18" s="100">
        <v>98</v>
      </c>
      <c r="O18" s="100">
        <v>7</v>
      </c>
      <c r="P18" s="100">
        <v>91</v>
      </c>
      <c r="Q18" s="100">
        <v>43</v>
      </c>
      <c r="R18" s="100">
        <v>7</v>
      </c>
      <c r="S18" s="100">
        <v>36</v>
      </c>
    </row>
    <row r="19" spans="1:19" x14ac:dyDescent="0.15">
      <c r="A19" s="108" t="s">
        <v>18</v>
      </c>
      <c r="B19" s="109">
        <v>318</v>
      </c>
      <c r="C19" s="109">
        <v>123</v>
      </c>
      <c r="D19" s="99">
        <v>195</v>
      </c>
      <c r="E19" s="100">
        <v>161</v>
      </c>
      <c r="F19" s="100">
        <v>72</v>
      </c>
      <c r="G19" s="100">
        <v>89</v>
      </c>
      <c r="H19" s="100">
        <v>10</v>
      </c>
      <c r="I19" s="100">
        <v>2</v>
      </c>
      <c r="J19" s="100">
        <v>8</v>
      </c>
      <c r="K19" s="101">
        <v>34</v>
      </c>
      <c r="L19" s="102">
        <v>9</v>
      </c>
      <c r="M19" s="102">
        <v>25</v>
      </c>
      <c r="N19" s="100">
        <v>86</v>
      </c>
      <c r="O19" s="100">
        <v>30</v>
      </c>
      <c r="P19" s="100">
        <v>56</v>
      </c>
      <c r="Q19" s="100">
        <v>27</v>
      </c>
      <c r="R19" s="100">
        <v>10</v>
      </c>
      <c r="S19" s="100">
        <v>17</v>
      </c>
    </row>
    <row r="20" spans="1:19" x14ac:dyDescent="0.15">
      <c r="A20" s="108" t="s">
        <v>132</v>
      </c>
      <c r="B20" s="109">
        <v>296</v>
      </c>
      <c r="C20" s="109">
        <v>157</v>
      </c>
      <c r="D20" s="99">
        <v>139</v>
      </c>
      <c r="E20" s="100">
        <v>54</v>
      </c>
      <c r="F20" s="100">
        <v>27</v>
      </c>
      <c r="G20" s="100">
        <v>27</v>
      </c>
      <c r="H20" s="100">
        <v>45</v>
      </c>
      <c r="I20" s="100">
        <v>23</v>
      </c>
      <c r="J20" s="100">
        <v>22</v>
      </c>
      <c r="K20" s="101">
        <v>77</v>
      </c>
      <c r="L20" s="102">
        <v>39</v>
      </c>
      <c r="M20" s="102">
        <v>38</v>
      </c>
      <c r="N20" s="100">
        <v>66</v>
      </c>
      <c r="O20" s="100">
        <v>36</v>
      </c>
      <c r="P20" s="100">
        <v>30</v>
      </c>
      <c r="Q20" s="100">
        <v>54</v>
      </c>
      <c r="R20" s="100">
        <v>32</v>
      </c>
      <c r="S20" s="100">
        <v>22</v>
      </c>
    </row>
    <row r="21" spans="1:19" x14ac:dyDescent="0.15">
      <c r="A21" s="108" t="s">
        <v>63</v>
      </c>
      <c r="B21" s="109">
        <v>131</v>
      </c>
      <c r="C21" s="109">
        <v>104</v>
      </c>
      <c r="D21" s="99">
        <v>27</v>
      </c>
      <c r="E21" s="100">
        <v>41</v>
      </c>
      <c r="F21" s="100">
        <v>39</v>
      </c>
      <c r="G21" s="100">
        <v>2</v>
      </c>
      <c r="H21" s="100">
        <v>1</v>
      </c>
      <c r="I21" s="100">
        <v>1</v>
      </c>
      <c r="J21" s="100">
        <v>0</v>
      </c>
      <c r="K21" s="101">
        <v>16</v>
      </c>
      <c r="L21" s="102">
        <v>12</v>
      </c>
      <c r="M21" s="102">
        <v>4</v>
      </c>
      <c r="N21" s="100">
        <v>71</v>
      </c>
      <c r="O21" s="100">
        <v>50</v>
      </c>
      <c r="P21" s="100">
        <v>21</v>
      </c>
      <c r="Q21" s="100">
        <v>2</v>
      </c>
      <c r="R21" s="100">
        <v>2</v>
      </c>
      <c r="S21" s="100">
        <v>0</v>
      </c>
    </row>
    <row r="22" spans="1:19" x14ac:dyDescent="0.15">
      <c r="A22" s="108" t="s">
        <v>66</v>
      </c>
      <c r="B22" s="109">
        <v>325</v>
      </c>
      <c r="C22" s="109">
        <v>260</v>
      </c>
      <c r="D22" s="99">
        <v>65</v>
      </c>
      <c r="E22" s="100">
        <v>154</v>
      </c>
      <c r="F22" s="100">
        <v>149</v>
      </c>
      <c r="G22" s="100">
        <v>5</v>
      </c>
      <c r="H22" s="100">
        <v>1</v>
      </c>
      <c r="I22" s="100">
        <v>1</v>
      </c>
      <c r="J22" s="100">
        <v>0</v>
      </c>
      <c r="K22" s="101">
        <v>29</v>
      </c>
      <c r="L22" s="102">
        <v>21</v>
      </c>
      <c r="M22" s="102">
        <v>8</v>
      </c>
      <c r="N22" s="100">
        <v>134</v>
      </c>
      <c r="O22" s="100">
        <v>82</v>
      </c>
      <c r="P22" s="100">
        <v>52</v>
      </c>
      <c r="Q22" s="100">
        <v>7</v>
      </c>
      <c r="R22" s="100">
        <v>7</v>
      </c>
      <c r="S22" s="100">
        <v>0</v>
      </c>
    </row>
    <row r="23" spans="1:19" x14ac:dyDescent="0.15">
      <c r="A23" s="108" t="s">
        <v>69</v>
      </c>
      <c r="B23" s="109">
        <v>610</v>
      </c>
      <c r="C23" s="109">
        <v>351</v>
      </c>
      <c r="D23" s="99">
        <v>259</v>
      </c>
      <c r="E23" s="100">
        <v>584</v>
      </c>
      <c r="F23" s="100">
        <v>339</v>
      </c>
      <c r="G23" s="100">
        <v>245</v>
      </c>
      <c r="H23" s="100">
        <v>2</v>
      </c>
      <c r="I23" s="100">
        <v>2</v>
      </c>
      <c r="J23" s="100">
        <v>0</v>
      </c>
      <c r="K23" s="101">
        <v>2</v>
      </c>
      <c r="L23" s="102">
        <v>0</v>
      </c>
      <c r="M23" s="102">
        <v>2</v>
      </c>
      <c r="N23" s="100">
        <v>17</v>
      </c>
      <c r="O23" s="100">
        <v>7</v>
      </c>
      <c r="P23" s="100">
        <v>10</v>
      </c>
      <c r="Q23" s="100">
        <v>5</v>
      </c>
      <c r="R23" s="100">
        <v>3</v>
      </c>
      <c r="S23" s="100">
        <v>2</v>
      </c>
    </row>
    <row r="24" spans="1:19" x14ac:dyDescent="0.15">
      <c r="A24" s="108" t="s">
        <v>19</v>
      </c>
      <c r="B24" s="109">
        <v>287</v>
      </c>
      <c r="C24" s="109">
        <v>200</v>
      </c>
      <c r="D24" s="99">
        <v>87</v>
      </c>
      <c r="E24" s="100">
        <v>95</v>
      </c>
      <c r="F24" s="100">
        <v>78</v>
      </c>
      <c r="G24" s="100">
        <v>17</v>
      </c>
      <c r="H24" s="100">
        <v>2</v>
      </c>
      <c r="I24" s="100">
        <v>0</v>
      </c>
      <c r="J24" s="100">
        <v>2</v>
      </c>
      <c r="K24" s="101">
        <v>20</v>
      </c>
      <c r="L24" s="102">
        <v>15</v>
      </c>
      <c r="M24" s="102">
        <v>5</v>
      </c>
      <c r="N24" s="100">
        <v>165</v>
      </c>
      <c r="O24" s="100">
        <v>102</v>
      </c>
      <c r="P24" s="100">
        <v>63</v>
      </c>
      <c r="Q24" s="100">
        <v>5</v>
      </c>
      <c r="R24" s="100">
        <v>5</v>
      </c>
      <c r="S24" s="100">
        <v>0</v>
      </c>
    </row>
    <row r="25" spans="1:19" x14ac:dyDescent="0.15">
      <c r="A25" s="108" t="s">
        <v>118</v>
      </c>
      <c r="B25" s="109">
        <v>247</v>
      </c>
      <c r="C25" s="109">
        <v>101</v>
      </c>
      <c r="D25" s="99">
        <v>146</v>
      </c>
      <c r="E25" s="100">
        <v>213</v>
      </c>
      <c r="F25" s="100">
        <v>93</v>
      </c>
      <c r="G25" s="100">
        <v>120</v>
      </c>
      <c r="H25" s="100">
        <v>3</v>
      </c>
      <c r="I25" s="100">
        <v>1</v>
      </c>
      <c r="J25" s="100">
        <v>2</v>
      </c>
      <c r="K25" s="101">
        <v>4</v>
      </c>
      <c r="L25" s="102">
        <v>0</v>
      </c>
      <c r="M25" s="102">
        <v>4</v>
      </c>
      <c r="N25" s="100">
        <v>25</v>
      </c>
      <c r="O25" s="100">
        <v>7</v>
      </c>
      <c r="P25" s="100">
        <v>18</v>
      </c>
      <c r="Q25" s="100">
        <v>2</v>
      </c>
      <c r="R25" s="100">
        <v>0</v>
      </c>
      <c r="S25" s="100">
        <v>2</v>
      </c>
    </row>
    <row r="26" spans="1:19" x14ac:dyDescent="0.15">
      <c r="A26" s="108" t="s">
        <v>70</v>
      </c>
      <c r="B26" s="109">
        <v>119</v>
      </c>
      <c r="C26" s="109">
        <v>70</v>
      </c>
      <c r="D26" s="99">
        <v>49</v>
      </c>
      <c r="E26" s="99">
        <v>21</v>
      </c>
      <c r="F26" s="99">
        <v>13</v>
      </c>
      <c r="G26" s="99">
        <v>8</v>
      </c>
      <c r="H26" s="99">
        <v>34</v>
      </c>
      <c r="I26" s="99">
        <v>23</v>
      </c>
      <c r="J26" s="99">
        <v>11</v>
      </c>
      <c r="K26" s="102">
        <v>14</v>
      </c>
      <c r="L26" s="102">
        <v>6</v>
      </c>
      <c r="M26" s="102">
        <v>8</v>
      </c>
      <c r="N26" s="99">
        <v>26</v>
      </c>
      <c r="O26" s="99">
        <v>17</v>
      </c>
      <c r="P26" s="99">
        <v>9</v>
      </c>
      <c r="Q26" s="99">
        <v>24</v>
      </c>
      <c r="R26" s="99">
        <v>11</v>
      </c>
      <c r="S26" s="99">
        <v>13</v>
      </c>
    </row>
    <row r="27" spans="1:19" x14ac:dyDescent="0.15">
      <c r="A27" s="105" t="s">
        <v>78</v>
      </c>
      <c r="B27" s="105">
        <v>203</v>
      </c>
      <c r="C27" s="105">
        <v>118</v>
      </c>
      <c r="D27" s="105">
        <v>85</v>
      </c>
      <c r="E27" s="105">
        <v>167</v>
      </c>
      <c r="F27" s="105">
        <v>98</v>
      </c>
      <c r="G27" s="105">
        <v>69</v>
      </c>
      <c r="H27" s="105">
        <v>2</v>
      </c>
      <c r="I27" s="105">
        <v>1</v>
      </c>
      <c r="J27" s="105">
        <v>1</v>
      </c>
      <c r="K27" s="105">
        <v>2</v>
      </c>
      <c r="L27" s="105">
        <v>0</v>
      </c>
      <c r="M27" s="105">
        <v>2</v>
      </c>
      <c r="N27" s="105">
        <v>22</v>
      </c>
      <c r="O27" s="105">
        <v>11</v>
      </c>
      <c r="P27" s="105">
        <v>11</v>
      </c>
      <c r="Q27" s="105">
        <v>10</v>
      </c>
      <c r="R27" s="105">
        <v>8</v>
      </c>
      <c r="S27" s="105">
        <v>2</v>
      </c>
    </row>
    <row r="28" spans="1:19" x14ac:dyDescent="0.15">
      <c r="A28" s="105" t="s">
        <v>14</v>
      </c>
      <c r="B28" s="105">
        <v>70</v>
      </c>
      <c r="C28" s="105">
        <v>49</v>
      </c>
      <c r="D28" s="105">
        <v>21</v>
      </c>
      <c r="E28" s="105">
        <v>15</v>
      </c>
      <c r="F28" s="105">
        <v>11</v>
      </c>
      <c r="G28" s="105">
        <v>4</v>
      </c>
      <c r="H28" s="105">
        <v>14</v>
      </c>
      <c r="I28" s="105">
        <v>9</v>
      </c>
      <c r="J28" s="105">
        <v>5</v>
      </c>
      <c r="K28" s="105">
        <v>7</v>
      </c>
      <c r="L28" s="105">
        <v>4</v>
      </c>
      <c r="M28" s="105">
        <v>3</v>
      </c>
      <c r="N28" s="105">
        <v>22</v>
      </c>
      <c r="O28" s="105">
        <v>16</v>
      </c>
      <c r="P28" s="105">
        <v>6</v>
      </c>
      <c r="Q28" s="105">
        <v>12</v>
      </c>
      <c r="R28" s="105">
        <v>9</v>
      </c>
      <c r="S28" s="105">
        <v>3</v>
      </c>
    </row>
    <row r="29" spans="1:19" x14ac:dyDescent="0.15">
      <c r="A29" s="105" t="s">
        <v>72</v>
      </c>
      <c r="B29" s="105">
        <v>19</v>
      </c>
      <c r="C29" s="105">
        <v>9</v>
      </c>
      <c r="D29" s="105">
        <v>10</v>
      </c>
      <c r="E29" s="105">
        <v>2</v>
      </c>
      <c r="F29" s="105">
        <v>2</v>
      </c>
      <c r="G29" s="105">
        <v>0</v>
      </c>
      <c r="H29" s="105">
        <v>2</v>
      </c>
      <c r="I29" s="105">
        <v>1</v>
      </c>
      <c r="J29" s="105">
        <v>1</v>
      </c>
      <c r="K29" s="105">
        <v>0</v>
      </c>
      <c r="L29" s="105">
        <v>0</v>
      </c>
      <c r="M29" s="105">
        <v>0</v>
      </c>
      <c r="N29" s="105">
        <v>12</v>
      </c>
      <c r="O29" s="105">
        <v>4</v>
      </c>
      <c r="P29" s="105">
        <v>8</v>
      </c>
      <c r="Q29" s="105">
        <v>3</v>
      </c>
      <c r="R29" s="105">
        <v>2</v>
      </c>
      <c r="S29" s="105">
        <v>1</v>
      </c>
    </row>
    <row r="30" spans="1:19" x14ac:dyDescent="0.15">
      <c r="A30" s="105" t="s">
        <v>81</v>
      </c>
      <c r="B30" s="105">
        <v>26</v>
      </c>
      <c r="C30" s="105">
        <v>22</v>
      </c>
      <c r="D30" s="105">
        <v>4</v>
      </c>
      <c r="E30" s="105">
        <v>9</v>
      </c>
      <c r="F30" s="105">
        <v>8</v>
      </c>
      <c r="G30" s="105">
        <v>1</v>
      </c>
      <c r="H30" s="105">
        <v>1</v>
      </c>
      <c r="I30" s="105">
        <v>0</v>
      </c>
      <c r="J30" s="105">
        <v>1</v>
      </c>
      <c r="K30" s="105">
        <v>2</v>
      </c>
      <c r="L30" s="105">
        <v>2</v>
      </c>
      <c r="M30" s="105">
        <v>0</v>
      </c>
      <c r="N30" s="105">
        <v>12</v>
      </c>
      <c r="O30" s="105">
        <v>10</v>
      </c>
      <c r="P30" s="105">
        <v>2</v>
      </c>
      <c r="Q30" s="105">
        <v>2</v>
      </c>
      <c r="R30" s="105">
        <v>2</v>
      </c>
      <c r="S30" s="105">
        <v>0</v>
      </c>
    </row>
    <row r="31" spans="1:19" x14ac:dyDescent="0.15">
      <c r="A31" s="105" t="s">
        <v>86</v>
      </c>
      <c r="B31" s="105">
        <v>195</v>
      </c>
      <c r="C31" s="105">
        <v>103</v>
      </c>
      <c r="D31" s="105">
        <v>92</v>
      </c>
      <c r="E31" s="105">
        <v>191</v>
      </c>
      <c r="F31" s="105">
        <v>101</v>
      </c>
      <c r="G31" s="105">
        <v>90</v>
      </c>
      <c r="H31" s="105">
        <v>1</v>
      </c>
      <c r="I31" s="105">
        <v>0</v>
      </c>
      <c r="J31" s="105">
        <v>1</v>
      </c>
      <c r="K31" s="105">
        <v>0</v>
      </c>
      <c r="L31" s="105">
        <v>0</v>
      </c>
      <c r="M31" s="105">
        <v>0</v>
      </c>
      <c r="N31" s="105">
        <v>1</v>
      </c>
      <c r="O31" s="105">
        <v>1</v>
      </c>
      <c r="P31" s="105">
        <v>0</v>
      </c>
      <c r="Q31" s="105">
        <v>2</v>
      </c>
      <c r="R31" s="105">
        <v>1</v>
      </c>
      <c r="S31" s="105">
        <v>1</v>
      </c>
    </row>
    <row r="32" spans="1:19" x14ac:dyDescent="0.15">
      <c r="A32" s="105" t="s">
        <v>83</v>
      </c>
      <c r="B32" s="105">
        <v>27</v>
      </c>
      <c r="C32" s="105">
        <v>5</v>
      </c>
      <c r="D32" s="105">
        <v>22</v>
      </c>
      <c r="E32" s="105">
        <v>1</v>
      </c>
      <c r="F32" s="105">
        <v>0</v>
      </c>
      <c r="G32" s="105">
        <v>1</v>
      </c>
      <c r="H32" s="105">
        <v>1</v>
      </c>
      <c r="I32" s="105">
        <v>1</v>
      </c>
      <c r="J32" s="105">
        <v>0</v>
      </c>
      <c r="K32" s="105">
        <v>2</v>
      </c>
      <c r="L32" s="105">
        <v>1</v>
      </c>
      <c r="M32" s="105">
        <v>1</v>
      </c>
      <c r="N32" s="105">
        <v>22</v>
      </c>
      <c r="O32" s="105">
        <v>3</v>
      </c>
      <c r="P32" s="105">
        <v>19</v>
      </c>
      <c r="Q32" s="105">
        <v>1</v>
      </c>
      <c r="R32" s="105">
        <v>0</v>
      </c>
      <c r="S32" s="105">
        <v>1</v>
      </c>
    </row>
    <row r="33" spans="1:19" x14ac:dyDescent="0.15">
      <c r="A33" s="105" t="s">
        <v>50</v>
      </c>
      <c r="B33" s="105">
        <v>19</v>
      </c>
      <c r="C33" s="105">
        <v>10</v>
      </c>
      <c r="D33" s="105">
        <v>9</v>
      </c>
      <c r="E33" s="105">
        <v>3</v>
      </c>
      <c r="F33" s="105">
        <v>3</v>
      </c>
      <c r="G33" s="105">
        <v>0</v>
      </c>
      <c r="H33" s="105">
        <v>7</v>
      </c>
      <c r="I33" s="105">
        <v>2</v>
      </c>
      <c r="J33" s="105">
        <v>5</v>
      </c>
      <c r="K33" s="105">
        <v>2</v>
      </c>
      <c r="L33" s="105">
        <v>0</v>
      </c>
      <c r="M33" s="105">
        <v>2</v>
      </c>
      <c r="N33" s="105">
        <v>6</v>
      </c>
      <c r="O33" s="105">
        <v>4</v>
      </c>
      <c r="P33" s="105">
        <v>2</v>
      </c>
      <c r="Q33" s="105">
        <v>1</v>
      </c>
      <c r="R33" s="105">
        <v>1</v>
      </c>
      <c r="S33" s="105">
        <v>0</v>
      </c>
    </row>
    <row r="34" spans="1:19" x14ac:dyDescent="0.15">
      <c r="A34" s="105" t="s">
        <v>84</v>
      </c>
      <c r="B34" s="105">
        <v>46</v>
      </c>
      <c r="C34" s="105">
        <v>37</v>
      </c>
      <c r="D34" s="105">
        <v>9</v>
      </c>
      <c r="E34" s="105">
        <v>23</v>
      </c>
      <c r="F34" s="105">
        <v>19</v>
      </c>
      <c r="G34" s="105">
        <v>4</v>
      </c>
      <c r="H34" s="105">
        <v>3</v>
      </c>
      <c r="I34" s="105">
        <v>3</v>
      </c>
      <c r="J34" s="105">
        <v>0</v>
      </c>
      <c r="K34" s="105">
        <v>2</v>
      </c>
      <c r="L34" s="105">
        <v>2</v>
      </c>
      <c r="M34" s="105">
        <v>0</v>
      </c>
      <c r="N34" s="105">
        <v>14</v>
      </c>
      <c r="O34" s="105">
        <v>10</v>
      </c>
      <c r="P34" s="105">
        <v>4</v>
      </c>
      <c r="Q34" s="105">
        <v>4</v>
      </c>
      <c r="R34" s="105">
        <v>3</v>
      </c>
      <c r="S34" s="105">
        <v>1</v>
      </c>
    </row>
    <row r="35" spans="1:19" x14ac:dyDescent="0.15">
      <c r="A35" s="105" t="s">
        <v>3</v>
      </c>
      <c r="B35" s="105">
        <v>45</v>
      </c>
      <c r="C35" s="105">
        <v>19</v>
      </c>
      <c r="D35" s="105">
        <v>26</v>
      </c>
      <c r="E35" s="105">
        <v>14</v>
      </c>
      <c r="F35" s="105">
        <v>11</v>
      </c>
      <c r="G35" s="105">
        <v>3</v>
      </c>
      <c r="H35" s="105">
        <v>8</v>
      </c>
      <c r="I35" s="105">
        <v>1</v>
      </c>
      <c r="J35" s="105">
        <v>7</v>
      </c>
      <c r="K35" s="105">
        <v>8</v>
      </c>
      <c r="L35" s="105">
        <v>4</v>
      </c>
      <c r="M35" s="105">
        <v>4</v>
      </c>
      <c r="N35" s="105">
        <v>6</v>
      </c>
      <c r="O35" s="105">
        <v>2</v>
      </c>
      <c r="P35" s="105">
        <v>4</v>
      </c>
      <c r="Q35" s="105">
        <v>9</v>
      </c>
      <c r="R35" s="105">
        <v>1</v>
      </c>
      <c r="S35" s="105">
        <v>8</v>
      </c>
    </row>
    <row r="36" spans="1:19" x14ac:dyDescent="0.15">
      <c r="A36" s="105" t="s">
        <v>17</v>
      </c>
      <c r="B36" s="105">
        <v>39</v>
      </c>
      <c r="C36" s="105">
        <v>39</v>
      </c>
      <c r="D36" s="105">
        <v>0</v>
      </c>
      <c r="E36" s="105">
        <v>35</v>
      </c>
      <c r="F36" s="105">
        <v>35</v>
      </c>
      <c r="G36" s="105">
        <v>0</v>
      </c>
      <c r="H36" s="105">
        <v>0</v>
      </c>
      <c r="I36" s="105">
        <v>0</v>
      </c>
      <c r="J36" s="105">
        <v>0</v>
      </c>
      <c r="K36" s="105">
        <v>2</v>
      </c>
      <c r="L36" s="105">
        <v>2</v>
      </c>
      <c r="M36" s="105">
        <v>0</v>
      </c>
      <c r="N36" s="105">
        <v>2</v>
      </c>
      <c r="O36" s="105">
        <v>2</v>
      </c>
      <c r="P36" s="105">
        <v>0</v>
      </c>
      <c r="Q36" s="105">
        <v>0</v>
      </c>
      <c r="R36" s="105">
        <v>0</v>
      </c>
      <c r="S36" s="105">
        <v>0</v>
      </c>
    </row>
    <row r="37" spans="1:19" x14ac:dyDescent="0.15">
      <c r="A37" t="s">
        <v>0</v>
      </c>
      <c r="B37">
        <v>8</v>
      </c>
      <c r="C37">
        <v>2</v>
      </c>
      <c r="D37">
        <v>6</v>
      </c>
      <c r="E37">
        <v>1</v>
      </c>
      <c r="F37">
        <v>0</v>
      </c>
      <c r="G37">
        <v>1</v>
      </c>
      <c r="H37">
        <v>1</v>
      </c>
      <c r="I37">
        <v>1</v>
      </c>
      <c r="J37">
        <v>0</v>
      </c>
      <c r="K37">
        <v>1</v>
      </c>
      <c r="L37">
        <v>0</v>
      </c>
      <c r="M37">
        <v>1</v>
      </c>
      <c r="N37">
        <v>5</v>
      </c>
      <c r="O37">
        <v>1</v>
      </c>
      <c r="P37">
        <v>4</v>
      </c>
      <c r="Q37">
        <v>0</v>
      </c>
      <c r="R37">
        <v>0</v>
      </c>
      <c r="S37">
        <v>0</v>
      </c>
    </row>
    <row r="38" spans="1:19" x14ac:dyDescent="0.15">
      <c r="A38" t="s">
        <v>133</v>
      </c>
      <c r="B38">
        <v>25</v>
      </c>
      <c r="C38">
        <v>15</v>
      </c>
      <c r="D38">
        <v>10</v>
      </c>
      <c r="E38">
        <v>5</v>
      </c>
      <c r="F38">
        <v>2</v>
      </c>
      <c r="G38">
        <v>3</v>
      </c>
      <c r="H38">
        <v>3</v>
      </c>
      <c r="I38">
        <v>2</v>
      </c>
      <c r="J38">
        <v>1</v>
      </c>
      <c r="K38">
        <v>2</v>
      </c>
      <c r="L38">
        <v>1</v>
      </c>
      <c r="M38">
        <v>1</v>
      </c>
      <c r="N38">
        <v>12</v>
      </c>
      <c r="O38">
        <v>8</v>
      </c>
      <c r="P38">
        <v>4</v>
      </c>
      <c r="Q38">
        <v>3</v>
      </c>
      <c r="R38">
        <v>2</v>
      </c>
      <c r="S38">
        <v>1</v>
      </c>
    </row>
    <row r="39" spans="1:19" x14ac:dyDescent="0.15">
      <c r="A39" t="s">
        <v>124</v>
      </c>
      <c r="B39">
        <v>43</v>
      </c>
      <c r="C39">
        <v>33</v>
      </c>
      <c r="D39">
        <v>10</v>
      </c>
      <c r="E39">
        <v>22</v>
      </c>
      <c r="F39">
        <v>15</v>
      </c>
      <c r="G39">
        <v>7</v>
      </c>
      <c r="H39">
        <v>0</v>
      </c>
      <c r="I39">
        <v>0</v>
      </c>
      <c r="J39">
        <v>0</v>
      </c>
      <c r="K39">
        <v>1</v>
      </c>
      <c r="L39">
        <v>0</v>
      </c>
      <c r="M39">
        <v>1</v>
      </c>
      <c r="N39">
        <v>1</v>
      </c>
      <c r="O39">
        <v>1</v>
      </c>
      <c r="P39">
        <v>0</v>
      </c>
      <c r="Q39">
        <v>19</v>
      </c>
      <c r="R39">
        <v>17</v>
      </c>
      <c r="S39">
        <v>2</v>
      </c>
    </row>
    <row r="40" spans="1:19" x14ac:dyDescent="0.15">
      <c r="A40" t="s">
        <v>39</v>
      </c>
      <c r="B40">
        <v>19</v>
      </c>
      <c r="C40">
        <v>10</v>
      </c>
      <c r="D40">
        <v>9</v>
      </c>
      <c r="E40">
        <v>5</v>
      </c>
      <c r="F40">
        <v>3</v>
      </c>
      <c r="G40">
        <v>2</v>
      </c>
      <c r="H40">
        <v>0</v>
      </c>
      <c r="I40">
        <v>0</v>
      </c>
      <c r="J40">
        <v>0</v>
      </c>
      <c r="K40">
        <v>4</v>
      </c>
      <c r="L40">
        <v>3</v>
      </c>
      <c r="M40">
        <v>1</v>
      </c>
      <c r="N40">
        <v>9</v>
      </c>
      <c r="O40">
        <v>4</v>
      </c>
      <c r="P40">
        <v>5</v>
      </c>
      <c r="Q40">
        <v>1</v>
      </c>
      <c r="R40">
        <v>0</v>
      </c>
      <c r="S40">
        <v>1</v>
      </c>
    </row>
    <row r="41" spans="1:19" x14ac:dyDescent="0.15">
      <c r="A41" t="s">
        <v>13</v>
      </c>
      <c r="B41">
        <v>16</v>
      </c>
      <c r="C41">
        <v>13</v>
      </c>
      <c r="D41">
        <v>3</v>
      </c>
      <c r="E41">
        <v>9</v>
      </c>
      <c r="F41">
        <v>7</v>
      </c>
      <c r="G41">
        <v>2</v>
      </c>
      <c r="H41">
        <v>0</v>
      </c>
      <c r="I41">
        <v>0</v>
      </c>
      <c r="J41">
        <v>0</v>
      </c>
      <c r="K41">
        <v>1</v>
      </c>
      <c r="L41">
        <v>1</v>
      </c>
      <c r="M41">
        <v>0</v>
      </c>
      <c r="N41">
        <v>6</v>
      </c>
      <c r="O41">
        <v>5</v>
      </c>
      <c r="P41">
        <v>1</v>
      </c>
      <c r="Q41">
        <v>0</v>
      </c>
      <c r="R41">
        <v>0</v>
      </c>
      <c r="S41">
        <v>0</v>
      </c>
    </row>
    <row r="42" spans="1:19" x14ac:dyDescent="0.15">
      <c r="A42" t="s">
        <v>127</v>
      </c>
      <c r="B42">
        <v>15</v>
      </c>
      <c r="C42">
        <v>11</v>
      </c>
      <c r="D42">
        <v>4</v>
      </c>
      <c r="E42">
        <v>1</v>
      </c>
      <c r="F42">
        <v>1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13</v>
      </c>
      <c r="O42">
        <v>10</v>
      </c>
      <c r="P42">
        <v>3</v>
      </c>
      <c r="Q42">
        <v>0</v>
      </c>
      <c r="R42">
        <v>0</v>
      </c>
      <c r="S42">
        <v>0</v>
      </c>
    </row>
    <row r="43" spans="1:19" x14ac:dyDescent="0.15">
      <c r="A43" t="s">
        <v>12</v>
      </c>
      <c r="B43">
        <v>22</v>
      </c>
      <c r="C43">
        <v>15</v>
      </c>
      <c r="D43">
        <v>7</v>
      </c>
      <c r="E43">
        <v>10</v>
      </c>
      <c r="F43">
        <v>10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11</v>
      </c>
      <c r="O43">
        <v>4</v>
      </c>
      <c r="P43">
        <v>7</v>
      </c>
      <c r="Q43">
        <v>1</v>
      </c>
      <c r="R43">
        <v>1</v>
      </c>
      <c r="S43">
        <v>0</v>
      </c>
    </row>
    <row r="44" spans="1:19" x14ac:dyDescent="0.15">
      <c r="A44" t="s">
        <v>131</v>
      </c>
      <c r="B44">
        <v>10</v>
      </c>
      <c r="C44">
        <v>4</v>
      </c>
      <c r="D44">
        <v>6</v>
      </c>
      <c r="E44">
        <v>1</v>
      </c>
      <c r="F44">
        <v>0</v>
      </c>
      <c r="G44">
        <v>1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8</v>
      </c>
      <c r="O44">
        <v>4</v>
      </c>
      <c r="P44">
        <v>4</v>
      </c>
      <c r="Q44">
        <v>0</v>
      </c>
      <c r="R44">
        <v>0</v>
      </c>
      <c r="S44">
        <v>0</v>
      </c>
    </row>
    <row r="45" spans="1:19" x14ac:dyDescent="0.15">
      <c r="A45" t="s">
        <v>74</v>
      </c>
      <c r="B45">
        <v>15</v>
      </c>
      <c r="C45">
        <v>13</v>
      </c>
      <c r="D45">
        <v>2</v>
      </c>
      <c r="E45">
        <v>5</v>
      </c>
      <c r="F45">
        <v>4</v>
      </c>
      <c r="G45">
        <v>1</v>
      </c>
      <c r="H45">
        <v>2</v>
      </c>
      <c r="I45">
        <v>2</v>
      </c>
      <c r="J45">
        <v>0</v>
      </c>
      <c r="K45">
        <v>2</v>
      </c>
      <c r="L45">
        <v>1</v>
      </c>
      <c r="M45">
        <v>1</v>
      </c>
      <c r="N45">
        <v>5</v>
      </c>
      <c r="O45">
        <v>5</v>
      </c>
      <c r="P45">
        <v>0</v>
      </c>
      <c r="Q45">
        <v>1</v>
      </c>
      <c r="R45">
        <v>1</v>
      </c>
      <c r="S45">
        <v>0</v>
      </c>
    </row>
    <row r="46" spans="1:19" x14ac:dyDescent="0.15">
      <c r="A46" t="s">
        <v>125</v>
      </c>
      <c r="B46">
        <v>12</v>
      </c>
      <c r="C46">
        <v>9</v>
      </c>
      <c r="D46">
        <v>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4</v>
      </c>
      <c r="L46">
        <v>3</v>
      </c>
      <c r="M46">
        <v>1</v>
      </c>
      <c r="N46">
        <v>8</v>
      </c>
      <c r="O46">
        <v>6</v>
      </c>
      <c r="P46">
        <v>2</v>
      </c>
      <c r="Q46">
        <v>0</v>
      </c>
      <c r="R46">
        <v>0</v>
      </c>
      <c r="S46">
        <v>0</v>
      </c>
    </row>
    <row r="47" spans="1:19" x14ac:dyDescent="0.15">
      <c r="A47" t="s">
        <v>130</v>
      </c>
      <c r="B47">
        <v>11</v>
      </c>
      <c r="C47">
        <v>7</v>
      </c>
      <c r="D47">
        <v>4</v>
      </c>
      <c r="E47">
        <v>3</v>
      </c>
      <c r="F47">
        <v>2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3</v>
      </c>
      <c r="O47">
        <v>2</v>
      </c>
      <c r="P47">
        <v>1</v>
      </c>
      <c r="Q47">
        <v>3</v>
      </c>
      <c r="R47">
        <v>3</v>
      </c>
      <c r="S47">
        <v>0</v>
      </c>
    </row>
    <row r="48" spans="1:19" x14ac:dyDescent="0.15">
      <c r="A48" t="s">
        <v>122</v>
      </c>
      <c r="B48">
        <v>4</v>
      </c>
      <c r="C48">
        <v>4</v>
      </c>
      <c r="D48">
        <v>0</v>
      </c>
      <c r="E48">
        <v>0</v>
      </c>
      <c r="F48">
        <v>0</v>
      </c>
      <c r="G48">
        <v>0</v>
      </c>
      <c r="H48">
        <v>1</v>
      </c>
      <c r="I48">
        <v>1</v>
      </c>
      <c r="J48">
        <v>0</v>
      </c>
      <c r="K48">
        <v>0</v>
      </c>
      <c r="L48">
        <v>0</v>
      </c>
      <c r="M48">
        <v>0</v>
      </c>
      <c r="N48">
        <v>3</v>
      </c>
      <c r="O48">
        <v>3</v>
      </c>
      <c r="P48">
        <v>0</v>
      </c>
      <c r="Q48">
        <v>0</v>
      </c>
      <c r="R48">
        <v>0</v>
      </c>
      <c r="S48">
        <v>0</v>
      </c>
    </row>
    <row r="49" spans="1:19" x14ac:dyDescent="0.15">
      <c r="A49" t="s">
        <v>129</v>
      </c>
      <c r="B49">
        <v>18</v>
      </c>
      <c r="C49">
        <v>2</v>
      </c>
      <c r="D49">
        <v>16</v>
      </c>
      <c r="E49">
        <v>4</v>
      </c>
      <c r="F49">
        <v>0</v>
      </c>
      <c r="G49">
        <v>4</v>
      </c>
      <c r="H49">
        <v>3</v>
      </c>
      <c r="I49">
        <v>1</v>
      </c>
      <c r="J49">
        <v>2</v>
      </c>
      <c r="K49">
        <v>1</v>
      </c>
      <c r="L49">
        <v>0</v>
      </c>
      <c r="M49">
        <v>1</v>
      </c>
      <c r="N49">
        <v>7</v>
      </c>
      <c r="O49">
        <v>1</v>
      </c>
      <c r="P49">
        <v>6</v>
      </c>
      <c r="Q49">
        <v>3</v>
      </c>
      <c r="R49">
        <v>0</v>
      </c>
      <c r="S49">
        <v>3</v>
      </c>
    </row>
    <row r="50" spans="1:19" x14ac:dyDescent="0.15">
      <c r="A50" t="s">
        <v>85</v>
      </c>
      <c r="B50">
        <v>8</v>
      </c>
      <c r="C50">
        <v>3</v>
      </c>
      <c r="D50">
        <v>5</v>
      </c>
      <c r="E50">
        <v>1</v>
      </c>
      <c r="F50">
        <v>0</v>
      </c>
      <c r="G50">
        <v>1</v>
      </c>
      <c r="H50">
        <v>1</v>
      </c>
      <c r="I50">
        <v>1</v>
      </c>
      <c r="J50">
        <v>0</v>
      </c>
      <c r="K50">
        <v>2</v>
      </c>
      <c r="L50">
        <v>1</v>
      </c>
      <c r="M50">
        <v>1</v>
      </c>
      <c r="N50">
        <v>4</v>
      </c>
      <c r="O50">
        <v>1</v>
      </c>
      <c r="P50">
        <v>3</v>
      </c>
      <c r="Q50">
        <v>0</v>
      </c>
      <c r="R50">
        <v>0</v>
      </c>
      <c r="S50">
        <v>0</v>
      </c>
    </row>
    <row r="51" spans="1:19" x14ac:dyDescent="0.15">
      <c r="A51" t="s">
        <v>76</v>
      </c>
      <c r="B51">
        <v>5</v>
      </c>
      <c r="C51">
        <v>3</v>
      </c>
      <c r="D51">
        <v>2</v>
      </c>
      <c r="E51">
        <v>1</v>
      </c>
      <c r="F51">
        <v>1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0</v>
      </c>
      <c r="N51">
        <v>3</v>
      </c>
      <c r="O51">
        <v>1</v>
      </c>
      <c r="P51">
        <v>2</v>
      </c>
      <c r="Q51">
        <v>0</v>
      </c>
      <c r="R51">
        <v>0</v>
      </c>
      <c r="S51">
        <v>0</v>
      </c>
    </row>
    <row r="52" spans="1:19" x14ac:dyDescent="0.15">
      <c r="A52" t="s">
        <v>68</v>
      </c>
      <c r="B52">
        <v>21</v>
      </c>
      <c r="C52">
        <v>19</v>
      </c>
      <c r="D52">
        <v>2</v>
      </c>
      <c r="E52">
        <v>1</v>
      </c>
      <c r="F52">
        <v>1</v>
      </c>
      <c r="G52">
        <v>0</v>
      </c>
      <c r="H52">
        <v>3</v>
      </c>
      <c r="I52">
        <v>3</v>
      </c>
      <c r="J52">
        <v>0</v>
      </c>
      <c r="K52">
        <v>3</v>
      </c>
      <c r="L52">
        <v>2</v>
      </c>
      <c r="M52">
        <v>1</v>
      </c>
      <c r="N52">
        <v>6</v>
      </c>
      <c r="O52">
        <v>6</v>
      </c>
      <c r="P52">
        <v>0</v>
      </c>
      <c r="Q52">
        <v>8</v>
      </c>
      <c r="R52">
        <v>7</v>
      </c>
      <c r="S52">
        <v>1</v>
      </c>
    </row>
    <row r="53" spans="1:19" x14ac:dyDescent="0.15">
      <c r="A53" t="s">
        <v>23</v>
      </c>
      <c r="B53">
        <v>7</v>
      </c>
      <c r="C53">
        <v>5</v>
      </c>
      <c r="D53">
        <v>2</v>
      </c>
      <c r="E53">
        <v>7</v>
      </c>
      <c r="F53">
        <v>5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15">
      <c r="A54" t="s">
        <v>117</v>
      </c>
      <c r="B54">
        <v>6</v>
      </c>
      <c r="C54">
        <v>3</v>
      </c>
      <c r="D54">
        <v>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4</v>
      </c>
      <c r="O54">
        <v>2</v>
      </c>
      <c r="P54">
        <v>2</v>
      </c>
      <c r="Q54">
        <v>2</v>
      </c>
      <c r="R54">
        <v>1</v>
      </c>
      <c r="S54">
        <v>1</v>
      </c>
    </row>
    <row r="55" spans="1:19" x14ac:dyDescent="0.15">
      <c r="A55" t="s">
        <v>121</v>
      </c>
      <c r="B55">
        <v>3</v>
      </c>
      <c r="C55">
        <v>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2</v>
      </c>
      <c r="O55">
        <v>2</v>
      </c>
      <c r="P55">
        <v>0</v>
      </c>
      <c r="Q55">
        <v>1</v>
      </c>
      <c r="R55">
        <v>1</v>
      </c>
      <c r="S55">
        <v>0</v>
      </c>
    </row>
    <row r="56" spans="1:19" x14ac:dyDescent="0.15">
      <c r="A56" t="s">
        <v>75</v>
      </c>
      <c r="B56">
        <v>6</v>
      </c>
      <c r="C56">
        <v>1</v>
      </c>
      <c r="D56">
        <v>5</v>
      </c>
      <c r="E56">
        <v>1</v>
      </c>
      <c r="F56">
        <v>0</v>
      </c>
      <c r="G56">
        <v>1</v>
      </c>
      <c r="H56">
        <v>0</v>
      </c>
      <c r="I56">
        <v>0</v>
      </c>
      <c r="J56">
        <v>0</v>
      </c>
      <c r="K56">
        <v>1</v>
      </c>
      <c r="L56">
        <v>0</v>
      </c>
      <c r="M56">
        <v>1</v>
      </c>
      <c r="N56">
        <v>3</v>
      </c>
      <c r="O56">
        <v>0</v>
      </c>
      <c r="P56">
        <v>3</v>
      </c>
      <c r="Q56">
        <v>1</v>
      </c>
      <c r="R56">
        <v>1</v>
      </c>
      <c r="S56">
        <v>0</v>
      </c>
    </row>
    <row r="57" spans="1:19" x14ac:dyDescent="0.15">
      <c r="A57" t="s">
        <v>138</v>
      </c>
      <c r="B57">
        <v>5</v>
      </c>
      <c r="C57">
        <v>4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1</v>
      </c>
      <c r="M57">
        <v>0</v>
      </c>
      <c r="N57">
        <v>4</v>
      </c>
      <c r="O57">
        <v>3</v>
      </c>
      <c r="P57">
        <v>1</v>
      </c>
      <c r="Q57">
        <v>0</v>
      </c>
      <c r="R57">
        <v>0</v>
      </c>
      <c r="S57">
        <v>0</v>
      </c>
    </row>
    <row r="58" spans="1:19" x14ac:dyDescent="0.15">
      <c r="A58" t="s">
        <v>134</v>
      </c>
      <c r="B58">
        <v>17</v>
      </c>
      <c r="C58">
        <v>11</v>
      </c>
      <c r="D58">
        <v>6</v>
      </c>
      <c r="E58">
        <v>13</v>
      </c>
      <c r="F58">
        <v>8</v>
      </c>
      <c r="G58">
        <v>5</v>
      </c>
      <c r="H58">
        <v>1</v>
      </c>
      <c r="I58">
        <v>1</v>
      </c>
      <c r="J58">
        <v>0</v>
      </c>
      <c r="K58">
        <v>2</v>
      </c>
      <c r="L58">
        <v>2</v>
      </c>
      <c r="M58">
        <v>0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</row>
    <row r="59" spans="1:19" x14ac:dyDescent="0.15">
      <c r="A59" t="s">
        <v>161</v>
      </c>
      <c r="B59">
        <v>1</v>
      </c>
      <c r="C59">
        <v>1</v>
      </c>
      <c r="D59">
        <v>0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15">
      <c r="A60" t="s">
        <v>148</v>
      </c>
      <c r="B60">
        <v>6</v>
      </c>
      <c r="C60">
        <v>3</v>
      </c>
      <c r="D60">
        <v>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5</v>
      </c>
      <c r="O60">
        <v>3</v>
      </c>
      <c r="P60">
        <v>2</v>
      </c>
      <c r="Q60">
        <v>0</v>
      </c>
      <c r="R60">
        <v>0</v>
      </c>
      <c r="S60">
        <v>0</v>
      </c>
    </row>
    <row r="61" spans="1:19" x14ac:dyDescent="0.15">
      <c r="A61" t="s">
        <v>123</v>
      </c>
      <c r="B61">
        <v>11</v>
      </c>
      <c r="C61">
        <v>9</v>
      </c>
      <c r="D61">
        <v>2</v>
      </c>
      <c r="E61">
        <v>7</v>
      </c>
      <c r="F61">
        <v>6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4</v>
      </c>
      <c r="O61">
        <v>3</v>
      </c>
      <c r="P61">
        <v>1</v>
      </c>
      <c r="Q61">
        <v>0</v>
      </c>
      <c r="R61">
        <v>0</v>
      </c>
      <c r="S61">
        <v>0</v>
      </c>
    </row>
    <row r="62" spans="1:19" x14ac:dyDescent="0.15">
      <c r="A62" t="s">
        <v>6</v>
      </c>
      <c r="B62">
        <v>17</v>
      </c>
      <c r="C62">
        <v>11</v>
      </c>
      <c r="D62">
        <v>6</v>
      </c>
      <c r="E62">
        <v>2</v>
      </c>
      <c r="F62">
        <v>0</v>
      </c>
      <c r="G62">
        <v>2</v>
      </c>
      <c r="H62">
        <v>1</v>
      </c>
      <c r="I62">
        <v>0</v>
      </c>
      <c r="J62">
        <v>1</v>
      </c>
      <c r="K62">
        <v>3</v>
      </c>
      <c r="L62">
        <v>3</v>
      </c>
      <c r="M62">
        <v>0</v>
      </c>
      <c r="N62">
        <v>11</v>
      </c>
      <c r="O62">
        <v>8</v>
      </c>
      <c r="P62">
        <v>3</v>
      </c>
      <c r="Q62">
        <v>0</v>
      </c>
      <c r="R62">
        <v>0</v>
      </c>
      <c r="S62">
        <v>0</v>
      </c>
    </row>
    <row r="63" spans="1:19" x14ac:dyDescent="0.15">
      <c r="A63" t="s">
        <v>136</v>
      </c>
      <c r="B63">
        <v>13</v>
      </c>
      <c r="C63">
        <v>9</v>
      </c>
      <c r="D63">
        <v>4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7</v>
      </c>
      <c r="O63">
        <v>4</v>
      </c>
      <c r="P63">
        <v>3</v>
      </c>
      <c r="Q63">
        <v>6</v>
      </c>
      <c r="R63">
        <v>5</v>
      </c>
      <c r="S63">
        <v>1</v>
      </c>
    </row>
    <row r="64" spans="1:19" x14ac:dyDescent="0.15">
      <c r="A64" t="s">
        <v>139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15">
      <c r="A65" t="s">
        <v>135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1</v>
      </c>
      <c r="P65">
        <v>0</v>
      </c>
      <c r="Q65">
        <v>0</v>
      </c>
      <c r="R65">
        <v>0</v>
      </c>
      <c r="S65">
        <v>0</v>
      </c>
    </row>
    <row r="66" spans="1:19" x14ac:dyDescent="0.15">
      <c r="A66" t="s">
        <v>140</v>
      </c>
      <c r="B66">
        <v>3</v>
      </c>
      <c r="C66">
        <v>2</v>
      </c>
      <c r="D66">
        <v>1</v>
      </c>
      <c r="E66">
        <v>1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1</v>
      </c>
      <c r="R66">
        <v>1</v>
      </c>
      <c r="S66">
        <v>0</v>
      </c>
    </row>
    <row r="67" spans="1:19" x14ac:dyDescent="0.15">
      <c r="A67" t="s">
        <v>20</v>
      </c>
      <c r="B67">
        <v>8</v>
      </c>
      <c r="C67">
        <v>4</v>
      </c>
      <c r="D67">
        <v>4</v>
      </c>
      <c r="E67">
        <v>4</v>
      </c>
      <c r="F67">
        <v>0</v>
      </c>
      <c r="G67">
        <v>4</v>
      </c>
      <c r="H67">
        <v>0</v>
      </c>
      <c r="I67">
        <v>0</v>
      </c>
      <c r="J67">
        <v>0</v>
      </c>
      <c r="K67">
        <v>1</v>
      </c>
      <c r="L67">
        <v>1</v>
      </c>
      <c r="M67">
        <v>0</v>
      </c>
      <c r="N67">
        <v>2</v>
      </c>
      <c r="O67">
        <v>2</v>
      </c>
      <c r="P67">
        <v>0</v>
      </c>
      <c r="Q67">
        <v>1</v>
      </c>
      <c r="R67">
        <v>1</v>
      </c>
      <c r="S67">
        <v>0</v>
      </c>
    </row>
    <row r="68" spans="1:19" x14ac:dyDescent="0.15">
      <c r="A68" t="s">
        <v>26</v>
      </c>
      <c r="B68">
        <v>3</v>
      </c>
      <c r="C68">
        <v>2</v>
      </c>
      <c r="D68">
        <v>1</v>
      </c>
      <c r="E68">
        <v>0</v>
      </c>
      <c r="F68">
        <v>0</v>
      </c>
      <c r="G68">
        <v>0</v>
      </c>
      <c r="H68">
        <v>1</v>
      </c>
      <c r="I68">
        <v>1</v>
      </c>
      <c r="J68">
        <v>0</v>
      </c>
      <c r="K68">
        <v>0</v>
      </c>
      <c r="L68">
        <v>0</v>
      </c>
      <c r="M68">
        <v>0</v>
      </c>
      <c r="N68">
        <v>2</v>
      </c>
      <c r="O68">
        <v>1</v>
      </c>
      <c r="P68">
        <v>1</v>
      </c>
      <c r="Q68">
        <v>0</v>
      </c>
      <c r="R68">
        <v>0</v>
      </c>
      <c r="S68">
        <v>0</v>
      </c>
    </row>
    <row r="69" spans="1:19" x14ac:dyDescent="0.15">
      <c r="A69" t="s">
        <v>144</v>
      </c>
      <c r="B69">
        <v>7</v>
      </c>
      <c r="C69">
        <v>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7</v>
      </c>
      <c r="O69">
        <v>7</v>
      </c>
      <c r="P69">
        <v>0</v>
      </c>
      <c r="Q69">
        <v>0</v>
      </c>
      <c r="R69">
        <v>0</v>
      </c>
      <c r="S69">
        <v>0</v>
      </c>
    </row>
    <row r="70" spans="1:19" x14ac:dyDescent="0.15">
      <c r="A70" t="s">
        <v>106</v>
      </c>
      <c r="B70">
        <v>2</v>
      </c>
      <c r="C70">
        <v>2</v>
      </c>
      <c r="D70">
        <v>0</v>
      </c>
      <c r="E70">
        <v>1</v>
      </c>
      <c r="F70">
        <v>1</v>
      </c>
      <c r="G70">
        <v>0</v>
      </c>
      <c r="H70">
        <v>0</v>
      </c>
      <c r="I70">
        <v>0</v>
      </c>
      <c r="J70">
        <v>0</v>
      </c>
      <c r="K70">
        <v>1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15">
      <c r="A71" t="s">
        <v>92</v>
      </c>
      <c r="B71">
        <v>11</v>
      </c>
      <c r="C71">
        <v>4</v>
      </c>
      <c r="D71">
        <v>7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</v>
      </c>
      <c r="L71">
        <v>0</v>
      </c>
      <c r="M71">
        <v>2</v>
      </c>
      <c r="N71">
        <v>6</v>
      </c>
      <c r="O71">
        <v>3</v>
      </c>
      <c r="P71">
        <v>3</v>
      </c>
      <c r="Q71">
        <v>3</v>
      </c>
      <c r="R71">
        <v>1</v>
      </c>
      <c r="S71">
        <v>2</v>
      </c>
    </row>
    <row r="72" spans="1:19" x14ac:dyDescent="0.15">
      <c r="A72" t="s">
        <v>142</v>
      </c>
      <c r="B72">
        <v>3</v>
      </c>
      <c r="C72">
        <v>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3</v>
      </c>
      <c r="O72">
        <v>3</v>
      </c>
      <c r="P72">
        <v>0</v>
      </c>
      <c r="Q72">
        <v>0</v>
      </c>
      <c r="R72">
        <v>0</v>
      </c>
      <c r="S72">
        <v>0</v>
      </c>
    </row>
    <row r="73" spans="1:19" x14ac:dyDescent="0.15">
      <c r="A73" t="s">
        <v>103</v>
      </c>
      <c r="B73">
        <v>9</v>
      </c>
      <c r="C73">
        <v>3</v>
      </c>
      <c r="D73">
        <v>6</v>
      </c>
      <c r="E73">
        <v>4</v>
      </c>
      <c r="F73">
        <v>2</v>
      </c>
      <c r="G73">
        <v>2</v>
      </c>
      <c r="H73">
        <v>3</v>
      </c>
      <c r="I73">
        <v>0</v>
      </c>
      <c r="J73">
        <v>3</v>
      </c>
      <c r="K73">
        <v>1</v>
      </c>
      <c r="L73">
        <v>0</v>
      </c>
      <c r="M73">
        <v>1</v>
      </c>
      <c r="N73">
        <v>1</v>
      </c>
      <c r="O73">
        <v>1</v>
      </c>
      <c r="P73">
        <v>0</v>
      </c>
      <c r="Q73">
        <v>0</v>
      </c>
      <c r="R73">
        <v>0</v>
      </c>
      <c r="S73">
        <v>0</v>
      </c>
    </row>
    <row r="74" spans="1:19" x14ac:dyDescent="0.15">
      <c r="A74" t="s">
        <v>141</v>
      </c>
      <c r="B74">
        <v>6</v>
      </c>
      <c r="C74">
        <v>4</v>
      </c>
      <c r="D74">
        <v>2</v>
      </c>
      <c r="E74">
        <v>0</v>
      </c>
      <c r="F74">
        <v>0</v>
      </c>
      <c r="G74">
        <v>0</v>
      </c>
      <c r="H74">
        <v>4</v>
      </c>
      <c r="I74">
        <v>2</v>
      </c>
      <c r="J74">
        <v>2</v>
      </c>
      <c r="K74">
        <v>1</v>
      </c>
      <c r="L74">
        <v>1</v>
      </c>
      <c r="M74">
        <v>0</v>
      </c>
      <c r="N74">
        <v>1</v>
      </c>
      <c r="O74">
        <v>1</v>
      </c>
      <c r="P74">
        <v>0</v>
      </c>
      <c r="Q74">
        <v>0</v>
      </c>
      <c r="R74">
        <v>0</v>
      </c>
      <c r="S74">
        <v>0</v>
      </c>
    </row>
    <row r="75" spans="1:19" x14ac:dyDescent="0.15">
      <c r="A75" t="s">
        <v>105</v>
      </c>
      <c r="B75">
        <v>7</v>
      </c>
      <c r="C75">
        <v>3</v>
      </c>
      <c r="D75">
        <v>4</v>
      </c>
      <c r="E75">
        <v>0</v>
      </c>
      <c r="F75">
        <v>0</v>
      </c>
      <c r="G75">
        <v>0</v>
      </c>
      <c r="H75">
        <v>7</v>
      </c>
      <c r="I75">
        <v>3</v>
      </c>
      <c r="J75">
        <v>4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15">
      <c r="A76" t="s">
        <v>82</v>
      </c>
      <c r="B76">
        <v>4</v>
      </c>
      <c r="C76">
        <v>3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2</v>
      </c>
      <c r="L76">
        <v>1</v>
      </c>
      <c r="M76">
        <v>1</v>
      </c>
      <c r="N76">
        <v>2</v>
      </c>
      <c r="O76">
        <v>2</v>
      </c>
      <c r="P76">
        <v>0</v>
      </c>
      <c r="Q76">
        <v>0</v>
      </c>
      <c r="R76">
        <v>0</v>
      </c>
      <c r="S76">
        <v>0</v>
      </c>
    </row>
    <row r="77" spans="1:19" x14ac:dyDescent="0.15">
      <c r="A77" t="s">
        <v>137</v>
      </c>
      <c r="B77">
        <v>1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</row>
    <row r="78" spans="1:19" x14ac:dyDescent="0.15">
      <c r="A78" t="s">
        <v>102</v>
      </c>
      <c r="B78">
        <v>3</v>
      </c>
      <c r="C78">
        <v>2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3</v>
      </c>
      <c r="O78">
        <v>2</v>
      </c>
      <c r="P78">
        <v>1</v>
      </c>
      <c r="Q78">
        <v>0</v>
      </c>
      <c r="R78">
        <v>0</v>
      </c>
      <c r="S78">
        <v>0</v>
      </c>
    </row>
    <row r="79" spans="1:19" x14ac:dyDescent="0.15">
      <c r="A79" t="s">
        <v>143</v>
      </c>
      <c r="B79">
        <v>2</v>
      </c>
      <c r="C79">
        <v>0</v>
      </c>
      <c r="D79">
        <v>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1</v>
      </c>
      <c r="N79">
        <v>1</v>
      </c>
      <c r="O79">
        <v>0</v>
      </c>
      <c r="P79">
        <v>1</v>
      </c>
      <c r="Q79">
        <v>0</v>
      </c>
      <c r="R79">
        <v>0</v>
      </c>
      <c r="S79">
        <v>0</v>
      </c>
    </row>
    <row r="80" spans="1:19" x14ac:dyDescent="0.15">
      <c r="A80" t="s">
        <v>104</v>
      </c>
      <c r="B80">
        <v>2</v>
      </c>
      <c r="C80">
        <v>1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0</v>
      </c>
      <c r="N80">
        <v>1</v>
      </c>
      <c r="O80">
        <v>0</v>
      </c>
      <c r="P80">
        <v>1</v>
      </c>
      <c r="Q80">
        <v>0</v>
      </c>
      <c r="R80">
        <v>0</v>
      </c>
      <c r="S80">
        <v>0</v>
      </c>
    </row>
    <row r="81" spans="1:19" x14ac:dyDescent="0.15">
      <c r="A81" t="s">
        <v>99</v>
      </c>
      <c r="B81">
        <v>1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15">
      <c r="A82" t="s">
        <v>96</v>
      </c>
      <c r="B82">
        <v>1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15">
      <c r="A83" t="s">
        <v>100</v>
      </c>
      <c r="B83">
        <v>3</v>
      </c>
      <c r="C83">
        <v>2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</v>
      </c>
      <c r="O83">
        <v>2</v>
      </c>
      <c r="P83">
        <v>1</v>
      </c>
      <c r="Q83">
        <v>0</v>
      </c>
      <c r="R83">
        <v>0</v>
      </c>
      <c r="S83">
        <v>0</v>
      </c>
    </row>
    <row r="84" spans="1:19" x14ac:dyDescent="0.15">
      <c r="A84" t="s">
        <v>21</v>
      </c>
      <c r="B84">
        <v>1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1</v>
      </c>
    </row>
    <row r="85" spans="1:19" x14ac:dyDescent="0.15">
      <c r="A85" t="s">
        <v>88</v>
      </c>
      <c r="B85">
        <v>2</v>
      </c>
      <c r="C85">
        <v>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2</v>
      </c>
      <c r="O85">
        <v>2</v>
      </c>
      <c r="P85">
        <v>0</v>
      </c>
      <c r="Q85">
        <v>0</v>
      </c>
      <c r="R85">
        <v>0</v>
      </c>
      <c r="S85">
        <v>0</v>
      </c>
    </row>
    <row r="86" spans="1:19" x14ac:dyDescent="0.15">
      <c r="A86" t="s">
        <v>89</v>
      </c>
      <c r="B86">
        <v>3</v>
      </c>
      <c r="C86">
        <v>1</v>
      </c>
      <c r="D86">
        <v>2</v>
      </c>
      <c r="E86">
        <v>2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0</v>
      </c>
    </row>
    <row r="87" spans="1:19" x14ac:dyDescent="0.15">
      <c r="A87" t="s">
        <v>97</v>
      </c>
      <c r="B87">
        <v>2</v>
      </c>
      <c r="C87">
        <v>1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1</v>
      </c>
      <c r="P87">
        <v>0</v>
      </c>
      <c r="Q87">
        <v>1</v>
      </c>
      <c r="R87">
        <v>0</v>
      </c>
      <c r="S87">
        <v>1</v>
      </c>
    </row>
    <row r="88" spans="1:19" x14ac:dyDescent="0.15">
      <c r="A88" t="s">
        <v>93</v>
      </c>
      <c r="B88">
        <v>1</v>
      </c>
      <c r="C88">
        <v>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1</v>
      </c>
    </row>
    <row r="89" spans="1:19" x14ac:dyDescent="0.15">
      <c r="A89" t="s">
        <v>95</v>
      </c>
      <c r="B89">
        <v>5</v>
      </c>
      <c r="C89">
        <v>5</v>
      </c>
      <c r="D89">
        <v>0</v>
      </c>
      <c r="E89">
        <v>3</v>
      </c>
      <c r="F89">
        <v>3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2</v>
      </c>
      <c r="R89">
        <v>2</v>
      </c>
      <c r="S89">
        <v>0</v>
      </c>
    </row>
    <row r="90" spans="1:19" x14ac:dyDescent="0.15">
      <c r="A90" t="s">
        <v>98</v>
      </c>
      <c r="B90">
        <v>2</v>
      </c>
      <c r="C90">
        <v>1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1</v>
      </c>
      <c r="P90">
        <v>1</v>
      </c>
      <c r="Q90">
        <v>0</v>
      </c>
      <c r="R90">
        <v>0</v>
      </c>
      <c r="S90">
        <v>0</v>
      </c>
    </row>
    <row r="91" spans="1:19" x14ac:dyDescent="0.15">
      <c r="A91" t="s">
        <v>91</v>
      </c>
      <c r="B91">
        <v>2</v>
      </c>
      <c r="C91">
        <v>1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2</v>
      </c>
      <c r="O91">
        <v>1</v>
      </c>
      <c r="P91">
        <v>1</v>
      </c>
      <c r="Q91">
        <v>0</v>
      </c>
      <c r="R91">
        <v>0</v>
      </c>
      <c r="S91">
        <v>0</v>
      </c>
    </row>
    <row r="92" spans="1:19" x14ac:dyDescent="0.15">
      <c r="A92" t="s">
        <v>113</v>
      </c>
      <c r="B92">
        <v>2</v>
      </c>
      <c r="C92">
        <v>1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  <c r="O92">
        <v>1</v>
      </c>
      <c r="P92">
        <v>1</v>
      </c>
      <c r="Q92">
        <v>0</v>
      </c>
      <c r="R92">
        <v>0</v>
      </c>
      <c r="S92">
        <v>0</v>
      </c>
    </row>
    <row r="93" spans="1:19" x14ac:dyDescent="0.15">
      <c r="A93" t="s">
        <v>114</v>
      </c>
      <c r="B93">
        <v>3</v>
      </c>
      <c r="C93">
        <v>1</v>
      </c>
      <c r="D93">
        <v>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3</v>
      </c>
      <c r="O93">
        <v>1</v>
      </c>
      <c r="P93">
        <v>2</v>
      </c>
      <c r="Q93">
        <v>0</v>
      </c>
      <c r="R93">
        <v>0</v>
      </c>
      <c r="S93">
        <v>0</v>
      </c>
    </row>
    <row r="94" spans="1:19" x14ac:dyDescent="0.15">
      <c r="A94" t="s">
        <v>110</v>
      </c>
      <c r="B94">
        <v>2</v>
      </c>
      <c r="C94">
        <v>1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1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</row>
    <row r="95" spans="1:19" x14ac:dyDescent="0.15">
      <c r="A95" t="s">
        <v>108</v>
      </c>
      <c r="B95">
        <v>1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1</v>
      </c>
      <c r="P95">
        <v>0</v>
      </c>
      <c r="Q95">
        <v>0</v>
      </c>
      <c r="R95">
        <v>0</v>
      </c>
      <c r="S95">
        <v>0</v>
      </c>
    </row>
    <row r="96" spans="1:19" x14ac:dyDescent="0.15">
      <c r="A96" t="s">
        <v>111</v>
      </c>
      <c r="B96">
        <v>1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15">
      <c r="A97" t="s">
        <v>115</v>
      </c>
      <c r="B97">
        <v>2</v>
      </c>
      <c r="C97">
        <v>1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1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</row>
    <row r="98" spans="1:19" x14ac:dyDescent="0.15">
      <c r="A98" t="s">
        <v>80</v>
      </c>
      <c r="B98">
        <v>2</v>
      </c>
      <c r="C98">
        <v>2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2</v>
      </c>
      <c r="O98">
        <v>2</v>
      </c>
      <c r="P98">
        <v>0</v>
      </c>
      <c r="Q98">
        <v>0</v>
      </c>
      <c r="R98">
        <v>0</v>
      </c>
      <c r="S98">
        <v>0</v>
      </c>
    </row>
    <row r="99" spans="1:19" x14ac:dyDescent="0.15">
      <c r="A99" t="s">
        <v>112</v>
      </c>
      <c r="B99">
        <v>1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1</v>
      </c>
      <c r="P99">
        <v>0</v>
      </c>
      <c r="Q99">
        <v>0</v>
      </c>
      <c r="R99">
        <v>0</v>
      </c>
      <c r="S99">
        <v>0</v>
      </c>
    </row>
    <row r="100" spans="1:19" x14ac:dyDescent="0.15">
      <c r="A100" t="s">
        <v>38</v>
      </c>
      <c r="B100">
        <v>1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15">
      <c r="A101" t="s">
        <v>166</v>
      </c>
      <c r="B101">
        <v>1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15">
      <c r="A102" t="s">
        <v>87</v>
      </c>
      <c r="B102">
        <v>4</v>
      </c>
      <c r="C102">
        <v>2</v>
      </c>
      <c r="D102">
        <v>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</v>
      </c>
      <c r="O102">
        <v>2</v>
      </c>
      <c r="P102">
        <v>2</v>
      </c>
      <c r="Q102">
        <v>0</v>
      </c>
      <c r="R102">
        <v>0</v>
      </c>
      <c r="S102">
        <v>0</v>
      </c>
    </row>
    <row r="103" spans="1:19" x14ac:dyDescent="0.15">
      <c r="A103" t="s">
        <v>163</v>
      </c>
      <c r="B103">
        <v>1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1</v>
      </c>
      <c r="Q103">
        <v>0</v>
      </c>
      <c r="R103">
        <v>0</v>
      </c>
      <c r="S103">
        <v>0</v>
      </c>
    </row>
    <row r="104" spans="1:19" x14ac:dyDescent="0.15">
      <c r="A104" t="s">
        <v>172</v>
      </c>
      <c r="B104">
        <v>4</v>
      </c>
      <c r="C104">
        <v>3</v>
      </c>
      <c r="D104">
        <v>1</v>
      </c>
      <c r="E104">
        <v>3</v>
      </c>
      <c r="F104">
        <v>2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1</v>
      </c>
      <c r="P104">
        <v>0</v>
      </c>
      <c r="Q104">
        <v>0</v>
      </c>
      <c r="R104">
        <v>0</v>
      </c>
      <c r="S104">
        <v>0</v>
      </c>
    </row>
    <row r="105" spans="1:19" x14ac:dyDescent="0.15">
      <c r="A105" t="s">
        <v>169</v>
      </c>
      <c r="B105">
        <v>4</v>
      </c>
      <c r="C105">
        <v>0</v>
      </c>
      <c r="D105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4</v>
      </c>
      <c r="O105">
        <v>0</v>
      </c>
      <c r="P105">
        <v>4</v>
      </c>
      <c r="Q105">
        <v>0</v>
      </c>
      <c r="R105">
        <v>0</v>
      </c>
      <c r="S105">
        <v>0</v>
      </c>
    </row>
    <row r="106" spans="1:19" x14ac:dyDescent="0.15">
      <c r="A106" t="s">
        <v>171</v>
      </c>
      <c r="B106">
        <v>8</v>
      </c>
      <c r="C106">
        <v>6</v>
      </c>
      <c r="D106">
        <v>2</v>
      </c>
      <c r="E106">
        <v>5</v>
      </c>
      <c r="F106">
        <v>3</v>
      </c>
      <c r="G106">
        <v>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</v>
      </c>
      <c r="O106">
        <v>3</v>
      </c>
      <c r="P106">
        <v>0</v>
      </c>
      <c r="Q106">
        <v>0</v>
      </c>
      <c r="R106">
        <v>0</v>
      </c>
      <c r="S106">
        <v>0</v>
      </c>
    </row>
    <row r="107" spans="1:19" x14ac:dyDescent="0.15">
      <c r="A107" t="s">
        <v>165</v>
      </c>
      <c r="B107">
        <v>1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1</v>
      </c>
      <c r="P107">
        <v>0</v>
      </c>
      <c r="Q107">
        <v>0</v>
      </c>
      <c r="R107">
        <v>0</v>
      </c>
      <c r="S107">
        <v>0</v>
      </c>
    </row>
    <row r="108" spans="1:19" x14ac:dyDescent="0.15">
      <c r="A108" t="s">
        <v>109</v>
      </c>
      <c r="B108">
        <v>1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0</v>
      </c>
    </row>
    <row r="109" spans="1:19" x14ac:dyDescent="0.15">
      <c r="A109" t="s">
        <v>4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1</v>
      </c>
      <c r="P109">
        <v>0</v>
      </c>
      <c r="Q109">
        <v>0</v>
      </c>
      <c r="R109">
        <v>0</v>
      </c>
      <c r="S109">
        <v>0</v>
      </c>
    </row>
    <row r="110" spans="1:19" x14ac:dyDescent="0.15">
      <c r="A110" t="s">
        <v>90</v>
      </c>
      <c r="B110">
        <v>1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1</v>
      </c>
      <c r="P110">
        <v>0</v>
      </c>
      <c r="Q110">
        <v>0</v>
      </c>
      <c r="R110">
        <v>0</v>
      </c>
      <c r="S110">
        <v>0</v>
      </c>
    </row>
    <row r="111" spans="1:19" x14ac:dyDescent="0.15">
      <c r="A111" t="s">
        <v>126</v>
      </c>
      <c r="B111">
        <v>2</v>
      </c>
      <c r="C111">
        <v>0</v>
      </c>
      <c r="D111">
        <v>2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1</v>
      </c>
      <c r="K111">
        <v>1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15">
      <c r="A112" t="s">
        <v>1</v>
      </c>
      <c r="B112">
        <v>1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</v>
      </c>
      <c r="S112">
        <v>0</v>
      </c>
    </row>
    <row r="113" spans="1:19" x14ac:dyDescent="0.15">
      <c r="A113" t="s">
        <v>168</v>
      </c>
      <c r="B113">
        <v>1</v>
      </c>
      <c r="C113">
        <v>0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1</v>
      </c>
      <c r="Q113">
        <v>0</v>
      </c>
      <c r="R113">
        <v>0</v>
      </c>
      <c r="S113">
        <v>0</v>
      </c>
    </row>
    <row r="114" spans="1:19" x14ac:dyDescent="0.15">
      <c r="A114" t="s">
        <v>107</v>
      </c>
      <c r="B114">
        <v>1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1</v>
      </c>
    </row>
    <row r="115" spans="1:19" x14ac:dyDescent="0.15">
      <c r="A115" t="s">
        <v>119</v>
      </c>
      <c r="B115">
        <v>1</v>
      </c>
      <c r="C115">
        <v>0</v>
      </c>
      <c r="D115">
        <v>1</v>
      </c>
      <c r="E115">
        <v>1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15">
      <c r="A116" t="s">
        <v>170</v>
      </c>
      <c r="B116">
        <v>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15">
      <c r="A117" t="s">
        <v>164</v>
      </c>
      <c r="B117">
        <v>1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15">
      <c r="A118" t="s">
        <v>167</v>
      </c>
      <c r="B118">
        <v>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0</v>
      </c>
    </row>
    <row r="123" spans="1:19" ht="14.25" x14ac:dyDescent="0.15">
      <c r="A123" s="304" t="s">
        <v>174</v>
      </c>
      <c r="B123" s="305" t="s">
        <v>185</v>
      </c>
      <c r="C123" s="306"/>
      <c r="D123" s="304"/>
      <c r="E123" s="302" t="s">
        <v>179</v>
      </c>
      <c r="F123" s="302"/>
      <c r="G123" s="302"/>
      <c r="H123" s="302" t="s">
        <v>183</v>
      </c>
      <c r="I123" s="302"/>
      <c r="J123" s="302"/>
      <c r="K123" s="307" t="s">
        <v>176</v>
      </c>
      <c r="L123" s="307"/>
      <c r="M123" s="307"/>
      <c r="N123" s="302" t="s">
        <v>175</v>
      </c>
      <c r="O123" s="302"/>
      <c r="P123" s="302"/>
      <c r="Q123" s="302" t="s">
        <v>180</v>
      </c>
      <c r="R123" s="302"/>
      <c r="S123" s="303"/>
    </row>
    <row r="124" spans="1:19" ht="14.25" x14ac:dyDescent="0.15">
      <c r="A124" s="304"/>
      <c r="B124" s="41" t="s">
        <v>56</v>
      </c>
      <c r="C124" s="44" t="s">
        <v>55</v>
      </c>
      <c r="D124" s="44" t="s">
        <v>57</v>
      </c>
      <c r="E124" s="42" t="s">
        <v>56</v>
      </c>
      <c r="F124" s="42" t="s">
        <v>55</v>
      </c>
      <c r="G124" s="42" t="s">
        <v>57</v>
      </c>
      <c r="H124" s="42" t="s">
        <v>56</v>
      </c>
      <c r="I124" s="42" t="s">
        <v>55</v>
      </c>
      <c r="J124" s="42" t="s">
        <v>57</v>
      </c>
      <c r="K124" s="89" t="s">
        <v>56</v>
      </c>
      <c r="L124" s="89" t="s">
        <v>55</v>
      </c>
      <c r="M124" s="89" t="s">
        <v>57</v>
      </c>
      <c r="N124" s="42" t="s">
        <v>56</v>
      </c>
      <c r="O124" s="42" t="s">
        <v>55</v>
      </c>
      <c r="P124" s="42" t="s">
        <v>57</v>
      </c>
      <c r="Q124" s="42" t="s">
        <v>56</v>
      </c>
      <c r="R124" s="42" t="s">
        <v>55</v>
      </c>
      <c r="S124" s="43" t="s">
        <v>57</v>
      </c>
    </row>
    <row r="125" spans="1:19" x14ac:dyDescent="0.15">
      <c r="A125" s="106">
        <v>2017</v>
      </c>
      <c r="B125" s="107">
        <f t="shared" ref="B125:S125" si="0">SUM(B126:B146)</f>
        <v>21279</v>
      </c>
      <c r="C125" s="107">
        <f t="shared" si="0"/>
        <v>11655</v>
      </c>
      <c r="D125" s="107">
        <f t="shared" si="0"/>
        <v>9624</v>
      </c>
      <c r="E125" s="107">
        <f t="shared" si="0"/>
        <v>12154</v>
      </c>
      <c r="F125" s="107">
        <f t="shared" si="0"/>
        <v>7501</v>
      </c>
      <c r="G125" s="107">
        <f t="shared" si="0"/>
        <v>4653</v>
      </c>
      <c r="H125" s="107">
        <f t="shared" si="0"/>
        <v>1401</v>
      </c>
      <c r="I125" s="107">
        <f t="shared" si="0"/>
        <v>531</v>
      </c>
      <c r="J125" s="107">
        <f t="shared" si="0"/>
        <v>870</v>
      </c>
      <c r="K125" s="107">
        <f t="shared" si="0"/>
        <v>1338</v>
      </c>
      <c r="L125" s="107">
        <f t="shared" si="0"/>
        <v>685</v>
      </c>
      <c r="M125" s="107">
        <f t="shared" si="0"/>
        <v>653</v>
      </c>
      <c r="N125" s="107">
        <f t="shared" si="0"/>
        <v>4752</v>
      </c>
      <c r="O125" s="107">
        <f t="shared" si="0"/>
        <v>2206</v>
      </c>
      <c r="P125" s="107">
        <f t="shared" si="0"/>
        <v>2546</v>
      </c>
      <c r="Q125" s="107">
        <f t="shared" si="0"/>
        <v>1634</v>
      </c>
      <c r="R125" s="107">
        <f t="shared" si="0"/>
        <v>732</v>
      </c>
      <c r="S125" s="107">
        <f t="shared" si="0"/>
        <v>902</v>
      </c>
    </row>
    <row r="126" spans="1:19" x14ac:dyDescent="0.15">
      <c r="A126" s="108" t="s">
        <v>188</v>
      </c>
      <c r="B126" s="109">
        <v>6162</v>
      </c>
      <c r="C126" s="109">
        <v>2838</v>
      </c>
      <c r="D126" s="99">
        <v>3324</v>
      </c>
      <c r="E126" s="100">
        <v>2806</v>
      </c>
      <c r="F126" s="100">
        <v>1383</v>
      </c>
      <c r="G126" s="100">
        <v>1423</v>
      </c>
      <c r="H126" s="100">
        <v>562</v>
      </c>
      <c r="I126" s="100">
        <v>248</v>
      </c>
      <c r="J126" s="100">
        <v>314</v>
      </c>
      <c r="K126" s="101">
        <v>534</v>
      </c>
      <c r="L126" s="101">
        <v>257</v>
      </c>
      <c r="M126" s="101">
        <v>277</v>
      </c>
      <c r="N126" s="100">
        <v>1651</v>
      </c>
      <c r="O126" s="100">
        <v>684</v>
      </c>
      <c r="P126" s="100">
        <v>967</v>
      </c>
      <c r="Q126" s="100">
        <v>609</v>
      </c>
      <c r="R126" s="100">
        <v>266</v>
      </c>
      <c r="S126" s="100">
        <v>343</v>
      </c>
    </row>
    <row r="127" spans="1:19" x14ac:dyDescent="0.15">
      <c r="A127" s="108" t="s">
        <v>132</v>
      </c>
      <c r="B127" s="109">
        <v>296</v>
      </c>
      <c r="C127" s="109">
        <v>157</v>
      </c>
      <c r="D127" s="99">
        <v>139</v>
      </c>
      <c r="E127" s="100">
        <v>54</v>
      </c>
      <c r="F127" s="100">
        <v>27</v>
      </c>
      <c r="G127" s="100">
        <v>27</v>
      </c>
      <c r="H127" s="100">
        <v>45</v>
      </c>
      <c r="I127" s="100">
        <v>23</v>
      </c>
      <c r="J127" s="100">
        <v>22</v>
      </c>
      <c r="K127" s="101">
        <v>77</v>
      </c>
      <c r="L127" s="102">
        <v>39</v>
      </c>
      <c r="M127" s="102">
        <v>38</v>
      </c>
      <c r="N127" s="100">
        <v>66</v>
      </c>
      <c r="O127" s="100">
        <v>36</v>
      </c>
      <c r="P127" s="100">
        <v>30</v>
      </c>
      <c r="Q127" s="100">
        <v>54</v>
      </c>
      <c r="R127" s="100">
        <v>32</v>
      </c>
      <c r="S127" s="100">
        <v>22</v>
      </c>
    </row>
    <row r="128" spans="1:19" x14ac:dyDescent="0.15">
      <c r="A128" s="108" t="s">
        <v>59</v>
      </c>
      <c r="B128" s="109">
        <v>606</v>
      </c>
      <c r="C128" s="109">
        <v>569</v>
      </c>
      <c r="D128" s="99">
        <v>37</v>
      </c>
      <c r="E128" s="100">
        <v>478</v>
      </c>
      <c r="F128" s="100">
        <v>465</v>
      </c>
      <c r="G128" s="100">
        <v>13</v>
      </c>
      <c r="H128" s="100">
        <v>2</v>
      </c>
      <c r="I128" s="100">
        <v>1</v>
      </c>
      <c r="J128" s="100">
        <v>1</v>
      </c>
      <c r="K128" s="101">
        <v>5</v>
      </c>
      <c r="L128" s="102">
        <v>3</v>
      </c>
      <c r="M128" s="102">
        <v>2</v>
      </c>
      <c r="N128" s="100">
        <v>103</v>
      </c>
      <c r="O128" s="100">
        <v>86</v>
      </c>
      <c r="P128" s="100">
        <v>17</v>
      </c>
      <c r="Q128" s="100">
        <v>18</v>
      </c>
      <c r="R128" s="100">
        <v>14</v>
      </c>
      <c r="S128" s="100">
        <v>4</v>
      </c>
    </row>
    <row r="129" spans="1:19" x14ac:dyDescent="0.15">
      <c r="A129" s="108" t="s">
        <v>61</v>
      </c>
      <c r="B129" s="109">
        <v>1085</v>
      </c>
      <c r="C129" s="109">
        <v>603</v>
      </c>
      <c r="D129" s="99">
        <v>482</v>
      </c>
      <c r="E129" s="100">
        <v>737</v>
      </c>
      <c r="F129" s="100">
        <v>531</v>
      </c>
      <c r="G129" s="100">
        <v>206</v>
      </c>
      <c r="H129" s="100">
        <v>59</v>
      </c>
      <c r="I129" s="100">
        <v>8</v>
      </c>
      <c r="J129" s="100">
        <v>51</v>
      </c>
      <c r="K129" s="101">
        <v>26</v>
      </c>
      <c r="L129" s="102">
        <v>4</v>
      </c>
      <c r="M129" s="102">
        <v>22</v>
      </c>
      <c r="N129" s="100">
        <v>198</v>
      </c>
      <c r="O129" s="100">
        <v>49</v>
      </c>
      <c r="P129" s="100">
        <v>149</v>
      </c>
      <c r="Q129" s="100">
        <v>65</v>
      </c>
      <c r="R129" s="100">
        <v>11</v>
      </c>
      <c r="S129" s="100">
        <v>54</v>
      </c>
    </row>
    <row r="130" spans="1:19" x14ac:dyDescent="0.15">
      <c r="A130" s="108" t="s">
        <v>62</v>
      </c>
      <c r="B130" s="109">
        <v>4099</v>
      </c>
      <c r="C130" s="109">
        <v>1691</v>
      </c>
      <c r="D130" s="99">
        <v>2408</v>
      </c>
      <c r="E130" s="100">
        <v>2010</v>
      </c>
      <c r="F130" s="100">
        <v>968</v>
      </c>
      <c r="G130" s="100">
        <v>1042</v>
      </c>
      <c r="H130" s="100">
        <v>382</v>
      </c>
      <c r="I130" s="100">
        <v>108</v>
      </c>
      <c r="J130" s="100">
        <v>274</v>
      </c>
      <c r="K130" s="101">
        <v>335</v>
      </c>
      <c r="L130" s="101">
        <v>170</v>
      </c>
      <c r="M130" s="101">
        <v>165</v>
      </c>
      <c r="N130" s="100">
        <v>991</v>
      </c>
      <c r="O130" s="100">
        <v>335</v>
      </c>
      <c r="P130" s="100">
        <v>656</v>
      </c>
      <c r="Q130" s="100">
        <v>381</v>
      </c>
      <c r="R130" s="100">
        <v>110</v>
      </c>
      <c r="S130" s="100">
        <v>271</v>
      </c>
    </row>
    <row r="131" spans="1:19" x14ac:dyDescent="0.15">
      <c r="A131" s="108" t="s">
        <v>15</v>
      </c>
      <c r="B131" s="109">
        <v>348</v>
      </c>
      <c r="C131" s="109">
        <v>48</v>
      </c>
      <c r="D131" s="99">
        <v>300</v>
      </c>
      <c r="E131" s="100">
        <v>123</v>
      </c>
      <c r="F131" s="100">
        <v>23</v>
      </c>
      <c r="G131" s="100">
        <v>100</v>
      </c>
      <c r="H131" s="100">
        <v>63</v>
      </c>
      <c r="I131" s="100">
        <v>9</v>
      </c>
      <c r="J131" s="100">
        <v>54</v>
      </c>
      <c r="K131" s="101">
        <v>21</v>
      </c>
      <c r="L131" s="102">
        <v>2</v>
      </c>
      <c r="M131" s="102">
        <v>19</v>
      </c>
      <c r="N131" s="100">
        <v>98</v>
      </c>
      <c r="O131" s="100">
        <v>7</v>
      </c>
      <c r="P131" s="100">
        <v>91</v>
      </c>
      <c r="Q131" s="100">
        <v>43</v>
      </c>
      <c r="R131" s="100">
        <v>7</v>
      </c>
      <c r="S131" s="100">
        <v>36</v>
      </c>
    </row>
    <row r="132" spans="1:19" x14ac:dyDescent="0.15">
      <c r="A132" s="108" t="s">
        <v>63</v>
      </c>
      <c r="B132" s="109">
        <v>131</v>
      </c>
      <c r="C132" s="109">
        <v>104</v>
      </c>
      <c r="D132" s="99">
        <v>27</v>
      </c>
      <c r="E132" s="100">
        <v>41</v>
      </c>
      <c r="F132" s="100">
        <v>39</v>
      </c>
      <c r="G132" s="100">
        <v>2</v>
      </c>
      <c r="H132" s="100">
        <v>1</v>
      </c>
      <c r="I132" s="100">
        <v>1</v>
      </c>
      <c r="J132" s="100">
        <v>0</v>
      </c>
      <c r="K132" s="101">
        <v>16</v>
      </c>
      <c r="L132" s="102">
        <v>12</v>
      </c>
      <c r="M132" s="102">
        <v>4</v>
      </c>
      <c r="N132" s="100">
        <v>71</v>
      </c>
      <c r="O132" s="100">
        <v>50</v>
      </c>
      <c r="P132" s="100">
        <v>21</v>
      </c>
      <c r="Q132" s="100">
        <v>2</v>
      </c>
      <c r="R132" s="100">
        <v>2</v>
      </c>
      <c r="S132" s="100">
        <v>0</v>
      </c>
    </row>
    <row r="133" spans="1:19" x14ac:dyDescent="0.15">
      <c r="A133" s="108" t="s">
        <v>64</v>
      </c>
      <c r="B133" s="109">
        <v>2265</v>
      </c>
      <c r="C133" s="109">
        <v>1315</v>
      </c>
      <c r="D133" s="99">
        <v>950</v>
      </c>
      <c r="E133" s="100">
        <v>1907</v>
      </c>
      <c r="F133" s="100">
        <v>1052</v>
      </c>
      <c r="G133" s="100">
        <v>855</v>
      </c>
      <c r="H133" s="100">
        <v>10</v>
      </c>
      <c r="I133" s="100">
        <v>3</v>
      </c>
      <c r="J133" s="100">
        <v>7</v>
      </c>
      <c r="K133" s="101">
        <v>18</v>
      </c>
      <c r="L133" s="102">
        <v>16</v>
      </c>
      <c r="M133" s="102">
        <v>2</v>
      </c>
      <c r="N133" s="100">
        <v>305</v>
      </c>
      <c r="O133" s="100">
        <v>231</v>
      </c>
      <c r="P133" s="100">
        <v>74</v>
      </c>
      <c r="Q133" s="100">
        <v>25</v>
      </c>
      <c r="R133" s="100">
        <v>13</v>
      </c>
      <c r="S133" s="100">
        <v>12</v>
      </c>
    </row>
    <row r="134" spans="1:19" x14ac:dyDescent="0.15">
      <c r="A134" s="108" t="s">
        <v>40</v>
      </c>
      <c r="B134" s="109">
        <v>390</v>
      </c>
      <c r="C134" s="109">
        <v>282</v>
      </c>
      <c r="D134" s="99">
        <v>108</v>
      </c>
      <c r="E134" s="100">
        <v>306</v>
      </c>
      <c r="F134" s="100">
        <v>253</v>
      </c>
      <c r="G134" s="100">
        <v>53</v>
      </c>
      <c r="H134" s="100">
        <v>9</v>
      </c>
      <c r="I134" s="100">
        <v>0</v>
      </c>
      <c r="J134" s="100">
        <v>9</v>
      </c>
      <c r="K134" s="101">
        <v>5</v>
      </c>
      <c r="L134" s="102">
        <v>2</v>
      </c>
      <c r="M134" s="102">
        <v>3</v>
      </c>
      <c r="N134" s="100">
        <v>47</v>
      </c>
      <c r="O134" s="100">
        <v>15</v>
      </c>
      <c r="P134" s="100">
        <v>32</v>
      </c>
      <c r="Q134" s="100">
        <v>23</v>
      </c>
      <c r="R134" s="100">
        <v>12</v>
      </c>
      <c r="S134" s="100">
        <v>11</v>
      </c>
    </row>
    <row r="135" spans="1:19" x14ac:dyDescent="0.15">
      <c r="A135" s="108" t="s">
        <v>66</v>
      </c>
      <c r="B135" s="109">
        <v>325</v>
      </c>
      <c r="C135" s="109">
        <v>260</v>
      </c>
      <c r="D135" s="99">
        <v>65</v>
      </c>
      <c r="E135" s="100">
        <v>154</v>
      </c>
      <c r="F135" s="100">
        <v>149</v>
      </c>
      <c r="G135" s="100">
        <v>5</v>
      </c>
      <c r="H135" s="100">
        <v>1</v>
      </c>
      <c r="I135" s="100">
        <v>1</v>
      </c>
      <c r="J135" s="100">
        <v>0</v>
      </c>
      <c r="K135" s="101">
        <v>29</v>
      </c>
      <c r="L135" s="102">
        <v>21</v>
      </c>
      <c r="M135" s="102">
        <v>8</v>
      </c>
      <c r="N135" s="100">
        <v>134</v>
      </c>
      <c r="O135" s="100">
        <v>82</v>
      </c>
      <c r="P135" s="100">
        <v>52</v>
      </c>
      <c r="Q135" s="100">
        <v>7</v>
      </c>
      <c r="R135" s="100">
        <v>7</v>
      </c>
      <c r="S135" s="100">
        <v>0</v>
      </c>
    </row>
    <row r="136" spans="1:19" x14ac:dyDescent="0.15">
      <c r="A136" s="108" t="s">
        <v>67</v>
      </c>
      <c r="B136" s="109">
        <v>471</v>
      </c>
      <c r="C136" s="109">
        <v>455</v>
      </c>
      <c r="D136" s="99">
        <v>16</v>
      </c>
      <c r="E136" s="100">
        <v>405</v>
      </c>
      <c r="F136" s="100">
        <v>397</v>
      </c>
      <c r="G136" s="100">
        <v>8</v>
      </c>
      <c r="H136" s="100">
        <v>1</v>
      </c>
      <c r="I136" s="100">
        <v>1</v>
      </c>
      <c r="J136" s="100">
        <v>0</v>
      </c>
      <c r="K136" s="101">
        <v>1</v>
      </c>
      <c r="L136" s="102">
        <v>1</v>
      </c>
      <c r="M136" s="102">
        <v>0</v>
      </c>
      <c r="N136" s="100">
        <v>51</v>
      </c>
      <c r="O136" s="100">
        <v>43</v>
      </c>
      <c r="P136" s="100">
        <v>8</v>
      </c>
      <c r="Q136" s="100">
        <v>13</v>
      </c>
      <c r="R136" s="100">
        <v>13</v>
      </c>
      <c r="S136" s="100">
        <v>0</v>
      </c>
    </row>
    <row r="137" spans="1:19" x14ac:dyDescent="0.15">
      <c r="A137" s="108" t="s">
        <v>49</v>
      </c>
      <c r="B137" s="109">
        <v>436</v>
      </c>
      <c r="C137" s="109">
        <v>376</v>
      </c>
      <c r="D137" s="99">
        <v>60</v>
      </c>
      <c r="E137" s="100">
        <v>296</v>
      </c>
      <c r="F137" s="100">
        <v>269</v>
      </c>
      <c r="G137" s="100">
        <v>27</v>
      </c>
      <c r="H137" s="100">
        <v>19</v>
      </c>
      <c r="I137" s="100">
        <v>11</v>
      </c>
      <c r="J137" s="100">
        <v>8</v>
      </c>
      <c r="K137" s="101">
        <v>29</v>
      </c>
      <c r="L137" s="102">
        <v>24</v>
      </c>
      <c r="M137" s="102">
        <v>5</v>
      </c>
      <c r="N137" s="100">
        <v>56</v>
      </c>
      <c r="O137" s="100">
        <v>41</v>
      </c>
      <c r="P137" s="100">
        <v>15</v>
      </c>
      <c r="Q137" s="100">
        <v>36</v>
      </c>
      <c r="R137" s="100">
        <v>31</v>
      </c>
      <c r="S137" s="100">
        <v>5</v>
      </c>
    </row>
    <row r="138" spans="1:19" x14ac:dyDescent="0.15">
      <c r="A138" s="108" t="s">
        <v>69</v>
      </c>
      <c r="B138" s="109">
        <v>610</v>
      </c>
      <c r="C138" s="109">
        <v>351</v>
      </c>
      <c r="D138" s="99">
        <v>259</v>
      </c>
      <c r="E138" s="100">
        <v>584</v>
      </c>
      <c r="F138" s="100">
        <v>339</v>
      </c>
      <c r="G138" s="100">
        <v>245</v>
      </c>
      <c r="H138" s="100">
        <v>2</v>
      </c>
      <c r="I138" s="100">
        <v>2</v>
      </c>
      <c r="J138" s="100">
        <v>0</v>
      </c>
      <c r="K138" s="101">
        <v>2</v>
      </c>
      <c r="L138" s="102">
        <v>0</v>
      </c>
      <c r="M138" s="102">
        <v>2</v>
      </c>
      <c r="N138" s="100">
        <v>17</v>
      </c>
      <c r="O138" s="100">
        <v>7</v>
      </c>
      <c r="P138" s="100">
        <v>10</v>
      </c>
      <c r="Q138" s="100">
        <v>5</v>
      </c>
      <c r="R138" s="100">
        <v>3</v>
      </c>
      <c r="S138" s="100">
        <v>2</v>
      </c>
    </row>
    <row r="139" spans="1:19" x14ac:dyDescent="0.15">
      <c r="A139" s="108" t="s">
        <v>51</v>
      </c>
      <c r="B139" s="109">
        <v>435</v>
      </c>
      <c r="C139" s="109">
        <v>232</v>
      </c>
      <c r="D139" s="99">
        <v>203</v>
      </c>
      <c r="E139" s="100">
        <v>88</v>
      </c>
      <c r="F139" s="100">
        <v>51</v>
      </c>
      <c r="G139" s="100">
        <v>37</v>
      </c>
      <c r="H139" s="100">
        <v>79</v>
      </c>
      <c r="I139" s="100">
        <v>35</v>
      </c>
      <c r="J139" s="100">
        <v>44</v>
      </c>
      <c r="K139" s="101">
        <v>48</v>
      </c>
      <c r="L139" s="102">
        <v>31</v>
      </c>
      <c r="M139" s="102">
        <v>17</v>
      </c>
      <c r="N139" s="100">
        <v>118</v>
      </c>
      <c r="O139" s="100">
        <v>65</v>
      </c>
      <c r="P139" s="100">
        <v>53</v>
      </c>
      <c r="Q139" s="100">
        <v>102</v>
      </c>
      <c r="R139" s="100">
        <v>50</v>
      </c>
      <c r="S139" s="100">
        <v>52</v>
      </c>
    </row>
    <row r="140" spans="1:19" x14ac:dyDescent="0.15">
      <c r="A140" s="108" t="s">
        <v>70</v>
      </c>
      <c r="B140" s="109">
        <v>119</v>
      </c>
      <c r="C140" s="109">
        <v>70</v>
      </c>
      <c r="D140" s="99">
        <v>49</v>
      </c>
      <c r="E140" s="99">
        <v>21</v>
      </c>
      <c r="F140" s="99">
        <v>13</v>
      </c>
      <c r="G140" s="99">
        <v>8</v>
      </c>
      <c r="H140" s="99">
        <v>34</v>
      </c>
      <c r="I140" s="99">
        <v>23</v>
      </c>
      <c r="J140" s="99">
        <v>11</v>
      </c>
      <c r="K140" s="102">
        <v>14</v>
      </c>
      <c r="L140" s="102">
        <v>6</v>
      </c>
      <c r="M140" s="102">
        <v>8</v>
      </c>
      <c r="N140" s="99">
        <v>26</v>
      </c>
      <c r="O140" s="99">
        <v>17</v>
      </c>
      <c r="P140" s="99">
        <v>9</v>
      </c>
      <c r="Q140" s="99">
        <v>24</v>
      </c>
      <c r="R140" s="99">
        <v>11</v>
      </c>
      <c r="S140" s="99">
        <v>13</v>
      </c>
    </row>
    <row r="141" spans="1:19" x14ac:dyDescent="0.15">
      <c r="A141" s="108" t="s">
        <v>118</v>
      </c>
      <c r="B141" s="109">
        <v>247</v>
      </c>
      <c r="C141" s="109">
        <v>101</v>
      </c>
      <c r="D141" s="99">
        <v>146</v>
      </c>
      <c r="E141" s="100">
        <v>213</v>
      </c>
      <c r="F141" s="100">
        <v>93</v>
      </c>
      <c r="G141" s="100">
        <v>120</v>
      </c>
      <c r="H141" s="100">
        <v>3</v>
      </c>
      <c r="I141" s="100">
        <v>1</v>
      </c>
      <c r="J141" s="100">
        <v>2</v>
      </c>
      <c r="K141" s="101">
        <v>4</v>
      </c>
      <c r="L141" s="102">
        <v>0</v>
      </c>
      <c r="M141" s="102">
        <v>4</v>
      </c>
      <c r="N141" s="100">
        <v>25</v>
      </c>
      <c r="O141" s="100">
        <v>7</v>
      </c>
      <c r="P141" s="100">
        <v>18</v>
      </c>
      <c r="Q141" s="100">
        <v>2</v>
      </c>
      <c r="R141" s="100">
        <v>0</v>
      </c>
      <c r="S141" s="100">
        <v>2</v>
      </c>
    </row>
    <row r="142" spans="1:19" x14ac:dyDescent="0.15">
      <c r="A142" s="105" t="s">
        <v>72</v>
      </c>
      <c r="B142" s="105">
        <v>19</v>
      </c>
      <c r="C142" s="105">
        <v>9</v>
      </c>
      <c r="D142" s="105">
        <v>10</v>
      </c>
      <c r="E142" s="105">
        <v>2</v>
      </c>
      <c r="F142" s="105">
        <v>2</v>
      </c>
      <c r="G142" s="105">
        <v>0</v>
      </c>
      <c r="H142" s="105">
        <v>2</v>
      </c>
      <c r="I142" s="105">
        <v>1</v>
      </c>
      <c r="J142" s="105">
        <v>1</v>
      </c>
      <c r="K142" s="105">
        <v>0</v>
      </c>
      <c r="L142" s="105">
        <v>0</v>
      </c>
      <c r="M142" s="105">
        <v>0</v>
      </c>
      <c r="N142" s="105">
        <v>12</v>
      </c>
      <c r="O142" s="105">
        <v>4</v>
      </c>
      <c r="P142" s="105">
        <v>8</v>
      </c>
      <c r="Q142" s="105">
        <v>3</v>
      </c>
      <c r="R142" s="105">
        <v>2</v>
      </c>
      <c r="S142" s="105">
        <v>1</v>
      </c>
    </row>
    <row r="143" spans="1:19" x14ac:dyDescent="0.15">
      <c r="A143" s="105" t="s">
        <v>14</v>
      </c>
      <c r="B143" s="105">
        <v>70</v>
      </c>
      <c r="C143" s="105">
        <v>49</v>
      </c>
      <c r="D143" s="105">
        <v>21</v>
      </c>
      <c r="E143" s="105">
        <v>15</v>
      </c>
      <c r="F143" s="105">
        <v>11</v>
      </c>
      <c r="G143" s="105">
        <v>4</v>
      </c>
      <c r="H143" s="105">
        <v>14</v>
      </c>
      <c r="I143" s="105">
        <v>9</v>
      </c>
      <c r="J143" s="105">
        <v>5</v>
      </c>
      <c r="K143" s="105">
        <v>7</v>
      </c>
      <c r="L143" s="105">
        <v>4</v>
      </c>
      <c r="M143" s="105">
        <v>3</v>
      </c>
      <c r="N143" s="105">
        <v>22</v>
      </c>
      <c r="O143" s="105">
        <v>16</v>
      </c>
      <c r="P143" s="105">
        <v>6</v>
      </c>
      <c r="Q143" s="105">
        <v>12</v>
      </c>
      <c r="R143" s="105">
        <v>9</v>
      </c>
      <c r="S143" s="105">
        <v>3</v>
      </c>
    </row>
    <row r="144" spans="1:19" x14ac:dyDescent="0.15">
      <c r="A144" s="105" t="s">
        <v>50</v>
      </c>
      <c r="B144" s="105">
        <v>19</v>
      </c>
      <c r="C144" s="105">
        <v>10</v>
      </c>
      <c r="D144" s="105">
        <v>9</v>
      </c>
      <c r="E144" s="105">
        <v>3</v>
      </c>
      <c r="F144" s="105">
        <v>3</v>
      </c>
      <c r="G144" s="105">
        <v>0</v>
      </c>
      <c r="H144" s="105">
        <v>7</v>
      </c>
      <c r="I144" s="105">
        <v>2</v>
      </c>
      <c r="J144" s="105">
        <v>5</v>
      </c>
      <c r="K144" s="105">
        <v>2</v>
      </c>
      <c r="L144" s="105">
        <v>0</v>
      </c>
      <c r="M144" s="105">
        <v>2</v>
      </c>
      <c r="N144" s="105">
        <v>6</v>
      </c>
      <c r="O144" s="105">
        <v>4</v>
      </c>
      <c r="P144" s="105">
        <v>2</v>
      </c>
      <c r="Q144" s="105">
        <v>1</v>
      </c>
      <c r="R144" s="105">
        <v>1</v>
      </c>
      <c r="S144" s="105">
        <v>0</v>
      </c>
    </row>
    <row r="145" spans="1:19" x14ac:dyDescent="0.15">
      <c r="A145" t="s">
        <v>190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15">
      <c r="A146" t="s">
        <v>192</v>
      </c>
      <c r="B146" s="84">
        <v>3146</v>
      </c>
      <c r="C146" s="84">
        <v>2135</v>
      </c>
      <c r="D146" s="84">
        <v>1011</v>
      </c>
      <c r="E146" s="84">
        <v>1911</v>
      </c>
      <c r="F146" s="84">
        <v>1433</v>
      </c>
      <c r="G146">
        <v>478</v>
      </c>
      <c r="H146">
        <v>106</v>
      </c>
      <c r="I146">
        <v>44</v>
      </c>
      <c r="J146">
        <v>62</v>
      </c>
      <c r="K146">
        <v>165</v>
      </c>
      <c r="L146">
        <v>93</v>
      </c>
      <c r="M146">
        <v>72</v>
      </c>
      <c r="N146">
        <v>755</v>
      </c>
      <c r="O146">
        <v>427</v>
      </c>
      <c r="P146">
        <v>328</v>
      </c>
      <c r="Q146">
        <v>209</v>
      </c>
      <c r="R146">
        <v>138</v>
      </c>
      <c r="S146">
        <v>71</v>
      </c>
    </row>
    <row r="148" spans="1:19" x14ac:dyDescent="0.15">
      <c r="A148" s="106">
        <v>2017</v>
      </c>
      <c r="B148" s="107">
        <v>21279</v>
      </c>
      <c r="C148" s="107">
        <v>11655</v>
      </c>
      <c r="D148" s="96">
        <v>9624</v>
      </c>
      <c r="E148" s="97">
        <v>12154</v>
      </c>
      <c r="F148" s="97">
        <v>7501</v>
      </c>
      <c r="G148" s="97">
        <v>4653</v>
      </c>
      <c r="H148" s="97">
        <v>1401</v>
      </c>
      <c r="I148" s="97">
        <v>531</v>
      </c>
      <c r="J148" s="97">
        <v>870</v>
      </c>
      <c r="K148" s="98">
        <v>1338</v>
      </c>
      <c r="L148" s="98">
        <v>685</v>
      </c>
      <c r="M148" s="98">
        <v>653</v>
      </c>
      <c r="N148" s="97">
        <v>4752</v>
      </c>
      <c r="O148" s="97">
        <v>2206</v>
      </c>
      <c r="P148" s="97">
        <v>2546</v>
      </c>
      <c r="Q148" s="96">
        <v>1634</v>
      </c>
      <c r="R148" s="96">
        <v>732</v>
      </c>
      <c r="S148" s="96">
        <v>902</v>
      </c>
    </row>
  </sheetData>
  <mergeCells count="14">
    <mergeCell ref="K3:M3"/>
    <mergeCell ref="N3:P3"/>
    <mergeCell ref="Q3:S3"/>
    <mergeCell ref="A3:A4"/>
    <mergeCell ref="B3:D3"/>
    <mergeCell ref="E3:G3"/>
    <mergeCell ref="H3:J3"/>
    <mergeCell ref="K123:M123"/>
    <mergeCell ref="N123:P123"/>
    <mergeCell ref="Q123:S123"/>
    <mergeCell ref="A123:A124"/>
    <mergeCell ref="B123:D123"/>
    <mergeCell ref="E123:G123"/>
    <mergeCell ref="H123:J123"/>
  </mergeCells>
  <phoneticPr fontId="41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U150"/>
  <sheetViews>
    <sheetView topLeftCell="A148" zoomScaleNormal="100" workbookViewId="0">
      <selection activeCell="H3" sqref="H3:J3"/>
    </sheetView>
  </sheetViews>
  <sheetFormatPr defaultColWidth="8.88671875" defaultRowHeight="13.5" x14ac:dyDescent="0.15"/>
  <cols>
    <col min="1" max="1" width="12" style="118" customWidth="1"/>
    <col min="2" max="3" width="10.109375" style="1" customWidth="1"/>
    <col min="4" max="4" width="9.33203125" style="1" bestFit="1" customWidth="1"/>
    <col min="5" max="5" width="9.44140625" customWidth="1"/>
    <col min="6" max="16" width="8.88671875" bestFit="1" customWidth="1"/>
    <col min="17" max="17" width="9.33203125" bestFit="1" customWidth="1"/>
    <col min="18" max="19" width="8.88671875" bestFit="1" customWidth="1"/>
  </cols>
  <sheetData>
    <row r="1" spans="1:21" ht="23.25" x14ac:dyDescent="0.15">
      <c r="A1" s="308" t="s">
        <v>252</v>
      </c>
      <c r="B1" s="308"/>
      <c r="C1" s="308"/>
      <c r="D1" s="308"/>
      <c r="E1" s="308"/>
      <c r="F1" s="308"/>
      <c r="G1" s="308"/>
      <c r="H1" s="308"/>
    </row>
    <row r="2" spans="1:21" ht="21.75" customHeight="1" thickBot="1" x14ac:dyDescent="0.2">
      <c r="S2" s="137" t="s">
        <v>196</v>
      </c>
    </row>
    <row r="3" spans="1:21" ht="21" customHeight="1" x14ac:dyDescent="0.15">
      <c r="A3" s="313" t="s">
        <v>195</v>
      </c>
      <c r="B3" s="310" t="s">
        <v>185</v>
      </c>
      <c r="C3" s="310"/>
      <c r="D3" s="310"/>
      <c r="E3" s="309" t="s">
        <v>179</v>
      </c>
      <c r="F3" s="310"/>
      <c r="G3" s="311"/>
      <c r="H3" s="310" t="s">
        <v>183</v>
      </c>
      <c r="I3" s="310"/>
      <c r="J3" s="310"/>
      <c r="K3" s="309" t="s">
        <v>176</v>
      </c>
      <c r="L3" s="310"/>
      <c r="M3" s="311"/>
      <c r="N3" s="310" t="s">
        <v>175</v>
      </c>
      <c r="O3" s="310"/>
      <c r="P3" s="310"/>
      <c r="Q3" s="309" t="s">
        <v>180</v>
      </c>
      <c r="R3" s="310"/>
      <c r="S3" s="312"/>
    </row>
    <row r="4" spans="1:21" ht="21" customHeight="1" thickBot="1" x14ac:dyDescent="0.2">
      <c r="A4" s="314"/>
      <c r="B4" s="132" t="s">
        <v>56</v>
      </c>
      <c r="C4" s="132" t="s">
        <v>55</v>
      </c>
      <c r="D4" s="132" t="s">
        <v>57</v>
      </c>
      <c r="E4" s="133" t="s">
        <v>56</v>
      </c>
      <c r="F4" s="132" t="s">
        <v>55</v>
      </c>
      <c r="G4" s="134" t="s">
        <v>57</v>
      </c>
      <c r="H4" s="132" t="s">
        <v>56</v>
      </c>
      <c r="I4" s="132" t="s">
        <v>55</v>
      </c>
      <c r="J4" s="132" t="s">
        <v>57</v>
      </c>
      <c r="K4" s="133" t="s">
        <v>56</v>
      </c>
      <c r="L4" s="132" t="s">
        <v>55</v>
      </c>
      <c r="M4" s="134" t="s">
        <v>57</v>
      </c>
      <c r="N4" s="132" t="s">
        <v>56</v>
      </c>
      <c r="O4" s="132" t="s">
        <v>55</v>
      </c>
      <c r="P4" s="132" t="s">
        <v>57</v>
      </c>
      <c r="Q4" s="133" t="s">
        <v>56</v>
      </c>
      <c r="R4" s="132" t="s">
        <v>55</v>
      </c>
      <c r="S4" s="135" t="s">
        <v>57</v>
      </c>
    </row>
    <row r="5" spans="1:21" s="49" customFormat="1" ht="21" customHeight="1" thickTop="1" x14ac:dyDescent="0.15">
      <c r="A5" s="144">
        <v>2018</v>
      </c>
      <c r="B5" s="138">
        <f>SUM(B6:B121)</f>
        <v>22815</v>
      </c>
      <c r="C5" s="139">
        <v>12545</v>
      </c>
      <c r="D5" s="140">
        <v>10270</v>
      </c>
      <c r="E5" s="141">
        <v>12954</v>
      </c>
      <c r="F5" s="139">
        <v>7927</v>
      </c>
      <c r="G5" s="142">
        <v>5027</v>
      </c>
      <c r="H5" s="138">
        <v>1418</v>
      </c>
      <c r="I5" s="139">
        <v>545</v>
      </c>
      <c r="J5" s="140">
        <v>873</v>
      </c>
      <c r="K5" s="141">
        <v>1872</v>
      </c>
      <c r="L5" s="139">
        <v>991</v>
      </c>
      <c r="M5" s="142">
        <v>881</v>
      </c>
      <c r="N5" s="138">
        <v>4873</v>
      </c>
      <c r="O5" s="139">
        <v>2287</v>
      </c>
      <c r="P5" s="140">
        <v>2586</v>
      </c>
      <c r="Q5" s="141">
        <v>1698</v>
      </c>
      <c r="R5" s="139">
        <v>795</v>
      </c>
      <c r="S5" s="143">
        <v>903</v>
      </c>
    </row>
    <row r="6" spans="1:21" ht="21" customHeight="1" x14ac:dyDescent="0.15">
      <c r="A6" s="145" t="s">
        <v>128</v>
      </c>
      <c r="B6" s="126">
        <v>1503</v>
      </c>
      <c r="C6" s="120">
        <v>847</v>
      </c>
      <c r="D6" s="127">
        <v>656</v>
      </c>
      <c r="E6" s="124">
        <v>715</v>
      </c>
      <c r="F6" s="120">
        <v>426</v>
      </c>
      <c r="G6" s="130">
        <v>289</v>
      </c>
      <c r="H6" s="126">
        <v>114</v>
      </c>
      <c r="I6" s="120">
        <v>66</v>
      </c>
      <c r="J6" s="127">
        <v>48</v>
      </c>
      <c r="K6" s="124">
        <v>78</v>
      </c>
      <c r="L6" s="120">
        <v>36</v>
      </c>
      <c r="M6" s="130">
        <v>42</v>
      </c>
      <c r="N6" s="126">
        <v>364</v>
      </c>
      <c r="O6" s="120">
        <v>183</v>
      </c>
      <c r="P6" s="127">
        <v>181</v>
      </c>
      <c r="Q6" s="124">
        <v>232</v>
      </c>
      <c r="R6" s="120">
        <v>136</v>
      </c>
      <c r="S6" s="121">
        <v>96</v>
      </c>
    </row>
    <row r="7" spans="1:21" ht="21" customHeight="1" x14ac:dyDescent="0.15">
      <c r="A7" s="145" t="s">
        <v>197</v>
      </c>
      <c r="B7" s="126">
        <v>4473</v>
      </c>
      <c r="C7" s="120">
        <v>1930</v>
      </c>
      <c r="D7" s="127">
        <v>2543</v>
      </c>
      <c r="E7" s="124">
        <v>1961</v>
      </c>
      <c r="F7" s="120">
        <v>901</v>
      </c>
      <c r="G7" s="130">
        <v>1060</v>
      </c>
      <c r="H7" s="126">
        <v>367</v>
      </c>
      <c r="I7" s="120">
        <v>137</v>
      </c>
      <c r="J7" s="127">
        <v>230</v>
      </c>
      <c r="K7" s="124">
        <v>505</v>
      </c>
      <c r="L7" s="120">
        <v>247</v>
      </c>
      <c r="M7" s="130">
        <v>258</v>
      </c>
      <c r="N7" s="126">
        <v>1273</v>
      </c>
      <c r="O7" s="120">
        <v>510</v>
      </c>
      <c r="P7" s="127">
        <v>763</v>
      </c>
      <c r="Q7" s="124">
        <v>367</v>
      </c>
      <c r="R7" s="120">
        <v>135</v>
      </c>
      <c r="S7" s="121">
        <v>232</v>
      </c>
      <c r="U7" s="136"/>
    </row>
    <row r="8" spans="1:21" ht="21" customHeight="1" x14ac:dyDescent="0.15">
      <c r="A8" s="145" t="s">
        <v>198</v>
      </c>
      <c r="B8" s="126">
        <v>4948</v>
      </c>
      <c r="C8" s="120">
        <v>2069</v>
      </c>
      <c r="D8" s="127">
        <v>2879</v>
      </c>
      <c r="E8" s="124">
        <v>2366</v>
      </c>
      <c r="F8" s="120">
        <v>1083</v>
      </c>
      <c r="G8" s="130">
        <v>1283</v>
      </c>
      <c r="H8" s="126">
        <v>460</v>
      </c>
      <c r="I8" s="120">
        <v>163</v>
      </c>
      <c r="J8" s="127">
        <v>297</v>
      </c>
      <c r="K8" s="124">
        <v>693</v>
      </c>
      <c r="L8" s="120">
        <v>368</v>
      </c>
      <c r="M8" s="130">
        <v>325</v>
      </c>
      <c r="N8" s="126">
        <v>1036</v>
      </c>
      <c r="O8" s="120">
        <v>341</v>
      </c>
      <c r="P8" s="127">
        <v>695</v>
      </c>
      <c r="Q8" s="124">
        <v>393</v>
      </c>
      <c r="R8" s="120">
        <v>114</v>
      </c>
      <c r="S8" s="121">
        <v>279</v>
      </c>
    </row>
    <row r="9" spans="1:21" ht="21" customHeight="1" x14ac:dyDescent="0.15">
      <c r="A9" s="145" t="s">
        <v>64</v>
      </c>
      <c r="B9" s="126">
        <v>2443</v>
      </c>
      <c r="C9" s="120">
        <v>1500</v>
      </c>
      <c r="D9" s="127">
        <v>943</v>
      </c>
      <c r="E9" s="124">
        <v>1976</v>
      </c>
      <c r="F9" s="120">
        <v>1136</v>
      </c>
      <c r="G9" s="130">
        <v>840</v>
      </c>
      <c r="H9" s="126">
        <v>25</v>
      </c>
      <c r="I9" s="120">
        <v>14</v>
      </c>
      <c r="J9" s="127">
        <v>11</v>
      </c>
      <c r="K9" s="124">
        <v>51</v>
      </c>
      <c r="L9" s="120">
        <v>46</v>
      </c>
      <c r="M9" s="130">
        <v>5</v>
      </c>
      <c r="N9" s="126">
        <v>360</v>
      </c>
      <c r="O9" s="120">
        <v>286</v>
      </c>
      <c r="P9" s="127">
        <v>74</v>
      </c>
      <c r="Q9" s="124">
        <v>31</v>
      </c>
      <c r="R9" s="120">
        <v>18</v>
      </c>
      <c r="S9" s="121">
        <v>13</v>
      </c>
    </row>
    <row r="10" spans="1:21" ht="21" customHeight="1" x14ac:dyDescent="0.15">
      <c r="A10" s="145" t="s">
        <v>199</v>
      </c>
      <c r="B10" s="126">
        <v>1003</v>
      </c>
      <c r="C10" s="120">
        <v>555</v>
      </c>
      <c r="D10" s="127">
        <v>448</v>
      </c>
      <c r="E10" s="124">
        <v>684</v>
      </c>
      <c r="F10" s="120">
        <v>485</v>
      </c>
      <c r="G10" s="130">
        <v>199</v>
      </c>
      <c r="H10" s="126">
        <v>58</v>
      </c>
      <c r="I10" s="120">
        <v>6</v>
      </c>
      <c r="J10" s="127">
        <v>52</v>
      </c>
      <c r="K10" s="124">
        <v>25</v>
      </c>
      <c r="L10" s="120">
        <v>6</v>
      </c>
      <c r="M10" s="130">
        <v>19</v>
      </c>
      <c r="N10" s="126">
        <v>174</v>
      </c>
      <c r="O10" s="120">
        <v>46</v>
      </c>
      <c r="P10" s="127">
        <v>128</v>
      </c>
      <c r="Q10" s="124">
        <v>62</v>
      </c>
      <c r="R10" s="120">
        <v>12</v>
      </c>
      <c r="S10" s="121">
        <v>50</v>
      </c>
    </row>
    <row r="11" spans="1:21" ht="21" customHeight="1" x14ac:dyDescent="0.15">
      <c r="A11" s="145" t="s">
        <v>200</v>
      </c>
      <c r="B11" s="126">
        <v>1144</v>
      </c>
      <c r="C11" s="120">
        <v>834</v>
      </c>
      <c r="D11" s="127">
        <v>310</v>
      </c>
      <c r="E11" s="124">
        <v>883</v>
      </c>
      <c r="F11" s="120">
        <v>714</v>
      </c>
      <c r="G11" s="130">
        <v>169</v>
      </c>
      <c r="H11" s="126">
        <v>35</v>
      </c>
      <c r="I11" s="120">
        <v>9</v>
      </c>
      <c r="J11" s="127">
        <v>26</v>
      </c>
      <c r="K11" s="124">
        <v>30</v>
      </c>
      <c r="L11" s="120">
        <v>22</v>
      </c>
      <c r="M11" s="130">
        <v>8</v>
      </c>
      <c r="N11" s="126">
        <v>143</v>
      </c>
      <c r="O11" s="120">
        <v>56</v>
      </c>
      <c r="P11" s="127">
        <v>87</v>
      </c>
      <c r="Q11" s="124">
        <v>53</v>
      </c>
      <c r="R11" s="120">
        <v>33</v>
      </c>
      <c r="S11" s="121">
        <v>20</v>
      </c>
    </row>
    <row r="12" spans="1:21" ht="21" customHeight="1" x14ac:dyDescent="0.15">
      <c r="A12" s="145" t="s">
        <v>201</v>
      </c>
      <c r="B12" s="126">
        <v>433</v>
      </c>
      <c r="C12" s="120">
        <v>371</v>
      </c>
      <c r="D12" s="127">
        <v>62</v>
      </c>
      <c r="E12" s="124">
        <v>288</v>
      </c>
      <c r="F12" s="120">
        <v>268</v>
      </c>
      <c r="G12" s="130">
        <v>20</v>
      </c>
      <c r="H12" s="126">
        <v>23</v>
      </c>
      <c r="I12" s="120">
        <v>10</v>
      </c>
      <c r="J12" s="127">
        <v>13</v>
      </c>
      <c r="K12" s="124">
        <v>31</v>
      </c>
      <c r="L12" s="120">
        <v>23</v>
      </c>
      <c r="M12" s="130">
        <v>8</v>
      </c>
      <c r="N12" s="126">
        <v>56</v>
      </c>
      <c r="O12" s="120">
        <v>40</v>
      </c>
      <c r="P12" s="127">
        <v>16</v>
      </c>
      <c r="Q12" s="124">
        <v>35</v>
      </c>
      <c r="R12" s="120">
        <v>30</v>
      </c>
      <c r="S12" s="121">
        <v>5</v>
      </c>
    </row>
    <row r="13" spans="1:21" ht="21" customHeight="1" x14ac:dyDescent="0.15">
      <c r="A13" s="145" t="s">
        <v>59</v>
      </c>
      <c r="B13" s="126">
        <v>566</v>
      </c>
      <c r="C13" s="120">
        <v>534</v>
      </c>
      <c r="D13" s="127">
        <v>32</v>
      </c>
      <c r="E13" s="124">
        <v>434</v>
      </c>
      <c r="F13" s="120">
        <v>424</v>
      </c>
      <c r="G13" s="130">
        <v>10</v>
      </c>
      <c r="H13" s="126">
        <v>3</v>
      </c>
      <c r="I13" s="120">
        <v>1</v>
      </c>
      <c r="J13" s="127">
        <v>2</v>
      </c>
      <c r="K13" s="124">
        <v>4</v>
      </c>
      <c r="L13" s="120">
        <v>1</v>
      </c>
      <c r="M13" s="130">
        <v>3</v>
      </c>
      <c r="N13" s="126">
        <v>100</v>
      </c>
      <c r="O13" s="120">
        <v>86</v>
      </c>
      <c r="P13" s="127">
        <v>14</v>
      </c>
      <c r="Q13" s="124">
        <v>25</v>
      </c>
      <c r="R13" s="120">
        <v>22</v>
      </c>
      <c r="S13" s="121">
        <v>3</v>
      </c>
    </row>
    <row r="14" spans="1:21" ht="21" customHeight="1" x14ac:dyDescent="0.15">
      <c r="A14" s="145" t="s">
        <v>202</v>
      </c>
      <c r="B14" s="126">
        <v>400</v>
      </c>
      <c r="C14" s="120">
        <v>271</v>
      </c>
      <c r="D14" s="127">
        <v>129</v>
      </c>
      <c r="E14" s="124">
        <v>300</v>
      </c>
      <c r="F14" s="120">
        <v>241</v>
      </c>
      <c r="G14" s="130">
        <v>59</v>
      </c>
      <c r="H14" s="126">
        <v>10</v>
      </c>
      <c r="I14" s="120">
        <v>0</v>
      </c>
      <c r="J14" s="127">
        <v>10</v>
      </c>
      <c r="K14" s="124">
        <v>6</v>
      </c>
      <c r="L14" s="120">
        <v>2</v>
      </c>
      <c r="M14" s="130">
        <v>4</v>
      </c>
      <c r="N14" s="126">
        <v>53</v>
      </c>
      <c r="O14" s="120">
        <v>14</v>
      </c>
      <c r="P14" s="127">
        <v>39</v>
      </c>
      <c r="Q14" s="124">
        <v>31</v>
      </c>
      <c r="R14" s="120">
        <v>14</v>
      </c>
      <c r="S14" s="121">
        <v>17</v>
      </c>
    </row>
    <row r="15" spans="1:21" ht="21" customHeight="1" x14ac:dyDescent="0.15">
      <c r="A15" s="145" t="s">
        <v>203</v>
      </c>
      <c r="B15" s="126">
        <v>339</v>
      </c>
      <c r="C15" s="120">
        <v>330</v>
      </c>
      <c r="D15" s="127">
        <v>9</v>
      </c>
      <c r="E15" s="124">
        <v>231</v>
      </c>
      <c r="F15" s="120">
        <v>230</v>
      </c>
      <c r="G15" s="130">
        <v>1</v>
      </c>
      <c r="H15" s="126">
        <v>4</v>
      </c>
      <c r="I15" s="120">
        <v>4</v>
      </c>
      <c r="J15" s="127">
        <v>0</v>
      </c>
      <c r="K15" s="124">
        <v>8</v>
      </c>
      <c r="L15" s="120">
        <v>6</v>
      </c>
      <c r="M15" s="130">
        <v>2</v>
      </c>
      <c r="N15" s="126">
        <v>51</v>
      </c>
      <c r="O15" s="120">
        <v>45</v>
      </c>
      <c r="P15" s="127">
        <v>6</v>
      </c>
      <c r="Q15" s="124">
        <v>45</v>
      </c>
      <c r="R15" s="120">
        <v>45</v>
      </c>
      <c r="S15" s="121">
        <v>0</v>
      </c>
    </row>
    <row r="16" spans="1:21" ht="21" customHeight="1" x14ac:dyDescent="0.15">
      <c r="A16" s="145" t="s">
        <v>204</v>
      </c>
      <c r="B16" s="126">
        <v>414</v>
      </c>
      <c r="C16" s="120">
        <v>208</v>
      </c>
      <c r="D16" s="127">
        <v>206</v>
      </c>
      <c r="E16" s="124">
        <v>76</v>
      </c>
      <c r="F16" s="120">
        <v>38</v>
      </c>
      <c r="G16" s="130">
        <v>38</v>
      </c>
      <c r="H16" s="126">
        <v>82</v>
      </c>
      <c r="I16" s="120">
        <v>39</v>
      </c>
      <c r="J16" s="127">
        <v>43</v>
      </c>
      <c r="K16" s="124">
        <v>49</v>
      </c>
      <c r="L16" s="120">
        <v>31</v>
      </c>
      <c r="M16" s="130">
        <v>18</v>
      </c>
      <c r="N16" s="126">
        <v>112</v>
      </c>
      <c r="O16" s="120">
        <v>56</v>
      </c>
      <c r="P16" s="127">
        <v>56</v>
      </c>
      <c r="Q16" s="124">
        <v>95</v>
      </c>
      <c r="R16" s="120">
        <v>44</v>
      </c>
      <c r="S16" s="121">
        <v>51</v>
      </c>
    </row>
    <row r="17" spans="1:19" ht="21" customHeight="1" x14ac:dyDescent="0.15">
      <c r="A17" s="145" t="s">
        <v>205</v>
      </c>
      <c r="B17" s="126">
        <v>414</v>
      </c>
      <c r="C17" s="120">
        <v>403</v>
      </c>
      <c r="D17" s="127">
        <v>11</v>
      </c>
      <c r="E17" s="124">
        <v>355</v>
      </c>
      <c r="F17" s="120">
        <v>350</v>
      </c>
      <c r="G17" s="130">
        <v>5</v>
      </c>
      <c r="H17" s="126">
        <v>1</v>
      </c>
      <c r="I17" s="120">
        <v>1</v>
      </c>
      <c r="J17" s="127">
        <v>0</v>
      </c>
      <c r="K17" s="124">
        <v>0</v>
      </c>
      <c r="L17" s="120">
        <v>0</v>
      </c>
      <c r="M17" s="130">
        <v>0</v>
      </c>
      <c r="N17" s="126">
        <v>47</v>
      </c>
      <c r="O17" s="120">
        <v>41</v>
      </c>
      <c r="P17" s="127">
        <v>6</v>
      </c>
      <c r="Q17" s="124">
        <v>11</v>
      </c>
      <c r="R17" s="120">
        <v>11</v>
      </c>
      <c r="S17" s="121">
        <v>0</v>
      </c>
    </row>
    <row r="18" spans="1:19" ht="21" customHeight="1" x14ac:dyDescent="0.15">
      <c r="A18" s="145" t="s">
        <v>206</v>
      </c>
      <c r="B18" s="126">
        <v>459</v>
      </c>
      <c r="C18" s="120">
        <v>208</v>
      </c>
      <c r="D18" s="127">
        <v>251</v>
      </c>
      <c r="E18" s="124">
        <v>195</v>
      </c>
      <c r="F18" s="120">
        <v>98</v>
      </c>
      <c r="G18" s="130">
        <v>97</v>
      </c>
      <c r="H18" s="126">
        <v>22</v>
      </c>
      <c r="I18" s="120">
        <v>3</v>
      </c>
      <c r="J18" s="127">
        <v>19</v>
      </c>
      <c r="K18" s="124">
        <v>103</v>
      </c>
      <c r="L18" s="120">
        <v>46</v>
      </c>
      <c r="M18" s="130">
        <v>57</v>
      </c>
      <c r="N18" s="126">
        <v>104</v>
      </c>
      <c r="O18" s="120">
        <v>48</v>
      </c>
      <c r="P18" s="127">
        <v>56</v>
      </c>
      <c r="Q18" s="124">
        <v>35</v>
      </c>
      <c r="R18" s="120">
        <v>13</v>
      </c>
      <c r="S18" s="121">
        <v>22</v>
      </c>
    </row>
    <row r="19" spans="1:19" ht="21" customHeight="1" x14ac:dyDescent="0.15">
      <c r="A19" s="145" t="s">
        <v>207</v>
      </c>
      <c r="B19" s="126">
        <v>344</v>
      </c>
      <c r="C19" s="120">
        <v>37</v>
      </c>
      <c r="D19" s="127">
        <v>307</v>
      </c>
      <c r="E19" s="124">
        <v>117</v>
      </c>
      <c r="F19" s="120">
        <v>17</v>
      </c>
      <c r="G19" s="130">
        <v>100</v>
      </c>
      <c r="H19" s="126">
        <v>56</v>
      </c>
      <c r="I19" s="120">
        <v>5</v>
      </c>
      <c r="J19" s="127">
        <v>51</v>
      </c>
      <c r="K19" s="124">
        <v>21</v>
      </c>
      <c r="L19" s="120">
        <v>1</v>
      </c>
      <c r="M19" s="130">
        <v>20</v>
      </c>
      <c r="N19" s="126">
        <v>107</v>
      </c>
      <c r="O19" s="120">
        <v>8</v>
      </c>
      <c r="P19" s="127">
        <v>99</v>
      </c>
      <c r="Q19" s="124">
        <v>43</v>
      </c>
      <c r="R19" s="120">
        <v>6</v>
      </c>
      <c r="S19" s="121">
        <v>37</v>
      </c>
    </row>
    <row r="20" spans="1:19" ht="21" customHeight="1" x14ac:dyDescent="0.15">
      <c r="A20" s="145" t="s">
        <v>208</v>
      </c>
      <c r="B20" s="126">
        <v>287</v>
      </c>
      <c r="C20" s="120">
        <v>147</v>
      </c>
      <c r="D20" s="127">
        <v>140</v>
      </c>
      <c r="E20" s="124">
        <v>45</v>
      </c>
      <c r="F20" s="120">
        <v>24</v>
      </c>
      <c r="G20" s="130">
        <v>21</v>
      </c>
      <c r="H20" s="126">
        <v>40</v>
      </c>
      <c r="I20" s="120">
        <v>20</v>
      </c>
      <c r="J20" s="127">
        <v>20</v>
      </c>
      <c r="K20" s="124">
        <v>76</v>
      </c>
      <c r="L20" s="120">
        <v>39</v>
      </c>
      <c r="M20" s="130">
        <v>37</v>
      </c>
      <c r="N20" s="126">
        <v>74</v>
      </c>
      <c r="O20" s="120">
        <v>33</v>
      </c>
      <c r="P20" s="127">
        <v>41</v>
      </c>
      <c r="Q20" s="124">
        <v>52</v>
      </c>
      <c r="R20" s="120">
        <v>31</v>
      </c>
      <c r="S20" s="121">
        <v>21</v>
      </c>
    </row>
    <row r="21" spans="1:19" ht="21" customHeight="1" x14ac:dyDescent="0.15">
      <c r="A21" s="145" t="s">
        <v>63</v>
      </c>
      <c r="B21" s="126">
        <v>146</v>
      </c>
      <c r="C21" s="120">
        <v>115</v>
      </c>
      <c r="D21" s="127">
        <v>31</v>
      </c>
      <c r="E21" s="124">
        <v>42</v>
      </c>
      <c r="F21" s="120">
        <v>41</v>
      </c>
      <c r="G21" s="130">
        <v>1</v>
      </c>
      <c r="H21" s="126">
        <v>1</v>
      </c>
      <c r="I21" s="120">
        <v>1</v>
      </c>
      <c r="J21" s="127">
        <v>0</v>
      </c>
      <c r="K21" s="124">
        <v>19</v>
      </c>
      <c r="L21" s="120">
        <v>13</v>
      </c>
      <c r="M21" s="130">
        <v>6</v>
      </c>
      <c r="N21" s="126">
        <v>83</v>
      </c>
      <c r="O21" s="120">
        <v>59</v>
      </c>
      <c r="P21" s="127">
        <v>24</v>
      </c>
      <c r="Q21" s="124">
        <v>1</v>
      </c>
      <c r="R21" s="120">
        <v>1</v>
      </c>
      <c r="S21" s="121">
        <v>0</v>
      </c>
    </row>
    <row r="22" spans="1:19" ht="21" customHeight="1" x14ac:dyDescent="0.15">
      <c r="A22" s="145" t="s">
        <v>69</v>
      </c>
      <c r="B22" s="126">
        <v>934</v>
      </c>
      <c r="C22" s="120">
        <v>561</v>
      </c>
      <c r="D22" s="127">
        <v>373</v>
      </c>
      <c r="E22" s="124">
        <v>890</v>
      </c>
      <c r="F22" s="120">
        <v>539</v>
      </c>
      <c r="G22" s="130">
        <v>351</v>
      </c>
      <c r="H22" s="126">
        <v>1</v>
      </c>
      <c r="I22" s="120">
        <v>1</v>
      </c>
      <c r="J22" s="127">
        <v>0</v>
      </c>
      <c r="K22" s="124">
        <v>4</v>
      </c>
      <c r="L22" s="120">
        <v>0</v>
      </c>
      <c r="M22" s="130">
        <v>4</v>
      </c>
      <c r="N22" s="126">
        <v>23</v>
      </c>
      <c r="O22" s="120">
        <v>9</v>
      </c>
      <c r="P22" s="127">
        <v>14</v>
      </c>
      <c r="Q22" s="124">
        <v>16</v>
      </c>
      <c r="R22" s="120">
        <v>12</v>
      </c>
      <c r="S22" s="121">
        <v>4</v>
      </c>
    </row>
    <row r="23" spans="1:19" ht="21" customHeight="1" x14ac:dyDescent="0.15">
      <c r="A23" s="145" t="s">
        <v>209</v>
      </c>
      <c r="B23" s="126">
        <v>352</v>
      </c>
      <c r="C23" s="120">
        <v>276</v>
      </c>
      <c r="D23" s="127">
        <v>76</v>
      </c>
      <c r="E23" s="124">
        <v>166</v>
      </c>
      <c r="F23" s="120">
        <v>156</v>
      </c>
      <c r="G23" s="130">
        <v>10</v>
      </c>
      <c r="H23" s="126">
        <v>4</v>
      </c>
      <c r="I23" s="120">
        <v>1</v>
      </c>
      <c r="J23" s="127">
        <v>3</v>
      </c>
      <c r="K23" s="124">
        <v>32</v>
      </c>
      <c r="L23" s="120">
        <v>23</v>
      </c>
      <c r="M23" s="130">
        <v>9</v>
      </c>
      <c r="N23" s="126">
        <v>141</v>
      </c>
      <c r="O23" s="120">
        <v>87</v>
      </c>
      <c r="P23" s="127">
        <v>54</v>
      </c>
      <c r="Q23" s="124">
        <v>9</v>
      </c>
      <c r="R23" s="120">
        <v>9</v>
      </c>
      <c r="S23" s="121">
        <v>0</v>
      </c>
    </row>
    <row r="24" spans="1:19" ht="21" customHeight="1" x14ac:dyDescent="0.15">
      <c r="A24" s="145" t="s">
        <v>118</v>
      </c>
      <c r="B24" s="126">
        <v>454</v>
      </c>
      <c r="C24" s="120">
        <v>238</v>
      </c>
      <c r="D24" s="127">
        <v>216</v>
      </c>
      <c r="E24" s="124">
        <v>401</v>
      </c>
      <c r="F24" s="120">
        <v>215</v>
      </c>
      <c r="G24" s="130">
        <v>186</v>
      </c>
      <c r="H24" s="126">
        <v>11</v>
      </c>
      <c r="I24" s="120">
        <v>7</v>
      </c>
      <c r="J24" s="127">
        <v>4</v>
      </c>
      <c r="K24" s="124">
        <v>3</v>
      </c>
      <c r="L24" s="120">
        <v>0</v>
      </c>
      <c r="M24" s="130">
        <v>3</v>
      </c>
      <c r="N24" s="126">
        <v>28</v>
      </c>
      <c r="O24" s="120">
        <v>7</v>
      </c>
      <c r="P24" s="127">
        <v>21</v>
      </c>
      <c r="Q24" s="124">
        <v>11</v>
      </c>
      <c r="R24" s="120">
        <v>9</v>
      </c>
      <c r="S24" s="121">
        <v>2</v>
      </c>
    </row>
    <row r="25" spans="1:19" ht="21" customHeight="1" x14ac:dyDescent="0.15">
      <c r="A25" s="145" t="s">
        <v>210</v>
      </c>
      <c r="B25" s="126">
        <v>326</v>
      </c>
      <c r="C25" s="120">
        <v>238</v>
      </c>
      <c r="D25" s="127">
        <v>88</v>
      </c>
      <c r="E25" s="124">
        <v>103</v>
      </c>
      <c r="F25" s="120">
        <v>91</v>
      </c>
      <c r="G25" s="130">
        <v>12</v>
      </c>
      <c r="H25" s="126">
        <v>2</v>
      </c>
      <c r="I25" s="120">
        <v>0</v>
      </c>
      <c r="J25" s="127">
        <v>2</v>
      </c>
      <c r="K25" s="124">
        <v>34</v>
      </c>
      <c r="L25" s="120">
        <v>24</v>
      </c>
      <c r="M25" s="130">
        <v>10</v>
      </c>
      <c r="N25" s="126">
        <v>182</v>
      </c>
      <c r="O25" s="120">
        <v>118</v>
      </c>
      <c r="P25" s="127">
        <v>64</v>
      </c>
      <c r="Q25" s="124">
        <v>5</v>
      </c>
      <c r="R25" s="120">
        <v>5</v>
      </c>
      <c r="S25" s="121">
        <v>0</v>
      </c>
    </row>
    <row r="26" spans="1:19" ht="21" customHeight="1" x14ac:dyDescent="0.15">
      <c r="A26" s="145" t="s">
        <v>211</v>
      </c>
      <c r="B26" s="126">
        <v>229</v>
      </c>
      <c r="C26" s="120">
        <v>130</v>
      </c>
      <c r="D26" s="127">
        <v>99</v>
      </c>
      <c r="E26" s="124">
        <v>194</v>
      </c>
      <c r="F26" s="120">
        <v>111</v>
      </c>
      <c r="G26" s="130">
        <v>83</v>
      </c>
      <c r="H26" s="126">
        <v>5</v>
      </c>
      <c r="I26" s="120">
        <v>3</v>
      </c>
      <c r="J26" s="127">
        <v>2</v>
      </c>
      <c r="K26" s="124">
        <v>1</v>
      </c>
      <c r="L26" s="120">
        <v>0</v>
      </c>
      <c r="M26" s="130">
        <v>1</v>
      </c>
      <c r="N26" s="126">
        <v>22</v>
      </c>
      <c r="O26" s="120">
        <v>11</v>
      </c>
      <c r="P26" s="127">
        <v>11</v>
      </c>
      <c r="Q26" s="124">
        <v>7</v>
      </c>
      <c r="R26" s="120">
        <v>5</v>
      </c>
      <c r="S26" s="121">
        <v>2</v>
      </c>
    </row>
    <row r="27" spans="1:19" ht="21" customHeight="1" x14ac:dyDescent="0.15">
      <c r="A27" s="145" t="s">
        <v>212</v>
      </c>
      <c r="B27" s="126">
        <v>101</v>
      </c>
      <c r="C27" s="120">
        <v>70</v>
      </c>
      <c r="D27" s="127">
        <v>31</v>
      </c>
      <c r="E27" s="124">
        <v>21</v>
      </c>
      <c r="F27" s="120">
        <v>16</v>
      </c>
      <c r="G27" s="130">
        <v>5</v>
      </c>
      <c r="H27" s="126">
        <v>27</v>
      </c>
      <c r="I27" s="120">
        <v>19</v>
      </c>
      <c r="J27" s="127">
        <v>8</v>
      </c>
      <c r="K27" s="124">
        <v>14</v>
      </c>
      <c r="L27" s="120">
        <v>7</v>
      </c>
      <c r="M27" s="130">
        <v>7</v>
      </c>
      <c r="N27" s="126">
        <v>24</v>
      </c>
      <c r="O27" s="120">
        <v>17</v>
      </c>
      <c r="P27" s="127">
        <v>7</v>
      </c>
      <c r="Q27" s="124">
        <v>15</v>
      </c>
      <c r="R27" s="120">
        <v>11</v>
      </c>
      <c r="S27" s="121">
        <v>4</v>
      </c>
    </row>
    <row r="28" spans="1:19" ht="21" customHeight="1" x14ac:dyDescent="0.15">
      <c r="A28" s="145" t="s">
        <v>213</v>
      </c>
      <c r="B28" s="126">
        <v>82</v>
      </c>
      <c r="C28" s="120">
        <v>58</v>
      </c>
      <c r="D28" s="127">
        <v>24</v>
      </c>
      <c r="E28" s="124">
        <v>15</v>
      </c>
      <c r="F28" s="120">
        <v>12</v>
      </c>
      <c r="G28" s="130">
        <v>3</v>
      </c>
      <c r="H28" s="126">
        <v>13</v>
      </c>
      <c r="I28" s="120">
        <v>8</v>
      </c>
      <c r="J28" s="127">
        <v>5</v>
      </c>
      <c r="K28" s="124">
        <v>9</v>
      </c>
      <c r="L28" s="120">
        <v>7</v>
      </c>
      <c r="M28" s="130">
        <v>2</v>
      </c>
      <c r="N28" s="126">
        <v>28</v>
      </c>
      <c r="O28" s="120">
        <v>22</v>
      </c>
      <c r="P28" s="127">
        <v>6</v>
      </c>
      <c r="Q28" s="124">
        <v>17</v>
      </c>
      <c r="R28" s="120">
        <v>9</v>
      </c>
      <c r="S28" s="121">
        <v>8</v>
      </c>
    </row>
    <row r="29" spans="1:19" ht="21" customHeight="1" x14ac:dyDescent="0.15">
      <c r="A29" s="145" t="s">
        <v>214</v>
      </c>
      <c r="B29" s="126">
        <v>16</v>
      </c>
      <c r="C29" s="120">
        <v>9</v>
      </c>
      <c r="D29" s="127">
        <v>7</v>
      </c>
      <c r="E29" s="124">
        <v>3</v>
      </c>
      <c r="F29" s="120">
        <v>3</v>
      </c>
      <c r="G29" s="130">
        <v>0</v>
      </c>
      <c r="H29" s="126">
        <v>1</v>
      </c>
      <c r="I29" s="120">
        <v>1</v>
      </c>
      <c r="J29" s="127">
        <v>0</v>
      </c>
      <c r="K29" s="124">
        <v>1</v>
      </c>
      <c r="L29" s="120">
        <v>0</v>
      </c>
      <c r="M29" s="130">
        <v>1</v>
      </c>
      <c r="N29" s="126">
        <v>10</v>
      </c>
      <c r="O29" s="120">
        <v>5</v>
      </c>
      <c r="P29" s="127">
        <v>5</v>
      </c>
      <c r="Q29" s="124">
        <v>1</v>
      </c>
      <c r="R29" s="120">
        <v>0</v>
      </c>
      <c r="S29" s="121">
        <v>1</v>
      </c>
    </row>
    <row r="30" spans="1:19" ht="21" customHeight="1" x14ac:dyDescent="0.15">
      <c r="A30" s="145" t="s">
        <v>83</v>
      </c>
      <c r="B30" s="126">
        <v>41</v>
      </c>
      <c r="C30" s="120">
        <v>23</v>
      </c>
      <c r="D30" s="127">
        <v>18</v>
      </c>
      <c r="E30" s="124">
        <v>25</v>
      </c>
      <c r="F30" s="120">
        <v>19</v>
      </c>
      <c r="G30" s="130">
        <v>6</v>
      </c>
      <c r="H30" s="126">
        <v>1</v>
      </c>
      <c r="I30" s="120">
        <v>1</v>
      </c>
      <c r="J30" s="127">
        <v>0</v>
      </c>
      <c r="K30" s="124">
        <v>2</v>
      </c>
      <c r="L30" s="120">
        <v>1</v>
      </c>
      <c r="M30" s="130">
        <v>1</v>
      </c>
      <c r="N30" s="126">
        <v>13</v>
      </c>
      <c r="O30" s="120">
        <v>2</v>
      </c>
      <c r="P30" s="127">
        <v>11</v>
      </c>
      <c r="Q30" s="124">
        <v>0</v>
      </c>
      <c r="R30" s="120">
        <v>0</v>
      </c>
      <c r="S30" s="121">
        <v>0</v>
      </c>
    </row>
    <row r="31" spans="1:19" ht="21" customHeight="1" x14ac:dyDescent="0.15">
      <c r="A31" s="145" t="s">
        <v>215</v>
      </c>
      <c r="B31" s="126">
        <v>26</v>
      </c>
      <c r="C31" s="120">
        <v>21</v>
      </c>
      <c r="D31" s="127">
        <v>5</v>
      </c>
      <c r="E31" s="124">
        <v>7</v>
      </c>
      <c r="F31" s="120">
        <v>7</v>
      </c>
      <c r="G31" s="130">
        <v>0</v>
      </c>
      <c r="H31" s="126">
        <v>0</v>
      </c>
      <c r="I31" s="120">
        <v>0</v>
      </c>
      <c r="J31" s="127">
        <v>0</v>
      </c>
      <c r="K31" s="124">
        <v>2</v>
      </c>
      <c r="L31" s="120">
        <v>2</v>
      </c>
      <c r="M31" s="130">
        <v>0</v>
      </c>
      <c r="N31" s="126">
        <v>13</v>
      </c>
      <c r="O31" s="120">
        <v>9</v>
      </c>
      <c r="P31" s="127">
        <v>4</v>
      </c>
      <c r="Q31" s="124">
        <v>4</v>
      </c>
      <c r="R31" s="120">
        <v>3</v>
      </c>
      <c r="S31" s="121">
        <v>1</v>
      </c>
    </row>
    <row r="32" spans="1:19" ht="21" customHeight="1" x14ac:dyDescent="0.15">
      <c r="A32" s="145" t="s">
        <v>86</v>
      </c>
      <c r="B32" s="126">
        <v>240</v>
      </c>
      <c r="C32" s="120">
        <v>130</v>
      </c>
      <c r="D32" s="127">
        <v>110</v>
      </c>
      <c r="E32" s="124">
        <v>234</v>
      </c>
      <c r="F32" s="120">
        <v>127</v>
      </c>
      <c r="G32" s="130">
        <v>107</v>
      </c>
      <c r="H32" s="126">
        <v>1</v>
      </c>
      <c r="I32" s="120">
        <v>0</v>
      </c>
      <c r="J32" s="127">
        <v>1</v>
      </c>
      <c r="K32" s="124">
        <v>0</v>
      </c>
      <c r="L32" s="120">
        <v>0</v>
      </c>
      <c r="M32" s="130">
        <v>0</v>
      </c>
      <c r="N32" s="126">
        <v>1</v>
      </c>
      <c r="O32" s="120">
        <v>1</v>
      </c>
      <c r="P32" s="127">
        <v>0</v>
      </c>
      <c r="Q32" s="124">
        <v>4</v>
      </c>
      <c r="R32" s="120">
        <v>2</v>
      </c>
      <c r="S32" s="121">
        <v>2</v>
      </c>
    </row>
    <row r="33" spans="1:19" ht="21" customHeight="1" x14ac:dyDescent="0.15">
      <c r="A33" s="145" t="s">
        <v>3</v>
      </c>
      <c r="B33" s="126">
        <v>68</v>
      </c>
      <c r="C33" s="120">
        <v>25</v>
      </c>
      <c r="D33" s="127">
        <v>43</v>
      </c>
      <c r="E33" s="124">
        <v>20</v>
      </c>
      <c r="F33" s="120">
        <v>11</v>
      </c>
      <c r="G33" s="130">
        <v>9</v>
      </c>
      <c r="H33" s="126">
        <v>8</v>
      </c>
      <c r="I33" s="120">
        <v>1</v>
      </c>
      <c r="J33" s="127">
        <v>7</v>
      </c>
      <c r="K33" s="124">
        <v>9</v>
      </c>
      <c r="L33" s="120">
        <v>3</v>
      </c>
      <c r="M33" s="130">
        <v>6</v>
      </c>
      <c r="N33" s="126">
        <v>10</v>
      </c>
      <c r="O33" s="120">
        <v>5</v>
      </c>
      <c r="P33" s="127">
        <v>5</v>
      </c>
      <c r="Q33" s="124">
        <v>21</v>
      </c>
      <c r="R33" s="120">
        <v>5</v>
      </c>
      <c r="S33" s="121">
        <v>16</v>
      </c>
    </row>
    <row r="34" spans="1:19" ht="21" customHeight="1" x14ac:dyDescent="0.15">
      <c r="A34" s="145" t="s">
        <v>216</v>
      </c>
      <c r="B34" s="126">
        <v>19</v>
      </c>
      <c r="C34" s="120">
        <v>10</v>
      </c>
      <c r="D34" s="127">
        <v>9</v>
      </c>
      <c r="E34" s="124">
        <v>1</v>
      </c>
      <c r="F34" s="120">
        <v>1</v>
      </c>
      <c r="G34" s="130">
        <v>0</v>
      </c>
      <c r="H34" s="126">
        <v>4</v>
      </c>
      <c r="I34" s="120">
        <v>2</v>
      </c>
      <c r="J34" s="127">
        <v>2</v>
      </c>
      <c r="K34" s="124">
        <v>4</v>
      </c>
      <c r="L34" s="120">
        <v>1</v>
      </c>
      <c r="M34" s="130">
        <v>3</v>
      </c>
      <c r="N34" s="126">
        <v>10</v>
      </c>
      <c r="O34" s="120">
        <v>6</v>
      </c>
      <c r="P34" s="127">
        <v>4</v>
      </c>
      <c r="Q34" s="124">
        <v>0</v>
      </c>
      <c r="R34" s="120">
        <v>0</v>
      </c>
      <c r="S34" s="121">
        <v>0</v>
      </c>
    </row>
    <row r="35" spans="1:19" ht="21" customHeight="1" x14ac:dyDescent="0.15">
      <c r="A35" s="145" t="s">
        <v>84</v>
      </c>
      <c r="B35" s="126">
        <v>47</v>
      </c>
      <c r="C35" s="120">
        <v>37</v>
      </c>
      <c r="D35" s="127">
        <v>10</v>
      </c>
      <c r="E35" s="124">
        <v>19</v>
      </c>
      <c r="F35" s="120">
        <v>14</v>
      </c>
      <c r="G35" s="130">
        <v>5</v>
      </c>
      <c r="H35" s="126">
        <v>3</v>
      </c>
      <c r="I35" s="120">
        <v>3</v>
      </c>
      <c r="J35" s="127">
        <v>0</v>
      </c>
      <c r="K35" s="124">
        <v>2</v>
      </c>
      <c r="L35" s="120">
        <v>2</v>
      </c>
      <c r="M35" s="130">
        <v>0</v>
      </c>
      <c r="N35" s="126">
        <v>18</v>
      </c>
      <c r="O35" s="120">
        <v>14</v>
      </c>
      <c r="P35" s="127">
        <v>4</v>
      </c>
      <c r="Q35" s="124">
        <v>5</v>
      </c>
      <c r="R35" s="120">
        <v>4</v>
      </c>
      <c r="S35" s="121">
        <v>1</v>
      </c>
    </row>
    <row r="36" spans="1:19" ht="21" customHeight="1" x14ac:dyDescent="0.15">
      <c r="A36" s="145" t="s">
        <v>17</v>
      </c>
      <c r="B36" s="126">
        <v>41</v>
      </c>
      <c r="C36" s="120">
        <v>38</v>
      </c>
      <c r="D36" s="127">
        <v>3</v>
      </c>
      <c r="E36" s="124">
        <v>35</v>
      </c>
      <c r="F36" s="120">
        <v>35</v>
      </c>
      <c r="G36" s="130">
        <v>0</v>
      </c>
      <c r="H36" s="126">
        <v>0</v>
      </c>
      <c r="I36" s="120">
        <v>0</v>
      </c>
      <c r="J36" s="127">
        <v>0</v>
      </c>
      <c r="K36" s="124">
        <v>2</v>
      </c>
      <c r="L36" s="120">
        <v>2</v>
      </c>
      <c r="M36" s="130">
        <v>0</v>
      </c>
      <c r="N36" s="126">
        <v>4</v>
      </c>
      <c r="O36" s="120">
        <v>1</v>
      </c>
      <c r="P36" s="127">
        <v>3</v>
      </c>
      <c r="Q36" s="124">
        <v>0</v>
      </c>
      <c r="R36" s="120">
        <v>0</v>
      </c>
      <c r="S36" s="121">
        <v>0</v>
      </c>
    </row>
    <row r="37" spans="1:19" ht="21" customHeight="1" x14ac:dyDescent="0.15">
      <c r="A37" s="145" t="s">
        <v>217</v>
      </c>
      <c r="B37" s="126">
        <v>7</v>
      </c>
      <c r="C37" s="120">
        <v>3</v>
      </c>
      <c r="D37" s="127">
        <v>4</v>
      </c>
      <c r="E37" s="124">
        <v>2</v>
      </c>
      <c r="F37" s="120">
        <v>1</v>
      </c>
      <c r="G37" s="130">
        <v>1</v>
      </c>
      <c r="H37" s="126">
        <v>1</v>
      </c>
      <c r="I37" s="120">
        <v>1</v>
      </c>
      <c r="J37" s="127">
        <v>0</v>
      </c>
      <c r="K37" s="124">
        <v>1</v>
      </c>
      <c r="L37" s="120">
        <v>0</v>
      </c>
      <c r="M37" s="130">
        <v>1</v>
      </c>
      <c r="N37" s="126">
        <v>3</v>
      </c>
      <c r="O37" s="120">
        <v>1</v>
      </c>
      <c r="P37" s="127">
        <v>2</v>
      </c>
      <c r="Q37" s="124">
        <v>0</v>
      </c>
      <c r="R37" s="120">
        <v>0</v>
      </c>
      <c r="S37" s="121">
        <v>0</v>
      </c>
    </row>
    <row r="38" spans="1:19" ht="21" customHeight="1" x14ac:dyDescent="0.15">
      <c r="A38" s="145" t="s">
        <v>133</v>
      </c>
      <c r="B38" s="126">
        <v>24</v>
      </c>
      <c r="C38" s="120">
        <v>14</v>
      </c>
      <c r="D38" s="127">
        <v>10</v>
      </c>
      <c r="E38" s="124">
        <v>5</v>
      </c>
      <c r="F38" s="120">
        <v>1</v>
      </c>
      <c r="G38" s="130">
        <v>4</v>
      </c>
      <c r="H38" s="126">
        <v>3</v>
      </c>
      <c r="I38" s="120">
        <v>2</v>
      </c>
      <c r="J38" s="127">
        <v>1</v>
      </c>
      <c r="K38" s="124">
        <v>2</v>
      </c>
      <c r="L38" s="120">
        <v>1</v>
      </c>
      <c r="M38" s="130">
        <v>1</v>
      </c>
      <c r="N38" s="126">
        <v>13</v>
      </c>
      <c r="O38" s="120">
        <v>9</v>
      </c>
      <c r="P38" s="127">
        <v>4</v>
      </c>
      <c r="Q38" s="124">
        <v>1</v>
      </c>
      <c r="R38" s="120">
        <v>1</v>
      </c>
      <c r="S38" s="121">
        <v>0</v>
      </c>
    </row>
    <row r="39" spans="1:19" ht="21" customHeight="1" x14ac:dyDescent="0.15">
      <c r="A39" s="145" t="s">
        <v>218</v>
      </c>
      <c r="B39" s="126">
        <v>45</v>
      </c>
      <c r="C39" s="120">
        <v>35</v>
      </c>
      <c r="D39" s="127">
        <v>10</v>
      </c>
      <c r="E39" s="124">
        <v>22</v>
      </c>
      <c r="F39" s="120">
        <v>13</v>
      </c>
      <c r="G39" s="130">
        <v>9</v>
      </c>
      <c r="H39" s="126">
        <v>0</v>
      </c>
      <c r="I39" s="120">
        <v>0</v>
      </c>
      <c r="J39" s="127">
        <v>0</v>
      </c>
      <c r="K39" s="124">
        <v>0</v>
      </c>
      <c r="L39" s="120">
        <v>0</v>
      </c>
      <c r="M39" s="130">
        <v>0</v>
      </c>
      <c r="N39" s="126">
        <v>2</v>
      </c>
      <c r="O39" s="120">
        <v>2</v>
      </c>
      <c r="P39" s="127">
        <v>0</v>
      </c>
      <c r="Q39" s="124">
        <v>21</v>
      </c>
      <c r="R39" s="120">
        <v>20</v>
      </c>
      <c r="S39" s="121">
        <v>1</v>
      </c>
    </row>
    <row r="40" spans="1:19" ht="21" customHeight="1" x14ac:dyDescent="0.15">
      <c r="A40" s="145" t="s">
        <v>219</v>
      </c>
      <c r="B40" s="126">
        <v>22</v>
      </c>
      <c r="C40" s="120">
        <v>16</v>
      </c>
      <c r="D40" s="127">
        <v>6</v>
      </c>
      <c r="E40" s="124">
        <v>12</v>
      </c>
      <c r="F40" s="120">
        <v>9</v>
      </c>
      <c r="G40" s="130">
        <v>3</v>
      </c>
      <c r="H40" s="126">
        <v>0</v>
      </c>
      <c r="I40" s="120">
        <v>0</v>
      </c>
      <c r="J40" s="127">
        <v>0</v>
      </c>
      <c r="K40" s="124">
        <v>1</v>
      </c>
      <c r="L40" s="120">
        <v>1</v>
      </c>
      <c r="M40" s="130">
        <v>0</v>
      </c>
      <c r="N40" s="126">
        <v>9</v>
      </c>
      <c r="O40" s="120">
        <v>6</v>
      </c>
      <c r="P40" s="127">
        <v>3</v>
      </c>
      <c r="Q40" s="124">
        <v>0</v>
      </c>
      <c r="R40" s="120">
        <v>0</v>
      </c>
      <c r="S40" s="121">
        <v>0</v>
      </c>
    </row>
    <row r="41" spans="1:19" ht="21" customHeight="1" x14ac:dyDescent="0.15">
      <c r="A41" s="145" t="s">
        <v>220</v>
      </c>
      <c r="B41" s="126">
        <v>29</v>
      </c>
      <c r="C41" s="120">
        <v>21</v>
      </c>
      <c r="D41" s="127">
        <v>8</v>
      </c>
      <c r="E41" s="124">
        <v>17</v>
      </c>
      <c r="F41" s="120">
        <v>16</v>
      </c>
      <c r="G41" s="130">
        <v>1</v>
      </c>
      <c r="H41" s="126">
        <v>0</v>
      </c>
      <c r="I41" s="120">
        <v>0</v>
      </c>
      <c r="J41" s="127">
        <v>0</v>
      </c>
      <c r="K41" s="124">
        <v>1</v>
      </c>
      <c r="L41" s="120">
        <v>0</v>
      </c>
      <c r="M41" s="130">
        <v>1</v>
      </c>
      <c r="N41" s="126">
        <v>7</v>
      </c>
      <c r="O41" s="120">
        <v>2</v>
      </c>
      <c r="P41" s="127">
        <v>5</v>
      </c>
      <c r="Q41" s="124">
        <v>4</v>
      </c>
      <c r="R41" s="120">
        <v>3</v>
      </c>
      <c r="S41" s="121">
        <v>1</v>
      </c>
    </row>
    <row r="42" spans="1:19" ht="21" customHeight="1" x14ac:dyDescent="0.15">
      <c r="A42" s="145" t="s">
        <v>138</v>
      </c>
      <c r="B42" s="126">
        <v>6</v>
      </c>
      <c r="C42" s="120">
        <v>4</v>
      </c>
      <c r="D42" s="127">
        <v>2</v>
      </c>
      <c r="E42" s="124">
        <v>0</v>
      </c>
      <c r="F42" s="120">
        <v>0</v>
      </c>
      <c r="G42" s="130">
        <v>0</v>
      </c>
      <c r="H42" s="126">
        <v>0</v>
      </c>
      <c r="I42" s="120">
        <v>0</v>
      </c>
      <c r="J42" s="127">
        <v>0</v>
      </c>
      <c r="K42" s="124">
        <v>0</v>
      </c>
      <c r="L42" s="120">
        <v>0</v>
      </c>
      <c r="M42" s="130">
        <v>0</v>
      </c>
      <c r="N42" s="126">
        <v>6</v>
      </c>
      <c r="O42" s="120">
        <v>4</v>
      </c>
      <c r="P42" s="127">
        <v>2</v>
      </c>
      <c r="Q42" s="124">
        <v>0</v>
      </c>
      <c r="R42" s="120">
        <v>0</v>
      </c>
      <c r="S42" s="121">
        <v>0</v>
      </c>
    </row>
    <row r="43" spans="1:19" ht="21" customHeight="1" x14ac:dyDescent="0.15">
      <c r="A43" s="145" t="s">
        <v>221</v>
      </c>
      <c r="B43" s="126">
        <v>13</v>
      </c>
      <c r="C43" s="120">
        <v>6</v>
      </c>
      <c r="D43" s="127">
        <v>7</v>
      </c>
      <c r="E43" s="124">
        <v>2</v>
      </c>
      <c r="F43" s="120">
        <v>2</v>
      </c>
      <c r="G43" s="130">
        <v>0</v>
      </c>
      <c r="H43" s="126">
        <v>0</v>
      </c>
      <c r="I43" s="120">
        <v>0</v>
      </c>
      <c r="J43" s="127">
        <v>0</v>
      </c>
      <c r="K43" s="124">
        <v>1</v>
      </c>
      <c r="L43" s="120">
        <v>1</v>
      </c>
      <c r="M43" s="130">
        <v>0</v>
      </c>
      <c r="N43" s="126">
        <v>9</v>
      </c>
      <c r="O43" s="120">
        <v>3</v>
      </c>
      <c r="P43" s="127">
        <v>6</v>
      </c>
      <c r="Q43" s="124">
        <v>1</v>
      </c>
      <c r="R43" s="120">
        <v>0</v>
      </c>
      <c r="S43" s="121">
        <v>1</v>
      </c>
    </row>
    <row r="44" spans="1:19" ht="21" customHeight="1" x14ac:dyDescent="0.15">
      <c r="A44" s="145" t="s">
        <v>120</v>
      </c>
      <c r="B44" s="126">
        <v>0</v>
      </c>
      <c r="C44" s="120">
        <v>0</v>
      </c>
      <c r="D44" s="127">
        <v>0</v>
      </c>
      <c r="E44" s="124">
        <v>0</v>
      </c>
      <c r="F44" s="120">
        <v>0</v>
      </c>
      <c r="G44" s="130">
        <v>0</v>
      </c>
      <c r="H44" s="126">
        <v>0</v>
      </c>
      <c r="I44" s="120">
        <v>0</v>
      </c>
      <c r="J44" s="127">
        <v>0</v>
      </c>
      <c r="K44" s="124">
        <v>0</v>
      </c>
      <c r="L44" s="120">
        <v>0</v>
      </c>
      <c r="M44" s="130">
        <v>0</v>
      </c>
      <c r="N44" s="126">
        <v>0</v>
      </c>
      <c r="O44" s="120">
        <v>0</v>
      </c>
      <c r="P44" s="127">
        <v>0</v>
      </c>
      <c r="Q44" s="124">
        <v>0</v>
      </c>
      <c r="R44" s="120">
        <v>0</v>
      </c>
      <c r="S44" s="121">
        <v>0</v>
      </c>
    </row>
    <row r="45" spans="1:19" ht="21" customHeight="1" x14ac:dyDescent="0.15">
      <c r="A45" s="145" t="s">
        <v>23</v>
      </c>
      <c r="B45" s="126">
        <v>17</v>
      </c>
      <c r="C45" s="120">
        <v>10</v>
      </c>
      <c r="D45" s="127">
        <v>7</v>
      </c>
      <c r="E45" s="124">
        <v>17</v>
      </c>
      <c r="F45" s="120">
        <v>10</v>
      </c>
      <c r="G45" s="130">
        <v>7</v>
      </c>
      <c r="H45" s="126">
        <v>0</v>
      </c>
      <c r="I45" s="120">
        <v>0</v>
      </c>
      <c r="J45" s="127">
        <v>0</v>
      </c>
      <c r="K45" s="124">
        <v>0</v>
      </c>
      <c r="L45" s="120">
        <v>0</v>
      </c>
      <c r="M45" s="130">
        <v>0</v>
      </c>
      <c r="N45" s="126">
        <v>0</v>
      </c>
      <c r="O45" s="120">
        <v>0</v>
      </c>
      <c r="P45" s="127">
        <v>0</v>
      </c>
      <c r="Q45" s="124">
        <v>0</v>
      </c>
      <c r="R45" s="120">
        <v>0</v>
      </c>
      <c r="S45" s="121">
        <v>0</v>
      </c>
    </row>
    <row r="46" spans="1:19" ht="21" customHeight="1" x14ac:dyDescent="0.15">
      <c r="A46" s="145" t="s">
        <v>222</v>
      </c>
      <c r="B46" s="126">
        <v>8</v>
      </c>
      <c r="C46" s="120">
        <v>6</v>
      </c>
      <c r="D46" s="127">
        <v>2</v>
      </c>
      <c r="E46" s="124">
        <v>0</v>
      </c>
      <c r="F46" s="120">
        <v>0</v>
      </c>
      <c r="G46" s="130">
        <v>0</v>
      </c>
      <c r="H46" s="126">
        <v>1</v>
      </c>
      <c r="I46" s="120">
        <v>0</v>
      </c>
      <c r="J46" s="127">
        <v>1</v>
      </c>
      <c r="K46" s="124">
        <v>0</v>
      </c>
      <c r="L46" s="120">
        <v>0</v>
      </c>
      <c r="M46" s="130">
        <v>0</v>
      </c>
      <c r="N46" s="126">
        <v>7</v>
      </c>
      <c r="O46" s="120">
        <v>6</v>
      </c>
      <c r="P46" s="127">
        <v>1</v>
      </c>
      <c r="Q46" s="124">
        <v>0</v>
      </c>
      <c r="R46" s="120">
        <v>0</v>
      </c>
      <c r="S46" s="121">
        <v>0</v>
      </c>
    </row>
    <row r="47" spans="1:19" ht="21" customHeight="1" x14ac:dyDescent="0.15">
      <c r="A47" s="145" t="s">
        <v>125</v>
      </c>
      <c r="B47" s="126">
        <v>16</v>
      </c>
      <c r="C47" s="120">
        <v>9</v>
      </c>
      <c r="D47" s="127">
        <v>7</v>
      </c>
      <c r="E47" s="124">
        <v>0</v>
      </c>
      <c r="F47" s="120">
        <v>0</v>
      </c>
      <c r="G47" s="130">
        <v>0</v>
      </c>
      <c r="H47" s="126">
        <v>0</v>
      </c>
      <c r="I47" s="120">
        <v>0</v>
      </c>
      <c r="J47" s="127">
        <v>0</v>
      </c>
      <c r="K47" s="124">
        <v>7</v>
      </c>
      <c r="L47" s="120">
        <v>4</v>
      </c>
      <c r="M47" s="130">
        <v>3</v>
      </c>
      <c r="N47" s="126">
        <v>9</v>
      </c>
      <c r="O47" s="120">
        <v>5</v>
      </c>
      <c r="P47" s="127">
        <v>4</v>
      </c>
      <c r="Q47" s="124">
        <v>0</v>
      </c>
      <c r="R47" s="120">
        <v>0</v>
      </c>
      <c r="S47" s="121">
        <v>0</v>
      </c>
    </row>
    <row r="48" spans="1:19" ht="21" customHeight="1" x14ac:dyDescent="0.15">
      <c r="A48" s="145" t="s">
        <v>223</v>
      </c>
      <c r="B48" s="126">
        <v>7</v>
      </c>
      <c r="C48" s="120">
        <v>3</v>
      </c>
      <c r="D48" s="127">
        <v>4</v>
      </c>
      <c r="E48" s="124">
        <v>1</v>
      </c>
      <c r="F48" s="120">
        <v>0</v>
      </c>
      <c r="G48" s="130">
        <v>1</v>
      </c>
      <c r="H48" s="126">
        <v>1</v>
      </c>
      <c r="I48" s="120">
        <v>1</v>
      </c>
      <c r="J48" s="127">
        <v>0</v>
      </c>
      <c r="K48" s="124">
        <v>0</v>
      </c>
      <c r="L48" s="120">
        <v>0</v>
      </c>
      <c r="M48" s="130">
        <v>0</v>
      </c>
      <c r="N48" s="126">
        <v>5</v>
      </c>
      <c r="O48" s="120">
        <v>2</v>
      </c>
      <c r="P48" s="127">
        <v>3</v>
      </c>
      <c r="Q48" s="124">
        <v>0</v>
      </c>
      <c r="R48" s="120">
        <v>0</v>
      </c>
      <c r="S48" s="121">
        <v>0</v>
      </c>
    </row>
    <row r="49" spans="1:19" ht="21" customHeight="1" x14ac:dyDescent="0.15">
      <c r="A49" s="145" t="s">
        <v>224</v>
      </c>
      <c r="B49" s="126">
        <v>16</v>
      </c>
      <c r="C49" s="120">
        <v>12</v>
      </c>
      <c r="D49" s="127">
        <v>4</v>
      </c>
      <c r="E49" s="124">
        <v>3</v>
      </c>
      <c r="F49" s="120">
        <v>2</v>
      </c>
      <c r="G49" s="130">
        <v>1</v>
      </c>
      <c r="H49" s="126">
        <v>1</v>
      </c>
      <c r="I49" s="120">
        <v>0</v>
      </c>
      <c r="J49" s="127">
        <v>1</v>
      </c>
      <c r="K49" s="124">
        <v>2</v>
      </c>
      <c r="L49" s="120">
        <v>2</v>
      </c>
      <c r="M49" s="130">
        <v>0</v>
      </c>
      <c r="N49" s="126">
        <v>3</v>
      </c>
      <c r="O49" s="120">
        <v>3</v>
      </c>
      <c r="P49" s="127">
        <v>0</v>
      </c>
      <c r="Q49" s="124">
        <v>7</v>
      </c>
      <c r="R49" s="120">
        <v>5</v>
      </c>
      <c r="S49" s="121">
        <v>2</v>
      </c>
    </row>
    <row r="50" spans="1:19" ht="21" customHeight="1" x14ac:dyDescent="0.15">
      <c r="A50" s="145" t="s">
        <v>225</v>
      </c>
      <c r="B50" s="126">
        <v>8</v>
      </c>
      <c r="C50" s="120">
        <v>4</v>
      </c>
      <c r="D50" s="127">
        <v>4</v>
      </c>
      <c r="E50" s="124">
        <v>1</v>
      </c>
      <c r="F50" s="120">
        <v>0</v>
      </c>
      <c r="G50" s="130">
        <v>1</v>
      </c>
      <c r="H50" s="126">
        <v>1</v>
      </c>
      <c r="I50" s="120">
        <v>0</v>
      </c>
      <c r="J50" s="127">
        <v>1</v>
      </c>
      <c r="K50" s="124">
        <v>0</v>
      </c>
      <c r="L50" s="120">
        <v>0</v>
      </c>
      <c r="M50" s="130">
        <v>0</v>
      </c>
      <c r="N50" s="126">
        <v>6</v>
      </c>
      <c r="O50" s="120">
        <v>4</v>
      </c>
      <c r="P50" s="127">
        <v>2</v>
      </c>
      <c r="Q50" s="124">
        <v>0</v>
      </c>
      <c r="R50" s="120">
        <v>0</v>
      </c>
      <c r="S50" s="121">
        <v>0</v>
      </c>
    </row>
    <row r="51" spans="1:19" ht="21" customHeight="1" x14ac:dyDescent="0.15">
      <c r="A51" s="145" t="s">
        <v>226</v>
      </c>
      <c r="B51" s="126">
        <v>21</v>
      </c>
      <c r="C51" s="120">
        <v>1</v>
      </c>
      <c r="D51" s="127">
        <v>20</v>
      </c>
      <c r="E51" s="124">
        <v>5</v>
      </c>
      <c r="F51" s="120">
        <v>0</v>
      </c>
      <c r="G51" s="130">
        <v>5</v>
      </c>
      <c r="H51" s="126">
        <v>3</v>
      </c>
      <c r="I51" s="120">
        <v>0</v>
      </c>
      <c r="J51" s="127">
        <v>3</v>
      </c>
      <c r="K51" s="124">
        <v>1</v>
      </c>
      <c r="L51" s="120">
        <v>0</v>
      </c>
      <c r="M51" s="130">
        <v>1</v>
      </c>
      <c r="N51" s="126">
        <v>9</v>
      </c>
      <c r="O51" s="120">
        <v>1</v>
      </c>
      <c r="P51" s="127">
        <v>8</v>
      </c>
      <c r="Q51" s="124">
        <v>3</v>
      </c>
      <c r="R51" s="120">
        <v>0</v>
      </c>
      <c r="S51" s="121">
        <v>3</v>
      </c>
    </row>
    <row r="52" spans="1:19" ht="21" customHeight="1" x14ac:dyDescent="0.15">
      <c r="A52" s="145" t="s">
        <v>227</v>
      </c>
      <c r="B52" s="126">
        <v>2</v>
      </c>
      <c r="C52" s="120">
        <v>2</v>
      </c>
      <c r="D52" s="127">
        <v>0</v>
      </c>
      <c r="E52" s="124">
        <v>0</v>
      </c>
      <c r="F52" s="120">
        <v>0</v>
      </c>
      <c r="G52" s="130">
        <v>0</v>
      </c>
      <c r="H52" s="126">
        <v>0</v>
      </c>
      <c r="I52" s="120">
        <v>0</v>
      </c>
      <c r="J52" s="127">
        <v>0</v>
      </c>
      <c r="K52" s="124">
        <v>0</v>
      </c>
      <c r="L52" s="120">
        <v>0</v>
      </c>
      <c r="M52" s="130">
        <v>0</v>
      </c>
      <c r="N52" s="126">
        <v>1</v>
      </c>
      <c r="O52" s="120">
        <v>1</v>
      </c>
      <c r="P52" s="127">
        <v>0</v>
      </c>
      <c r="Q52" s="124">
        <v>1</v>
      </c>
      <c r="R52" s="120">
        <v>1</v>
      </c>
      <c r="S52" s="121">
        <v>0</v>
      </c>
    </row>
    <row r="53" spans="1:19" ht="21" customHeight="1" x14ac:dyDescent="0.15">
      <c r="A53" s="145" t="s">
        <v>228</v>
      </c>
      <c r="B53" s="126">
        <v>13</v>
      </c>
      <c r="C53" s="120">
        <v>12</v>
      </c>
      <c r="D53" s="127">
        <v>1</v>
      </c>
      <c r="E53" s="124">
        <v>5</v>
      </c>
      <c r="F53" s="120">
        <v>5</v>
      </c>
      <c r="G53" s="130">
        <v>0</v>
      </c>
      <c r="H53" s="126">
        <v>1</v>
      </c>
      <c r="I53" s="120">
        <v>1</v>
      </c>
      <c r="J53" s="127">
        <v>0</v>
      </c>
      <c r="K53" s="124">
        <v>1</v>
      </c>
      <c r="L53" s="120">
        <v>1</v>
      </c>
      <c r="M53" s="130">
        <v>0</v>
      </c>
      <c r="N53" s="126">
        <v>5</v>
      </c>
      <c r="O53" s="120">
        <v>4</v>
      </c>
      <c r="P53" s="127">
        <v>1</v>
      </c>
      <c r="Q53" s="124">
        <v>1</v>
      </c>
      <c r="R53" s="120">
        <v>1</v>
      </c>
      <c r="S53" s="121">
        <v>0</v>
      </c>
    </row>
    <row r="54" spans="1:19" ht="21" customHeight="1" x14ac:dyDescent="0.15">
      <c r="A54" s="145" t="s">
        <v>229</v>
      </c>
      <c r="B54" s="126">
        <v>6</v>
      </c>
      <c r="C54" s="120">
        <v>4</v>
      </c>
      <c r="D54" s="127">
        <v>2</v>
      </c>
      <c r="E54" s="124">
        <v>0</v>
      </c>
      <c r="F54" s="120">
        <v>0</v>
      </c>
      <c r="G54" s="130">
        <v>0</v>
      </c>
      <c r="H54" s="126">
        <v>1</v>
      </c>
      <c r="I54" s="120">
        <v>0</v>
      </c>
      <c r="J54" s="127">
        <v>1</v>
      </c>
      <c r="K54" s="124">
        <v>0</v>
      </c>
      <c r="L54" s="120">
        <v>0</v>
      </c>
      <c r="M54" s="130">
        <v>0</v>
      </c>
      <c r="N54" s="126">
        <v>4</v>
      </c>
      <c r="O54" s="120">
        <v>3</v>
      </c>
      <c r="P54" s="127">
        <v>1</v>
      </c>
      <c r="Q54" s="124">
        <v>1</v>
      </c>
      <c r="R54" s="120">
        <v>1</v>
      </c>
      <c r="S54" s="121">
        <v>0</v>
      </c>
    </row>
    <row r="55" spans="1:19" ht="21" customHeight="1" x14ac:dyDescent="0.15">
      <c r="A55" s="145" t="s">
        <v>230</v>
      </c>
      <c r="B55" s="126">
        <v>5</v>
      </c>
      <c r="C55" s="120">
        <v>2</v>
      </c>
      <c r="D55" s="127">
        <v>3</v>
      </c>
      <c r="E55" s="124">
        <v>1</v>
      </c>
      <c r="F55" s="120">
        <v>1</v>
      </c>
      <c r="G55" s="130">
        <v>0</v>
      </c>
      <c r="H55" s="126">
        <v>0</v>
      </c>
      <c r="I55" s="120">
        <v>0</v>
      </c>
      <c r="J55" s="127">
        <v>0</v>
      </c>
      <c r="K55" s="124">
        <v>1</v>
      </c>
      <c r="L55" s="120">
        <v>0</v>
      </c>
      <c r="M55" s="130">
        <v>1</v>
      </c>
      <c r="N55" s="126">
        <v>2</v>
      </c>
      <c r="O55" s="120">
        <v>0</v>
      </c>
      <c r="P55" s="127">
        <v>2</v>
      </c>
      <c r="Q55" s="124">
        <v>1</v>
      </c>
      <c r="R55" s="120">
        <v>1</v>
      </c>
      <c r="S55" s="121">
        <v>0</v>
      </c>
    </row>
    <row r="56" spans="1:19" ht="21" customHeight="1" x14ac:dyDescent="0.15">
      <c r="A56" s="145" t="s">
        <v>231</v>
      </c>
      <c r="B56" s="126">
        <v>19</v>
      </c>
      <c r="C56" s="120">
        <v>17</v>
      </c>
      <c r="D56" s="127">
        <v>2</v>
      </c>
      <c r="E56" s="124">
        <v>3</v>
      </c>
      <c r="F56" s="120">
        <v>2</v>
      </c>
      <c r="G56" s="130">
        <v>1</v>
      </c>
      <c r="H56" s="126">
        <v>5</v>
      </c>
      <c r="I56" s="120">
        <v>5</v>
      </c>
      <c r="J56" s="127">
        <v>0</v>
      </c>
      <c r="K56" s="124">
        <v>2</v>
      </c>
      <c r="L56" s="120">
        <v>1</v>
      </c>
      <c r="M56" s="130">
        <v>1</v>
      </c>
      <c r="N56" s="126">
        <v>4</v>
      </c>
      <c r="O56" s="120">
        <v>4</v>
      </c>
      <c r="P56" s="127">
        <v>0</v>
      </c>
      <c r="Q56" s="124">
        <v>5</v>
      </c>
      <c r="R56" s="120">
        <v>5</v>
      </c>
      <c r="S56" s="121">
        <v>0</v>
      </c>
    </row>
    <row r="57" spans="1:19" ht="21" customHeight="1" x14ac:dyDescent="0.15">
      <c r="A57" s="145" t="s">
        <v>232</v>
      </c>
      <c r="B57" s="126">
        <v>7</v>
      </c>
      <c r="C57" s="120">
        <v>2</v>
      </c>
      <c r="D57" s="127">
        <v>5</v>
      </c>
      <c r="E57" s="124">
        <v>2</v>
      </c>
      <c r="F57" s="120">
        <v>0</v>
      </c>
      <c r="G57" s="130">
        <v>2</v>
      </c>
      <c r="H57" s="126">
        <v>0</v>
      </c>
      <c r="I57" s="120">
        <v>0</v>
      </c>
      <c r="J57" s="127">
        <v>0</v>
      </c>
      <c r="K57" s="124">
        <v>2</v>
      </c>
      <c r="L57" s="120">
        <v>1</v>
      </c>
      <c r="M57" s="130">
        <v>1</v>
      </c>
      <c r="N57" s="126">
        <v>2</v>
      </c>
      <c r="O57" s="120">
        <v>0</v>
      </c>
      <c r="P57" s="127">
        <v>2</v>
      </c>
      <c r="Q57" s="124">
        <v>1</v>
      </c>
      <c r="R57" s="120">
        <v>1</v>
      </c>
      <c r="S57" s="121">
        <v>0</v>
      </c>
    </row>
    <row r="58" spans="1:19" ht="21" customHeight="1" x14ac:dyDescent="0.15">
      <c r="A58" s="145" t="s">
        <v>233</v>
      </c>
      <c r="B58" s="126">
        <v>9</v>
      </c>
      <c r="C58" s="120">
        <v>2</v>
      </c>
      <c r="D58" s="127">
        <v>7</v>
      </c>
      <c r="E58" s="124">
        <v>0</v>
      </c>
      <c r="F58" s="120">
        <v>0</v>
      </c>
      <c r="G58" s="130">
        <v>0</v>
      </c>
      <c r="H58" s="126">
        <v>0</v>
      </c>
      <c r="I58" s="120">
        <v>0</v>
      </c>
      <c r="J58" s="127">
        <v>0</v>
      </c>
      <c r="K58" s="124">
        <v>1</v>
      </c>
      <c r="L58" s="120">
        <v>0</v>
      </c>
      <c r="M58" s="130">
        <v>1</v>
      </c>
      <c r="N58" s="126">
        <v>8</v>
      </c>
      <c r="O58" s="120">
        <v>2</v>
      </c>
      <c r="P58" s="127">
        <v>6</v>
      </c>
      <c r="Q58" s="124">
        <v>0</v>
      </c>
      <c r="R58" s="120">
        <v>0</v>
      </c>
      <c r="S58" s="121">
        <v>0</v>
      </c>
    </row>
    <row r="59" spans="1:19" ht="21" customHeight="1" x14ac:dyDescent="0.15">
      <c r="A59" s="145" t="s">
        <v>134</v>
      </c>
      <c r="B59" s="126">
        <v>15</v>
      </c>
      <c r="C59" s="120">
        <v>11</v>
      </c>
      <c r="D59" s="127">
        <v>4</v>
      </c>
      <c r="E59" s="124">
        <v>12</v>
      </c>
      <c r="F59" s="120">
        <v>8</v>
      </c>
      <c r="G59" s="130">
        <v>4</v>
      </c>
      <c r="H59" s="126">
        <v>1</v>
      </c>
      <c r="I59" s="120">
        <v>1</v>
      </c>
      <c r="J59" s="127">
        <v>0</v>
      </c>
      <c r="K59" s="124">
        <v>0</v>
      </c>
      <c r="L59" s="120">
        <v>0</v>
      </c>
      <c r="M59" s="130">
        <v>0</v>
      </c>
      <c r="N59" s="126">
        <v>2</v>
      </c>
      <c r="O59" s="120">
        <v>2</v>
      </c>
      <c r="P59" s="127">
        <v>0</v>
      </c>
      <c r="Q59" s="124">
        <v>0</v>
      </c>
      <c r="R59" s="120">
        <v>0</v>
      </c>
      <c r="S59" s="121">
        <v>0</v>
      </c>
    </row>
    <row r="60" spans="1:19" ht="21" customHeight="1" x14ac:dyDescent="0.15">
      <c r="A60" s="145" t="s">
        <v>123</v>
      </c>
      <c r="B60" s="126">
        <v>20</v>
      </c>
      <c r="C60" s="120">
        <v>16</v>
      </c>
      <c r="D60" s="127">
        <v>4</v>
      </c>
      <c r="E60" s="124">
        <v>14</v>
      </c>
      <c r="F60" s="120">
        <v>11</v>
      </c>
      <c r="G60" s="130">
        <v>3</v>
      </c>
      <c r="H60" s="126">
        <v>0</v>
      </c>
      <c r="I60" s="120">
        <v>0</v>
      </c>
      <c r="J60" s="127">
        <v>0</v>
      </c>
      <c r="K60" s="124">
        <v>0</v>
      </c>
      <c r="L60" s="120">
        <v>0</v>
      </c>
      <c r="M60" s="130">
        <v>0</v>
      </c>
      <c r="N60" s="126">
        <v>6</v>
      </c>
      <c r="O60" s="120">
        <v>5</v>
      </c>
      <c r="P60" s="127">
        <v>1</v>
      </c>
      <c r="Q60" s="124">
        <v>0</v>
      </c>
      <c r="R60" s="120">
        <v>0</v>
      </c>
      <c r="S60" s="121">
        <v>0</v>
      </c>
    </row>
    <row r="61" spans="1:19" ht="21" customHeight="1" x14ac:dyDescent="0.15">
      <c r="A61" s="145" t="s">
        <v>234</v>
      </c>
      <c r="B61" s="126">
        <v>1</v>
      </c>
      <c r="C61" s="120">
        <v>1</v>
      </c>
      <c r="D61" s="127">
        <v>0</v>
      </c>
      <c r="E61" s="124">
        <v>0</v>
      </c>
      <c r="F61" s="120">
        <v>0</v>
      </c>
      <c r="G61" s="130">
        <v>0</v>
      </c>
      <c r="H61" s="126">
        <v>0</v>
      </c>
      <c r="I61" s="120">
        <v>0</v>
      </c>
      <c r="J61" s="127">
        <v>0</v>
      </c>
      <c r="K61" s="124">
        <v>1</v>
      </c>
      <c r="L61" s="120">
        <v>1</v>
      </c>
      <c r="M61" s="130">
        <v>0</v>
      </c>
      <c r="N61" s="126">
        <v>0</v>
      </c>
      <c r="O61" s="120">
        <v>0</v>
      </c>
      <c r="P61" s="127">
        <v>0</v>
      </c>
      <c r="Q61" s="124">
        <v>0</v>
      </c>
      <c r="R61" s="120">
        <v>0</v>
      </c>
      <c r="S61" s="121">
        <v>0</v>
      </c>
    </row>
    <row r="62" spans="1:19" ht="21" customHeight="1" x14ac:dyDescent="0.15">
      <c r="A62" s="145" t="s">
        <v>235</v>
      </c>
      <c r="B62" s="126">
        <v>19</v>
      </c>
      <c r="C62" s="120">
        <v>14</v>
      </c>
      <c r="D62" s="127">
        <v>5</v>
      </c>
      <c r="E62" s="124">
        <v>2</v>
      </c>
      <c r="F62" s="120">
        <v>0</v>
      </c>
      <c r="G62" s="130">
        <v>2</v>
      </c>
      <c r="H62" s="126">
        <v>1</v>
      </c>
      <c r="I62" s="120">
        <v>1</v>
      </c>
      <c r="J62" s="127">
        <v>0</v>
      </c>
      <c r="K62" s="124">
        <v>5</v>
      </c>
      <c r="L62" s="120">
        <v>4</v>
      </c>
      <c r="M62" s="130">
        <v>1</v>
      </c>
      <c r="N62" s="126">
        <v>11</v>
      </c>
      <c r="O62" s="120">
        <v>9</v>
      </c>
      <c r="P62" s="127">
        <v>2</v>
      </c>
      <c r="Q62" s="124">
        <v>0</v>
      </c>
      <c r="R62" s="120">
        <v>0</v>
      </c>
      <c r="S62" s="121">
        <v>0</v>
      </c>
    </row>
    <row r="63" spans="1:19" ht="21" customHeight="1" x14ac:dyDescent="0.15">
      <c r="A63" s="145" t="s">
        <v>236</v>
      </c>
      <c r="B63" s="126">
        <v>2</v>
      </c>
      <c r="C63" s="120">
        <v>2</v>
      </c>
      <c r="D63" s="127">
        <v>0</v>
      </c>
      <c r="E63" s="124">
        <v>0</v>
      </c>
      <c r="F63" s="120">
        <v>0</v>
      </c>
      <c r="G63" s="130">
        <v>0</v>
      </c>
      <c r="H63" s="126">
        <v>0</v>
      </c>
      <c r="I63" s="120">
        <v>0</v>
      </c>
      <c r="J63" s="127">
        <v>0</v>
      </c>
      <c r="K63" s="124">
        <v>0</v>
      </c>
      <c r="L63" s="120">
        <v>0</v>
      </c>
      <c r="M63" s="130">
        <v>0</v>
      </c>
      <c r="N63" s="126">
        <v>2</v>
      </c>
      <c r="O63" s="120">
        <v>2</v>
      </c>
      <c r="P63" s="127">
        <v>0</v>
      </c>
      <c r="Q63" s="124">
        <v>0</v>
      </c>
      <c r="R63" s="120">
        <v>0</v>
      </c>
      <c r="S63" s="121">
        <v>0</v>
      </c>
    </row>
    <row r="64" spans="1:19" ht="21" customHeight="1" x14ac:dyDescent="0.15">
      <c r="A64" s="145" t="s">
        <v>237</v>
      </c>
      <c r="B64" s="126">
        <v>20</v>
      </c>
      <c r="C64" s="120">
        <v>14</v>
      </c>
      <c r="D64" s="127">
        <v>6</v>
      </c>
      <c r="E64" s="124">
        <v>0</v>
      </c>
      <c r="F64" s="120">
        <v>0</v>
      </c>
      <c r="G64" s="130">
        <v>0</v>
      </c>
      <c r="H64" s="126">
        <v>0</v>
      </c>
      <c r="I64" s="120">
        <v>0</v>
      </c>
      <c r="J64" s="127">
        <v>0</v>
      </c>
      <c r="K64" s="124">
        <v>0</v>
      </c>
      <c r="L64" s="120">
        <v>0</v>
      </c>
      <c r="M64" s="130">
        <v>0</v>
      </c>
      <c r="N64" s="126">
        <v>7</v>
      </c>
      <c r="O64" s="120">
        <v>4</v>
      </c>
      <c r="P64" s="127">
        <v>3</v>
      </c>
      <c r="Q64" s="124">
        <v>13</v>
      </c>
      <c r="R64" s="120">
        <v>10</v>
      </c>
      <c r="S64" s="121">
        <v>3</v>
      </c>
    </row>
    <row r="65" spans="1:19" ht="21" customHeight="1" x14ac:dyDescent="0.15">
      <c r="A65" s="145" t="s">
        <v>238</v>
      </c>
      <c r="B65" s="126">
        <v>3</v>
      </c>
      <c r="C65" s="120">
        <v>1</v>
      </c>
      <c r="D65" s="127">
        <v>2</v>
      </c>
      <c r="E65" s="124">
        <v>0</v>
      </c>
      <c r="F65" s="120">
        <v>0</v>
      </c>
      <c r="G65" s="130">
        <v>0</v>
      </c>
      <c r="H65" s="126">
        <v>0</v>
      </c>
      <c r="I65" s="120">
        <v>0</v>
      </c>
      <c r="J65" s="127">
        <v>0</v>
      </c>
      <c r="K65" s="124">
        <v>1</v>
      </c>
      <c r="L65" s="120">
        <v>0</v>
      </c>
      <c r="M65" s="130">
        <v>1</v>
      </c>
      <c r="N65" s="126">
        <v>2</v>
      </c>
      <c r="O65" s="120">
        <v>1</v>
      </c>
      <c r="P65" s="127">
        <v>1</v>
      </c>
      <c r="Q65" s="124">
        <v>0</v>
      </c>
      <c r="R65" s="120">
        <v>0</v>
      </c>
      <c r="S65" s="121">
        <v>0</v>
      </c>
    </row>
    <row r="66" spans="1:19" ht="21" customHeight="1" x14ac:dyDescent="0.15">
      <c r="A66" s="145" t="s">
        <v>144</v>
      </c>
      <c r="B66" s="126">
        <v>5</v>
      </c>
      <c r="C66" s="120">
        <v>5</v>
      </c>
      <c r="D66" s="127">
        <v>0</v>
      </c>
      <c r="E66" s="124">
        <v>0</v>
      </c>
      <c r="F66" s="120">
        <v>0</v>
      </c>
      <c r="G66" s="130">
        <v>0</v>
      </c>
      <c r="H66" s="126">
        <v>0</v>
      </c>
      <c r="I66" s="120">
        <v>0</v>
      </c>
      <c r="J66" s="127">
        <v>0</v>
      </c>
      <c r="K66" s="124">
        <v>0</v>
      </c>
      <c r="L66" s="120">
        <v>0</v>
      </c>
      <c r="M66" s="130">
        <v>0</v>
      </c>
      <c r="N66" s="126">
        <v>5</v>
      </c>
      <c r="O66" s="120">
        <v>5</v>
      </c>
      <c r="P66" s="127">
        <v>0</v>
      </c>
      <c r="Q66" s="124">
        <v>0</v>
      </c>
      <c r="R66" s="120">
        <v>0</v>
      </c>
      <c r="S66" s="121">
        <v>0</v>
      </c>
    </row>
    <row r="67" spans="1:19" ht="21" customHeight="1" x14ac:dyDescent="0.15">
      <c r="A67" s="145" t="s">
        <v>239</v>
      </c>
      <c r="B67" s="126">
        <v>1</v>
      </c>
      <c r="C67" s="120">
        <v>1</v>
      </c>
      <c r="D67" s="127">
        <v>0</v>
      </c>
      <c r="E67" s="124">
        <v>0</v>
      </c>
      <c r="F67" s="120">
        <v>0</v>
      </c>
      <c r="G67" s="130">
        <v>0</v>
      </c>
      <c r="H67" s="126">
        <v>0</v>
      </c>
      <c r="I67" s="120">
        <v>0</v>
      </c>
      <c r="J67" s="127">
        <v>0</v>
      </c>
      <c r="K67" s="124">
        <v>1</v>
      </c>
      <c r="L67" s="120">
        <v>1</v>
      </c>
      <c r="M67" s="130">
        <v>0</v>
      </c>
      <c r="N67" s="126">
        <v>0</v>
      </c>
      <c r="O67" s="120">
        <v>0</v>
      </c>
      <c r="P67" s="127">
        <v>0</v>
      </c>
      <c r="Q67" s="124">
        <v>0</v>
      </c>
      <c r="R67" s="120">
        <v>0</v>
      </c>
      <c r="S67" s="121">
        <v>0</v>
      </c>
    </row>
    <row r="68" spans="1:19" ht="21" customHeight="1" x14ac:dyDescent="0.15">
      <c r="A68" s="145" t="s">
        <v>240</v>
      </c>
      <c r="B68" s="126">
        <v>10</v>
      </c>
      <c r="C68" s="120">
        <v>3</v>
      </c>
      <c r="D68" s="127">
        <v>7</v>
      </c>
      <c r="E68" s="124">
        <v>3</v>
      </c>
      <c r="F68" s="120">
        <v>0</v>
      </c>
      <c r="G68" s="130">
        <v>3</v>
      </c>
      <c r="H68" s="126">
        <v>0</v>
      </c>
      <c r="I68" s="120">
        <v>0</v>
      </c>
      <c r="J68" s="127">
        <v>0</v>
      </c>
      <c r="K68" s="124">
        <v>2</v>
      </c>
      <c r="L68" s="120">
        <v>1</v>
      </c>
      <c r="M68" s="130">
        <v>1</v>
      </c>
      <c r="N68" s="126">
        <v>3</v>
      </c>
      <c r="O68" s="120">
        <v>1</v>
      </c>
      <c r="P68" s="127">
        <v>2</v>
      </c>
      <c r="Q68" s="124">
        <v>2</v>
      </c>
      <c r="R68" s="120">
        <v>1</v>
      </c>
      <c r="S68" s="121">
        <v>1</v>
      </c>
    </row>
    <row r="69" spans="1:19" ht="21" customHeight="1" x14ac:dyDescent="0.15">
      <c r="A69" s="145" t="s">
        <v>241</v>
      </c>
      <c r="B69" s="126">
        <v>1</v>
      </c>
      <c r="C69" s="120">
        <v>0</v>
      </c>
      <c r="D69" s="127">
        <v>1</v>
      </c>
      <c r="E69" s="124">
        <v>0</v>
      </c>
      <c r="F69" s="120">
        <v>0</v>
      </c>
      <c r="G69" s="130">
        <v>0</v>
      </c>
      <c r="H69" s="126">
        <v>0</v>
      </c>
      <c r="I69" s="120">
        <v>0</v>
      </c>
      <c r="J69" s="127">
        <v>0</v>
      </c>
      <c r="K69" s="124">
        <v>1</v>
      </c>
      <c r="L69" s="120">
        <v>0</v>
      </c>
      <c r="M69" s="130">
        <v>1</v>
      </c>
      <c r="N69" s="126">
        <v>0</v>
      </c>
      <c r="O69" s="120">
        <v>0</v>
      </c>
      <c r="P69" s="127">
        <v>0</v>
      </c>
      <c r="Q69" s="124">
        <v>0</v>
      </c>
      <c r="R69" s="120">
        <v>0</v>
      </c>
      <c r="S69" s="121">
        <v>0</v>
      </c>
    </row>
    <row r="70" spans="1:19" ht="21" customHeight="1" x14ac:dyDescent="0.15">
      <c r="A70" s="145" t="s">
        <v>242</v>
      </c>
      <c r="B70" s="126">
        <v>3</v>
      </c>
      <c r="C70" s="120">
        <v>2</v>
      </c>
      <c r="D70" s="127">
        <v>1</v>
      </c>
      <c r="E70" s="124">
        <v>1</v>
      </c>
      <c r="F70" s="120">
        <v>0</v>
      </c>
      <c r="G70" s="130">
        <v>1</v>
      </c>
      <c r="H70" s="126">
        <v>0</v>
      </c>
      <c r="I70" s="120">
        <v>0</v>
      </c>
      <c r="J70" s="127">
        <v>0</v>
      </c>
      <c r="K70" s="124">
        <v>0</v>
      </c>
      <c r="L70" s="120">
        <v>0</v>
      </c>
      <c r="M70" s="130">
        <v>0</v>
      </c>
      <c r="N70" s="126">
        <v>1</v>
      </c>
      <c r="O70" s="120">
        <v>1</v>
      </c>
      <c r="P70" s="127">
        <v>0</v>
      </c>
      <c r="Q70" s="124">
        <v>1</v>
      </c>
      <c r="R70" s="120">
        <v>1</v>
      </c>
      <c r="S70" s="121">
        <v>0</v>
      </c>
    </row>
    <row r="71" spans="1:19" ht="21" customHeight="1" x14ac:dyDescent="0.15">
      <c r="A71" s="145" t="s">
        <v>243</v>
      </c>
      <c r="B71" s="126">
        <v>1</v>
      </c>
      <c r="C71" s="120">
        <v>0</v>
      </c>
      <c r="D71" s="127">
        <v>1</v>
      </c>
      <c r="E71" s="124">
        <v>0</v>
      </c>
      <c r="F71" s="120">
        <v>0</v>
      </c>
      <c r="G71" s="130">
        <v>0</v>
      </c>
      <c r="H71" s="126">
        <v>0</v>
      </c>
      <c r="I71" s="120">
        <v>0</v>
      </c>
      <c r="J71" s="127">
        <v>0</v>
      </c>
      <c r="K71" s="124">
        <v>0</v>
      </c>
      <c r="L71" s="120">
        <v>0</v>
      </c>
      <c r="M71" s="130">
        <v>0</v>
      </c>
      <c r="N71" s="126">
        <v>1</v>
      </c>
      <c r="O71" s="120">
        <v>0</v>
      </c>
      <c r="P71" s="127">
        <v>1</v>
      </c>
      <c r="Q71" s="124">
        <v>0</v>
      </c>
      <c r="R71" s="120">
        <v>0</v>
      </c>
      <c r="S71" s="121">
        <v>0</v>
      </c>
    </row>
    <row r="72" spans="1:19" ht="21" customHeight="1" x14ac:dyDescent="0.15">
      <c r="A72" s="145" t="s">
        <v>244</v>
      </c>
      <c r="B72" s="126">
        <v>5</v>
      </c>
      <c r="C72" s="120">
        <v>2</v>
      </c>
      <c r="D72" s="127">
        <v>3</v>
      </c>
      <c r="E72" s="124">
        <v>0</v>
      </c>
      <c r="F72" s="120">
        <v>0</v>
      </c>
      <c r="G72" s="130">
        <v>0</v>
      </c>
      <c r="H72" s="126">
        <v>0</v>
      </c>
      <c r="I72" s="120">
        <v>0</v>
      </c>
      <c r="J72" s="127">
        <v>0</v>
      </c>
      <c r="K72" s="124">
        <v>0</v>
      </c>
      <c r="L72" s="120">
        <v>0</v>
      </c>
      <c r="M72" s="130">
        <v>0</v>
      </c>
      <c r="N72" s="126">
        <v>5</v>
      </c>
      <c r="O72" s="120">
        <v>2</v>
      </c>
      <c r="P72" s="127">
        <v>3</v>
      </c>
      <c r="Q72" s="124">
        <v>0</v>
      </c>
      <c r="R72" s="120">
        <v>0</v>
      </c>
      <c r="S72" s="121">
        <v>0</v>
      </c>
    </row>
    <row r="73" spans="1:19" ht="21" customHeight="1" x14ac:dyDescent="0.15">
      <c r="A73" s="145" t="s">
        <v>245</v>
      </c>
      <c r="B73" s="126">
        <v>2</v>
      </c>
      <c r="C73" s="120">
        <v>2</v>
      </c>
      <c r="D73" s="127">
        <v>0</v>
      </c>
      <c r="E73" s="124">
        <v>0</v>
      </c>
      <c r="F73" s="120">
        <v>0</v>
      </c>
      <c r="G73" s="130">
        <v>0</v>
      </c>
      <c r="H73" s="126">
        <v>1</v>
      </c>
      <c r="I73" s="120">
        <v>1</v>
      </c>
      <c r="J73" s="127">
        <v>0</v>
      </c>
      <c r="K73" s="124">
        <v>0</v>
      </c>
      <c r="L73" s="120">
        <v>0</v>
      </c>
      <c r="M73" s="130">
        <v>0</v>
      </c>
      <c r="N73" s="126">
        <v>1</v>
      </c>
      <c r="O73" s="120">
        <v>1</v>
      </c>
      <c r="P73" s="127">
        <v>0</v>
      </c>
      <c r="Q73" s="124">
        <v>0</v>
      </c>
      <c r="R73" s="120">
        <v>0</v>
      </c>
      <c r="S73" s="121">
        <v>0</v>
      </c>
    </row>
    <row r="74" spans="1:19" ht="21" customHeight="1" x14ac:dyDescent="0.15">
      <c r="A74" s="145" t="s">
        <v>246</v>
      </c>
      <c r="B74" s="126">
        <v>9</v>
      </c>
      <c r="C74" s="120">
        <v>5</v>
      </c>
      <c r="D74" s="127">
        <v>4</v>
      </c>
      <c r="E74" s="124">
        <v>0</v>
      </c>
      <c r="F74" s="120">
        <v>0</v>
      </c>
      <c r="G74" s="130">
        <v>0</v>
      </c>
      <c r="H74" s="126">
        <v>4</v>
      </c>
      <c r="I74" s="120">
        <v>2</v>
      </c>
      <c r="J74" s="127">
        <v>2</v>
      </c>
      <c r="K74" s="124">
        <v>3</v>
      </c>
      <c r="L74" s="120">
        <v>2</v>
      </c>
      <c r="M74" s="130">
        <v>1</v>
      </c>
      <c r="N74" s="126">
        <v>2</v>
      </c>
      <c r="O74" s="120">
        <v>1</v>
      </c>
      <c r="P74" s="127">
        <v>1</v>
      </c>
      <c r="Q74" s="124">
        <v>0</v>
      </c>
      <c r="R74" s="120">
        <v>0</v>
      </c>
      <c r="S74" s="121">
        <v>0</v>
      </c>
    </row>
    <row r="75" spans="1:19" ht="21" customHeight="1" x14ac:dyDescent="0.15">
      <c r="A75" s="145" t="s">
        <v>247</v>
      </c>
      <c r="B75" s="126">
        <v>1</v>
      </c>
      <c r="C75" s="120">
        <v>1</v>
      </c>
      <c r="D75" s="127">
        <v>0</v>
      </c>
      <c r="E75" s="124">
        <v>0</v>
      </c>
      <c r="F75" s="120">
        <v>0</v>
      </c>
      <c r="G75" s="130">
        <v>0</v>
      </c>
      <c r="H75" s="126">
        <v>0</v>
      </c>
      <c r="I75" s="120">
        <v>0</v>
      </c>
      <c r="J75" s="127">
        <v>0</v>
      </c>
      <c r="K75" s="124">
        <v>0</v>
      </c>
      <c r="L75" s="120">
        <v>0</v>
      </c>
      <c r="M75" s="130">
        <v>0</v>
      </c>
      <c r="N75" s="126">
        <v>1</v>
      </c>
      <c r="O75" s="120">
        <v>1</v>
      </c>
      <c r="P75" s="127">
        <v>0</v>
      </c>
      <c r="Q75" s="124">
        <v>0</v>
      </c>
      <c r="R75" s="120">
        <v>0</v>
      </c>
      <c r="S75" s="121">
        <v>0</v>
      </c>
    </row>
    <row r="76" spans="1:19" ht="21" customHeight="1" x14ac:dyDescent="0.15">
      <c r="A76" s="145" t="s">
        <v>105</v>
      </c>
      <c r="B76" s="126">
        <v>9</v>
      </c>
      <c r="C76" s="120">
        <v>4</v>
      </c>
      <c r="D76" s="127">
        <v>5</v>
      </c>
      <c r="E76" s="124">
        <v>0</v>
      </c>
      <c r="F76" s="120">
        <v>0</v>
      </c>
      <c r="G76" s="130">
        <v>0</v>
      </c>
      <c r="H76" s="126">
        <v>7</v>
      </c>
      <c r="I76" s="120">
        <v>3</v>
      </c>
      <c r="J76" s="127">
        <v>4</v>
      </c>
      <c r="K76" s="124">
        <v>0</v>
      </c>
      <c r="L76" s="120">
        <v>0</v>
      </c>
      <c r="M76" s="130">
        <v>0</v>
      </c>
      <c r="N76" s="126">
        <v>2</v>
      </c>
      <c r="O76" s="120">
        <v>1</v>
      </c>
      <c r="P76" s="127">
        <v>1</v>
      </c>
      <c r="Q76" s="124">
        <v>0</v>
      </c>
      <c r="R76" s="120">
        <v>0</v>
      </c>
      <c r="S76" s="121">
        <v>0</v>
      </c>
    </row>
    <row r="77" spans="1:19" ht="21" customHeight="1" x14ac:dyDescent="0.15">
      <c r="A77" s="145" t="s">
        <v>248</v>
      </c>
      <c r="B77" s="126">
        <v>3</v>
      </c>
      <c r="C77" s="120">
        <v>0</v>
      </c>
      <c r="D77" s="127">
        <v>3</v>
      </c>
      <c r="E77" s="124">
        <v>0</v>
      </c>
      <c r="F77" s="120">
        <v>0</v>
      </c>
      <c r="G77" s="130">
        <v>0</v>
      </c>
      <c r="H77" s="126">
        <v>0</v>
      </c>
      <c r="I77" s="120">
        <v>0</v>
      </c>
      <c r="J77" s="127">
        <v>0</v>
      </c>
      <c r="K77" s="124">
        <v>1</v>
      </c>
      <c r="L77" s="120">
        <v>0</v>
      </c>
      <c r="M77" s="130">
        <v>1</v>
      </c>
      <c r="N77" s="126">
        <v>2</v>
      </c>
      <c r="O77" s="120">
        <v>0</v>
      </c>
      <c r="P77" s="127">
        <v>2</v>
      </c>
      <c r="Q77" s="124">
        <v>0</v>
      </c>
      <c r="R77" s="120">
        <v>0</v>
      </c>
      <c r="S77" s="121">
        <v>0</v>
      </c>
    </row>
    <row r="78" spans="1:19" ht="21" customHeight="1" x14ac:dyDescent="0.15">
      <c r="A78" s="145" t="s">
        <v>249</v>
      </c>
      <c r="B78" s="126">
        <v>6</v>
      </c>
      <c r="C78" s="120">
        <v>5</v>
      </c>
      <c r="D78" s="127">
        <v>1</v>
      </c>
      <c r="E78" s="124">
        <v>0</v>
      </c>
      <c r="F78" s="120">
        <v>0</v>
      </c>
      <c r="G78" s="130">
        <v>0</v>
      </c>
      <c r="H78" s="126">
        <v>0</v>
      </c>
      <c r="I78" s="120">
        <v>0</v>
      </c>
      <c r="J78" s="127">
        <v>0</v>
      </c>
      <c r="K78" s="124">
        <v>4</v>
      </c>
      <c r="L78" s="120">
        <v>3</v>
      </c>
      <c r="M78" s="130">
        <v>1</v>
      </c>
      <c r="N78" s="126">
        <v>2</v>
      </c>
      <c r="O78" s="120">
        <v>2</v>
      </c>
      <c r="P78" s="127">
        <v>0</v>
      </c>
      <c r="Q78" s="124">
        <v>0</v>
      </c>
      <c r="R78" s="120">
        <v>0</v>
      </c>
      <c r="S78" s="121">
        <v>0</v>
      </c>
    </row>
    <row r="79" spans="1:19" ht="21" customHeight="1" x14ac:dyDescent="0.15">
      <c r="A79" s="145" t="s">
        <v>250</v>
      </c>
      <c r="B79" s="126">
        <v>9</v>
      </c>
      <c r="C79" s="120">
        <v>4</v>
      </c>
      <c r="D79" s="127">
        <v>5</v>
      </c>
      <c r="E79" s="124">
        <v>0</v>
      </c>
      <c r="F79" s="120">
        <v>0</v>
      </c>
      <c r="G79" s="130">
        <v>0</v>
      </c>
      <c r="H79" s="126">
        <v>0</v>
      </c>
      <c r="I79" s="120">
        <v>0</v>
      </c>
      <c r="J79" s="127">
        <v>0</v>
      </c>
      <c r="K79" s="124">
        <v>0</v>
      </c>
      <c r="L79" s="120">
        <v>0</v>
      </c>
      <c r="M79" s="130">
        <v>0</v>
      </c>
      <c r="N79" s="126">
        <v>5</v>
      </c>
      <c r="O79" s="120">
        <v>2</v>
      </c>
      <c r="P79" s="127">
        <v>3</v>
      </c>
      <c r="Q79" s="124">
        <v>4</v>
      </c>
      <c r="R79" s="120">
        <v>2</v>
      </c>
      <c r="S79" s="121">
        <v>2</v>
      </c>
    </row>
    <row r="80" spans="1:19" ht="21" customHeight="1" x14ac:dyDescent="0.15">
      <c r="A80" s="145" t="s">
        <v>251</v>
      </c>
      <c r="B80" s="126">
        <v>1</v>
      </c>
      <c r="C80" s="120">
        <v>0</v>
      </c>
      <c r="D80" s="127">
        <v>1</v>
      </c>
      <c r="E80" s="124">
        <v>0</v>
      </c>
      <c r="F80" s="120">
        <v>0</v>
      </c>
      <c r="G80" s="130">
        <v>0</v>
      </c>
      <c r="H80" s="126">
        <v>0</v>
      </c>
      <c r="I80" s="120">
        <v>0</v>
      </c>
      <c r="J80" s="127">
        <v>0</v>
      </c>
      <c r="K80" s="124">
        <v>0</v>
      </c>
      <c r="L80" s="120">
        <v>0</v>
      </c>
      <c r="M80" s="130">
        <v>0</v>
      </c>
      <c r="N80" s="126">
        <v>1</v>
      </c>
      <c r="O80" s="120">
        <v>0</v>
      </c>
      <c r="P80" s="127">
        <v>1</v>
      </c>
      <c r="Q80" s="124">
        <v>0</v>
      </c>
      <c r="R80" s="120">
        <v>0</v>
      </c>
      <c r="S80" s="121">
        <v>0</v>
      </c>
    </row>
    <row r="81" spans="1:19" ht="21" customHeight="1" x14ac:dyDescent="0.15">
      <c r="A81" s="145" t="s">
        <v>103</v>
      </c>
      <c r="B81" s="126">
        <v>5</v>
      </c>
      <c r="C81" s="120">
        <v>3</v>
      </c>
      <c r="D81" s="127">
        <v>2</v>
      </c>
      <c r="E81" s="124">
        <v>4</v>
      </c>
      <c r="F81" s="120">
        <v>2</v>
      </c>
      <c r="G81" s="130">
        <v>2</v>
      </c>
      <c r="H81" s="126">
        <v>0</v>
      </c>
      <c r="I81" s="120">
        <v>0</v>
      </c>
      <c r="J81" s="127">
        <v>0</v>
      </c>
      <c r="K81" s="124">
        <v>0</v>
      </c>
      <c r="L81" s="120">
        <v>0</v>
      </c>
      <c r="M81" s="130">
        <v>0</v>
      </c>
      <c r="N81" s="126">
        <v>1</v>
      </c>
      <c r="O81" s="120">
        <v>1</v>
      </c>
      <c r="P81" s="127">
        <v>0</v>
      </c>
      <c r="Q81" s="124">
        <v>0</v>
      </c>
      <c r="R81" s="120">
        <v>0</v>
      </c>
      <c r="S81" s="121">
        <v>0</v>
      </c>
    </row>
    <row r="82" spans="1:19" ht="21" customHeight="1" x14ac:dyDescent="0.15">
      <c r="A82" s="145" t="s">
        <v>79</v>
      </c>
      <c r="B82" s="126">
        <v>1</v>
      </c>
      <c r="C82" s="120">
        <v>0</v>
      </c>
      <c r="D82" s="127">
        <v>1</v>
      </c>
      <c r="E82" s="124">
        <v>0</v>
      </c>
      <c r="F82" s="120">
        <v>0</v>
      </c>
      <c r="G82" s="130">
        <v>0</v>
      </c>
      <c r="H82" s="126">
        <v>0</v>
      </c>
      <c r="I82" s="120">
        <v>0</v>
      </c>
      <c r="J82" s="127">
        <v>0</v>
      </c>
      <c r="K82" s="124">
        <v>0</v>
      </c>
      <c r="L82" s="120">
        <v>0</v>
      </c>
      <c r="M82" s="130">
        <v>0</v>
      </c>
      <c r="N82" s="126">
        <v>1</v>
      </c>
      <c r="O82" s="120">
        <v>0</v>
      </c>
      <c r="P82" s="127">
        <v>1</v>
      </c>
      <c r="Q82" s="124">
        <v>0</v>
      </c>
      <c r="R82" s="120">
        <v>0</v>
      </c>
      <c r="S82" s="121">
        <v>0</v>
      </c>
    </row>
    <row r="83" spans="1:19" ht="21" customHeight="1" x14ac:dyDescent="0.15">
      <c r="A83" s="145" t="s">
        <v>104</v>
      </c>
      <c r="B83" s="126">
        <v>1</v>
      </c>
      <c r="C83" s="120">
        <v>1</v>
      </c>
      <c r="D83" s="127">
        <v>0</v>
      </c>
      <c r="E83" s="124">
        <v>0</v>
      </c>
      <c r="F83" s="120">
        <v>0</v>
      </c>
      <c r="G83" s="130">
        <v>0</v>
      </c>
      <c r="H83" s="126">
        <v>0</v>
      </c>
      <c r="I83" s="120">
        <v>0</v>
      </c>
      <c r="J83" s="127">
        <v>0</v>
      </c>
      <c r="K83" s="124">
        <v>1</v>
      </c>
      <c r="L83" s="120">
        <v>1</v>
      </c>
      <c r="M83" s="130">
        <v>0</v>
      </c>
      <c r="N83" s="126">
        <v>0</v>
      </c>
      <c r="O83" s="120">
        <v>0</v>
      </c>
      <c r="P83" s="127">
        <v>0</v>
      </c>
      <c r="Q83" s="124">
        <v>0</v>
      </c>
      <c r="R83" s="120">
        <v>0</v>
      </c>
      <c r="S83" s="121">
        <v>0</v>
      </c>
    </row>
    <row r="84" spans="1:19" ht="21" customHeight="1" x14ac:dyDescent="0.15">
      <c r="A84" s="145" t="s">
        <v>101</v>
      </c>
      <c r="B84" s="126">
        <v>1</v>
      </c>
      <c r="C84" s="120">
        <v>1</v>
      </c>
      <c r="D84" s="127">
        <v>0</v>
      </c>
      <c r="E84" s="124">
        <v>0</v>
      </c>
      <c r="F84" s="120">
        <v>0</v>
      </c>
      <c r="G84" s="130">
        <v>0</v>
      </c>
      <c r="H84" s="126">
        <v>0</v>
      </c>
      <c r="I84" s="120">
        <v>0</v>
      </c>
      <c r="J84" s="127">
        <v>0</v>
      </c>
      <c r="K84" s="124">
        <v>0</v>
      </c>
      <c r="L84" s="120">
        <v>0</v>
      </c>
      <c r="M84" s="130">
        <v>0</v>
      </c>
      <c r="N84" s="126">
        <v>1</v>
      </c>
      <c r="O84" s="120">
        <v>1</v>
      </c>
      <c r="P84" s="127">
        <v>0</v>
      </c>
      <c r="Q84" s="124">
        <v>0</v>
      </c>
      <c r="R84" s="120">
        <v>0</v>
      </c>
      <c r="S84" s="121">
        <v>0</v>
      </c>
    </row>
    <row r="85" spans="1:19" ht="21" customHeight="1" x14ac:dyDescent="0.15">
      <c r="A85" s="145" t="s">
        <v>99</v>
      </c>
      <c r="B85" s="126">
        <v>1</v>
      </c>
      <c r="C85" s="120">
        <v>1</v>
      </c>
      <c r="D85" s="127">
        <v>0</v>
      </c>
      <c r="E85" s="124">
        <v>0</v>
      </c>
      <c r="F85" s="120">
        <v>0</v>
      </c>
      <c r="G85" s="130">
        <v>0</v>
      </c>
      <c r="H85" s="126">
        <v>0</v>
      </c>
      <c r="I85" s="120">
        <v>0</v>
      </c>
      <c r="J85" s="127">
        <v>0</v>
      </c>
      <c r="K85" s="124">
        <v>1</v>
      </c>
      <c r="L85" s="120">
        <v>1</v>
      </c>
      <c r="M85" s="130">
        <v>0</v>
      </c>
      <c r="N85" s="126">
        <v>0</v>
      </c>
      <c r="O85" s="120">
        <v>0</v>
      </c>
      <c r="P85" s="127">
        <v>0</v>
      </c>
      <c r="Q85" s="124">
        <v>0</v>
      </c>
      <c r="R85" s="120">
        <v>0</v>
      </c>
      <c r="S85" s="121">
        <v>0</v>
      </c>
    </row>
    <row r="86" spans="1:19" ht="21" customHeight="1" x14ac:dyDescent="0.15">
      <c r="A86" s="145" t="s">
        <v>102</v>
      </c>
      <c r="B86" s="126">
        <v>3</v>
      </c>
      <c r="C86" s="120">
        <v>2</v>
      </c>
      <c r="D86" s="127">
        <v>1</v>
      </c>
      <c r="E86" s="124">
        <v>0</v>
      </c>
      <c r="F86" s="120">
        <v>0</v>
      </c>
      <c r="G86" s="130">
        <v>0</v>
      </c>
      <c r="H86" s="126">
        <v>0</v>
      </c>
      <c r="I86" s="120">
        <v>0</v>
      </c>
      <c r="J86" s="127">
        <v>0</v>
      </c>
      <c r="K86" s="124">
        <v>0</v>
      </c>
      <c r="L86" s="120">
        <v>0</v>
      </c>
      <c r="M86" s="130">
        <v>0</v>
      </c>
      <c r="N86" s="126">
        <v>3</v>
      </c>
      <c r="O86" s="120">
        <v>2</v>
      </c>
      <c r="P86" s="127">
        <v>1</v>
      </c>
      <c r="Q86" s="124">
        <v>0</v>
      </c>
      <c r="R86" s="120">
        <v>0</v>
      </c>
      <c r="S86" s="121">
        <v>0</v>
      </c>
    </row>
    <row r="87" spans="1:19" ht="21" customHeight="1" x14ac:dyDescent="0.15">
      <c r="A87" s="145" t="s">
        <v>21</v>
      </c>
      <c r="B87" s="126">
        <v>2</v>
      </c>
      <c r="C87" s="120">
        <v>1</v>
      </c>
      <c r="D87" s="127">
        <v>1</v>
      </c>
      <c r="E87" s="124">
        <v>0</v>
      </c>
      <c r="F87" s="120">
        <v>0</v>
      </c>
      <c r="G87" s="130">
        <v>0</v>
      </c>
      <c r="H87" s="126">
        <v>1</v>
      </c>
      <c r="I87" s="120">
        <v>0</v>
      </c>
      <c r="J87" s="127">
        <v>1</v>
      </c>
      <c r="K87" s="124">
        <v>0</v>
      </c>
      <c r="L87" s="120">
        <v>0</v>
      </c>
      <c r="M87" s="130">
        <v>0</v>
      </c>
      <c r="N87" s="126">
        <v>1</v>
      </c>
      <c r="O87" s="120">
        <v>1</v>
      </c>
      <c r="P87" s="127">
        <v>0</v>
      </c>
      <c r="Q87" s="124">
        <v>0</v>
      </c>
      <c r="R87" s="120">
        <v>0</v>
      </c>
      <c r="S87" s="121">
        <v>0</v>
      </c>
    </row>
    <row r="88" spans="1:19" ht="21" customHeight="1" x14ac:dyDescent="0.15">
      <c r="A88" s="145" t="s">
        <v>98</v>
      </c>
      <c r="B88" s="126">
        <v>1</v>
      </c>
      <c r="C88" s="120">
        <v>0</v>
      </c>
      <c r="D88" s="127">
        <v>1</v>
      </c>
      <c r="E88" s="124">
        <v>0</v>
      </c>
      <c r="F88" s="120">
        <v>0</v>
      </c>
      <c r="G88" s="130">
        <v>0</v>
      </c>
      <c r="H88" s="126">
        <v>0</v>
      </c>
      <c r="I88" s="120">
        <v>0</v>
      </c>
      <c r="J88" s="127">
        <v>0</v>
      </c>
      <c r="K88" s="124">
        <v>0</v>
      </c>
      <c r="L88" s="120">
        <v>0</v>
      </c>
      <c r="M88" s="130">
        <v>0</v>
      </c>
      <c r="N88" s="126">
        <v>0</v>
      </c>
      <c r="O88" s="120">
        <v>0</v>
      </c>
      <c r="P88" s="127">
        <v>0</v>
      </c>
      <c r="Q88" s="124">
        <v>1</v>
      </c>
      <c r="R88" s="120">
        <v>0</v>
      </c>
      <c r="S88" s="121">
        <v>1</v>
      </c>
    </row>
    <row r="89" spans="1:19" ht="21" customHeight="1" x14ac:dyDescent="0.15">
      <c r="A89" s="145" t="s">
        <v>96</v>
      </c>
      <c r="B89" s="126">
        <v>1</v>
      </c>
      <c r="C89" s="120">
        <v>1</v>
      </c>
      <c r="D89" s="127">
        <v>0</v>
      </c>
      <c r="E89" s="124">
        <v>0</v>
      </c>
      <c r="F89" s="120">
        <v>0</v>
      </c>
      <c r="G89" s="130">
        <v>0</v>
      </c>
      <c r="H89" s="126">
        <v>0</v>
      </c>
      <c r="I89" s="120">
        <v>0</v>
      </c>
      <c r="J89" s="127">
        <v>0</v>
      </c>
      <c r="K89" s="124">
        <v>1</v>
      </c>
      <c r="L89" s="120">
        <v>1</v>
      </c>
      <c r="M89" s="130">
        <v>0</v>
      </c>
      <c r="N89" s="126">
        <v>0</v>
      </c>
      <c r="O89" s="120">
        <v>0</v>
      </c>
      <c r="P89" s="127">
        <v>0</v>
      </c>
      <c r="Q89" s="124">
        <v>0</v>
      </c>
      <c r="R89" s="120">
        <v>0</v>
      </c>
      <c r="S89" s="121">
        <v>0</v>
      </c>
    </row>
    <row r="90" spans="1:19" ht="21" customHeight="1" x14ac:dyDescent="0.15">
      <c r="A90" s="145" t="s">
        <v>100</v>
      </c>
      <c r="B90" s="126">
        <v>1</v>
      </c>
      <c r="C90" s="120">
        <v>1</v>
      </c>
      <c r="D90" s="127">
        <v>0</v>
      </c>
      <c r="E90" s="124">
        <v>0</v>
      </c>
      <c r="F90" s="120">
        <v>0</v>
      </c>
      <c r="G90" s="130">
        <v>0</v>
      </c>
      <c r="H90" s="126">
        <v>0</v>
      </c>
      <c r="I90" s="120">
        <v>0</v>
      </c>
      <c r="J90" s="127">
        <v>0</v>
      </c>
      <c r="K90" s="124">
        <v>0</v>
      </c>
      <c r="L90" s="120">
        <v>0</v>
      </c>
      <c r="M90" s="130">
        <v>0</v>
      </c>
      <c r="N90" s="126">
        <v>1</v>
      </c>
      <c r="O90" s="120">
        <v>1</v>
      </c>
      <c r="P90" s="127">
        <v>0</v>
      </c>
      <c r="Q90" s="124">
        <v>0</v>
      </c>
      <c r="R90" s="120">
        <v>0</v>
      </c>
      <c r="S90" s="121">
        <v>0</v>
      </c>
    </row>
    <row r="91" spans="1:19" ht="21" customHeight="1" x14ac:dyDescent="0.15">
      <c r="A91" s="145" t="s">
        <v>97</v>
      </c>
      <c r="B91" s="126">
        <v>1</v>
      </c>
      <c r="C91" s="120">
        <v>0</v>
      </c>
      <c r="D91" s="127">
        <v>1</v>
      </c>
      <c r="E91" s="124">
        <v>0</v>
      </c>
      <c r="F91" s="120">
        <v>0</v>
      </c>
      <c r="G91" s="130">
        <v>0</v>
      </c>
      <c r="H91" s="126">
        <v>1</v>
      </c>
      <c r="I91" s="120">
        <v>0</v>
      </c>
      <c r="J91" s="127">
        <v>1</v>
      </c>
      <c r="K91" s="124">
        <v>0</v>
      </c>
      <c r="L91" s="120">
        <v>0</v>
      </c>
      <c r="M91" s="130">
        <v>0</v>
      </c>
      <c r="N91" s="126">
        <v>0</v>
      </c>
      <c r="O91" s="120">
        <v>0</v>
      </c>
      <c r="P91" s="127">
        <v>0</v>
      </c>
      <c r="Q91" s="124">
        <v>0</v>
      </c>
      <c r="R91" s="120">
        <v>0</v>
      </c>
      <c r="S91" s="121">
        <v>0</v>
      </c>
    </row>
    <row r="92" spans="1:19" ht="21" customHeight="1" x14ac:dyDescent="0.15">
      <c r="A92" s="145" t="s">
        <v>94</v>
      </c>
      <c r="B92" s="126">
        <v>1</v>
      </c>
      <c r="C92" s="120">
        <v>1</v>
      </c>
      <c r="D92" s="127">
        <v>0</v>
      </c>
      <c r="E92" s="124">
        <v>0</v>
      </c>
      <c r="F92" s="120">
        <v>0</v>
      </c>
      <c r="G92" s="130">
        <v>0</v>
      </c>
      <c r="H92" s="126">
        <v>0</v>
      </c>
      <c r="I92" s="120">
        <v>0</v>
      </c>
      <c r="J92" s="127">
        <v>0</v>
      </c>
      <c r="K92" s="124">
        <v>1</v>
      </c>
      <c r="L92" s="120">
        <v>1</v>
      </c>
      <c r="M92" s="130">
        <v>0</v>
      </c>
      <c r="N92" s="126">
        <v>0</v>
      </c>
      <c r="O92" s="120">
        <v>0</v>
      </c>
      <c r="P92" s="127">
        <v>0</v>
      </c>
      <c r="Q92" s="124">
        <v>0</v>
      </c>
      <c r="R92" s="120">
        <v>0</v>
      </c>
      <c r="S92" s="121">
        <v>0</v>
      </c>
    </row>
    <row r="93" spans="1:19" ht="21" customHeight="1" x14ac:dyDescent="0.15">
      <c r="A93" s="145" t="s">
        <v>88</v>
      </c>
      <c r="B93" s="126">
        <v>1</v>
      </c>
      <c r="C93" s="120">
        <v>1</v>
      </c>
      <c r="D93" s="127">
        <v>0</v>
      </c>
      <c r="E93" s="124">
        <v>0</v>
      </c>
      <c r="F93" s="120">
        <v>0</v>
      </c>
      <c r="G93" s="130">
        <v>0</v>
      </c>
      <c r="H93" s="126">
        <v>0</v>
      </c>
      <c r="I93" s="120">
        <v>0</v>
      </c>
      <c r="J93" s="127">
        <v>0</v>
      </c>
      <c r="K93" s="124">
        <v>0</v>
      </c>
      <c r="L93" s="120">
        <v>0</v>
      </c>
      <c r="M93" s="130">
        <v>0</v>
      </c>
      <c r="N93" s="126">
        <v>1</v>
      </c>
      <c r="O93" s="120">
        <v>1</v>
      </c>
      <c r="P93" s="127">
        <v>0</v>
      </c>
      <c r="Q93" s="124">
        <v>0</v>
      </c>
      <c r="R93" s="120">
        <v>0</v>
      </c>
      <c r="S93" s="121">
        <v>0</v>
      </c>
    </row>
    <row r="94" spans="1:19" ht="21" customHeight="1" x14ac:dyDescent="0.15">
      <c r="A94" s="145" t="s">
        <v>89</v>
      </c>
      <c r="B94" s="126">
        <v>2</v>
      </c>
      <c r="C94" s="120">
        <v>1</v>
      </c>
      <c r="D94" s="127">
        <v>1</v>
      </c>
      <c r="E94" s="124">
        <v>2</v>
      </c>
      <c r="F94" s="120">
        <v>1</v>
      </c>
      <c r="G94" s="130">
        <v>1</v>
      </c>
      <c r="H94" s="126">
        <v>0</v>
      </c>
      <c r="I94" s="120">
        <v>0</v>
      </c>
      <c r="J94" s="127">
        <v>0</v>
      </c>
      <c r="K94" s="124">
        <v>0</v>
      </c>
      <c r="L94" s="120">
        <v>0</v>
      </c>
      <c r="M94" s="130">
        <v>0</v>
      </c>
      <c r="N94" s="126">
        <v>0</v>
      </c>
      <c r="O94" s="120">
        <v>0</v>
      </c>
      <c r="P94" s="127">
        <v>0</v>
      </c>
      <c r="Q94" s="124">
        <v>0</v>
      </c>
      <c r="R94" s="120">
        <v>0</v>
      </c>
      <c r="S94" s="121">
        <v>0</v>
      </c>
    </row>
    <row r="95" spans="1:19" ht="21" customHeight="1" x14ac:dyDescent="0.15">
      <c r="A95" s="145" t="s">
        <v>93</v>
      </c>
      <c r="B95" s="126">
        <v>1</v>
      </c>
      <c r="C95" s="120">
        <v>0</v>
      </c>
      <c r="D95" s="127">
        <v>1</v>
      </c>
      <c r="E95" s="124">
        <v>0</v>
      </c>
      <c r="F95" s="120">
        <v>0</v>
      </c>
      <c r="G95" s="130">
        <v>0</v>
      </c>
      <c r="H95" s="126">
        <v>0</v>
      </c>
      <c r="I95" s="120">
        <v>0</v>
      </c>
      <c r="J95" s="127">
        <v>0</v>
      </c>
      <c r="K95" s="124">
        <v>0</v>
      </c>
      <c r="L95" s="120">
        <v>0</v>
      </c>
      <c r="M95" s="130">
        <v>0</v>
      </c>
      <c r="N95" s="126">
        <v>1</v>
      </c>
      <c r="O95" s="120">
        <v>0</v>
      </c>
      <c r="P95" s="127">
        <v>1</v>
      </c>
      <c r="Q95" s="124">
        <v>0</v>
      </c>
      <c r="R95" s="120">
        <v>0</v>
      </c>
      <c r="S95" s="121">
        <v>0</v>
      </c>
    </row>
    <row r="96" spans="1:19" ht="21" customHeight="1" x14ac:dyDescent="0.15">
      <c r="A96" s="145" t="s">
        <v>95</v>
      </c>
      <c r="B96" s="126">
        <v>5</v>
      </c>
      <c r="C96" s="120">
        <v>4</v>
      </c>
      <c r="D96" s="127">
        <v>1</v>
      </c>
      <c r="E96" s="124">
        <v>4</v>
      </c>
      <c r="F96" s="120">
        <v>4</v>
      </c>
      <c r="G96" s="130">
        <v>0</v>
      </c>
      <c r="H96" s="126">
        <v>0</v>
      </c>
      <c r="I96" s="120">
        <v>0</v>
      </c>
      <c r="J96" s="127">
        <v>0</v>
      </c>
      <c r="K96" s="124">
        <v>1</v>
      </c>
      <c r="L96" s="120">
        <v>0</v>
      </c>
      <c r="M96" s="130">
        <v>1</v>
      </c>
      <c r="N96" s="126">
        <v>0</v>
      </c>
      <c r="O96" s="120">
        <v>0</v>
      </c>
      <c r="P96" s="127">
        <v>0</v>
      </c>
      <c r="Q96" s="124">
        <v>0</v>
      </c>
      <c r="R96" s="120">
        <v>0</v>
      </c>
      <c r="S96" s="121">
        <v>0</v>
      </c>
    </row>
    <row r="97" spans="1:19" ht="21" customHeight="1" x14ac:dyDescent="0.15">
      <c r="A97" s="145" t="s">
        <v>91</v>
      </c>
      <c r="B97" s="126">
        <v>2</v>
      </c>
      <c r="C97" s="120">
        <v>2</v>
      </c>
      <c r="D97" s="127">
        <v>0</v>
      </c>
      <c r="E97" s="124">
        <v>0</v>
      </c>
      <c r="F97" s="120">
        <v>0</v>
      </c>
      <c r="G97" s="130">
        <v>0</v>
      </c>
      <c r="H97" s="126">
        <v>0</v>
      </c>
      <c r="I97" s="120">
        <v>0</v>
      </c>
      <c r="J97" s="127">
        <v>0</v>
      </c>
      <c r="K97" s="124">
        <v>0</v>
      </c>
      <c r="L97" s="120">
        <v>0</v>
      </c>
      <c r="M97" s="130">
        <v>0</v>
      </c>
      <c r="N97" s="126">
        <v>2</v>
      </c>
      <c r="O97" s="120">
        <v>2</v>
      </c>
      <c r="P97" s="127">
        <v>0</v>
      </c>
      <c r="Q97" s="124">
        <v>0</v>
      </c>
      <c r="R97" s="120">
        <v>0</v>
      </c>
      <c r="S97" s="121">
        <v>0</v>
      </c>
    </row>
    <row r="98" spans="1:19" ht="21" customHeight="1" x14ac:dyDescent="0.15">
      <c r="A98" s="145" t="s">
        <v>114</v>
      </c>
      <c r="B98" s="126">
        <v>1</v>
      </c>
      <c r="C98" s="120">
        <v>0</v>
      </c>
      <c r="D98" s="127">
        <v>1</v>
      </c>
      <c r="E98" s="124">
        <v>0</v>
      </c>
      <c r="F98" s="120">
        <v>0</v>
      </c>
      <c r="G98" s="130">
        <v>0</v>
      </c>
      <c r="H98" s="126">
        <v>0</v>
      </c>
      <c r="I98" s="120">
        <v>0</v>
      </c>
      <c r="J98" s="127">
        <v>0</v>
      </c>
      <c r="K98" s="124">
        <v>0</v>
      </c>
      <c r="L98" s="120">
        <v>0</v>
      </c>
      <c r="M98" s="130">
        <v>0</v>
      </c>
      <c r="N98" s="126">
        <v>1</v>
      </c>
      <c r="O98" s="120">
        <v>0</v>
      </c>
      <c r="P98" s="127">
        <v>1</v>
      </c>
      <c r="Q98" s="124">
        <v>0</v>
      </c>
      <c r="R98" s="120">
        <v>0</v>
      </c>
      <c r="S98" s="121">
        <v>0</v>
      </c>
    </row>
    <row r="99" spans="1:19" ht="21" customHeight="1" x14ac:dyDescent="0.15">
      <c r="A99" s="145" t="s">
        <v>108</v>
      </c>
      <c r="B99" s="126">
        <v>1</v>
      </c>
      <c r="C99" s="120">
        <v>1</v>
      </c>
      <c r="D99" s="127">
        <v>0</v>
      </c>
      <c r="E99" s="124">
        <v>0</v>
      </c>
      <c r="F99" s="120">
        <v>0</v>
      </c>
      <c r="G99" s="130">
        <v>0</v>
      </c>
      <c r="H99" s="126">
        <v>0</v>
      </c>
      <c r="I99" s="120">
        <v>0</v>
      </c>
      <c r="J99" s="127">
        <v>0</v>
      </c>
      <c r="K99" s="124">
        <v>0</v>
      </c>
      <c r="L99" s="120">
        <v>0</v>
      </c>
      <c r="M99" s="130">
        <v>0</v>
      </c>
      <c r="N99" s="126">
        <v>1</v>
      </c>
      <c r="O99" s="120">
        <v>1</v>
      </c>
      <c r="P99" s="127">
        <v>0</v>
      </c>
      <c r="Q99" s="124">
        <v>0</v>
      </c>
      <c r="R99" s="120">
        <v>0</v>
      </c>
      <c r="S99" s="121">
        <v>0</v>
      </c>
    </row>
    <row r="100" spans="1:19" ht="21" customHeight="1" x14ac:dyDescent="0.15">
      <c r="A100" s="145" t="s">
        <v>113</v>
      </c>
      <c r="B100" s="126">
        <v>2</v>
      </c>
      <c r="C100" s="120">
        <v>1</v>
      </c>
      <c r="D100" s="127">
        <v>1</v>
      </c>
      <c r="E100" s="124">
        <v>0</v>
      </c>
      <c r="F100" s="120">
        <v>0</v>
      </c>
      <c r="G100" s="130">
        <v>0</v>
      </c>
      <c r="H100" s="126">
        <v>0</v>
      </c>
      <c r="I100" s="120">
        <v>0</v>
      </c>
      <c r="J100" s="127">
        <v>0</v>
      </c>
      <c r="K100" s="124">
        <v>0</v>
      </c>
      <c r="L100" s="120">
        <v>0</v>
      </c>
      <c r="M100" s="130">
        <v>0</v>
      </c>
      <c r="N100" s="126">
        <v>2</v>
      </c>
      <c r="O100" s="120">
        <v>1</v>
      </c>
      <c r="P100" s="127">
        <v>1</v>
      </c>
      <c r="Q100" s="124">
        <v>0</v>
      </c>
      <c r="R100" s="120">
        <v>0</v>
      </c>
      <c r="S100" s="121">
        <v>0</v>
      </c>
    </row>
    <row r="101" spans="1:19" ht="21" customHeight="1" x14ac:dyDescent="0.15">
      <c r="A101" s="145" t="s">
        <v>110</v>
      </c>
      <c r="B101" s="126">
        <v>2</v>
      </c>
      <c r="C101" s="120">
        <v>2</v>
      </c>
      <c r="D101" s="127">
        <v>0</v>
      </c>
      <c r="E101" s="124">
        <v>0</v>
      </c>
      <c r="F101" s="120">
        <v>0</v>
      </c>
      <c r="G101" s="130">
        <v>0</v>
      </c>
      <c r="H101" s="126">
        <v>0</v>
      </c>
      <c r="I101" s="120">
        <v>0</v>
      </c>
      <c r="J101" s="127">
        <v>0</v>
      </c>
      <c r="K101" s="124">
        <v>1</v>
      </c>
      <c r="L101" s="120">
        <v>1</v>
      </c>
      <c r="M101" s="130">
        <v>0</v>
      </c>
      <c r="N101" s="126">
        <v>0</v>
      </c>
      <c r="O101" s="120">
        <v>0</v>
      </c>
      <c r="P101" s="127">
        <v>0</v>
      </c>
      <c r="Q101" s="124">
        <v>1</v>
      </c>
      <c r="R101" s="120">
        <v>1</v>
      </c>
      <c r="S101" s="121">
        <v>0</v>
      </c>
    </row>
    <row r="102" spans="1:19" ht="21" customHeight="1" x14ac:dyDescent="0.15">
      <c r="A102" s="145" t="s">
        <v>116</v>
      </c>
      <c r="B102" s="126">
        <v>3</v>
      </c>
      <c r="C102" s="120">
        <v>0</v>
      </c>
      <c r="D102" s="127">
        <v>3</v>
      </c>
      <c r="E102" s="124">
        <v>0</v>
      </c>
      <c r="F102" s="120">
        <v>0</v>
      </c>
      <c r="G102" s="130">
        <v>0</v>
      </c>
      <c r="H102" s="126">
        <v>0</v>
      </c>
      <c r="I102" s="120">
        <v>0</v>
      </c>
      <c r="J102" s="127">
        <v>0</v>
      </c>
      <c r="K102" s="124">
        <v>0</v>
      </c>
      <c r="L102" s="120">
        <v>0</v>
      </c>
      <c r="M102" s="130">
        <v>0</v>
      </c>
      <c r="N102" s="126">
        <v>3</v>
      </c>
      <c r="O102" s="120">
        <v>0</v>
      </c>
      <c r="P102" s="127">
        <v>3</v>
      </c>
      <c r="Q102" s="124">
        <v>0</v>
      </c>
      <c r="R102" s="120">
        <v>0</v>
      </c>
      <c r="S102" s="121">
        <v>0</v>
      </c>
    </row>
    <row r="103" spans="1:19" ht="21" customHeight="1" x14ac:dyDescent="0.15">
      <c r="A103" s="145" t="s">
        <v>115</v>
      </c>
      <c r="B103" s="126">
        <v>2</v>
      </c>
      <c r="C103" s="120">
        <v>0</v>
      </c>
      <c r="D103" s="127">
        <v>2</v>
      </c>
      <c r="E103" s="124">
        <v>0</v>
      </c>
      <c r="F103" s="120">
        <v>0</v>
      </c>
      <c r="G103" s="130">
        <v>0</v>
      </c>
      <c r="H103" s="126">
        <v>0</v>
      </c>
      <c r="I103" s="120">
        <v>0</v>
      </c>
      <c r="J103" s="127">
        <v>0</v>
      </c>
      <c r="K103" s="124">
        <v>1</v>
      </c>
      <c r="L103" s="120">
        <v>0</v>
      </c>
      <c r="M103" s="130">
        <v>1</v>
      </c>
      <c r="N103" s="126">
        <v>1</v>
      </c>
      <c r="O103" s="120">
        <v>0</v>
      </c>
      <c r="P103" s="127">
        <v>1</v>
      </c>
      <c r="Q103" s="124">
        <v>0</v>
      </c>
      <c r="R103" s="120">
        <v>0</v>
      </c>
      <c r="S103" s="121">
        <v>0</v>
      </c>
    </row>
    <row r="104" spans="1:19" ht="21" customHeight="1" x14ac:dyDescent="0.15">
      <c r="A104" s="145" t="s">
        <v>41</v>
      </c>
      <c r="B104" s="126">
        <v>1</v>
      </c>
      <c r="C104" s="120">
        <v>0</v>
      </c>
      <c r="D104" s="127">
        <v>1</v>
      </c>
      <c r="E104" s="124">
        <v>0</v>
      </c>
      <c r="F104" s="120">
        <v>0</v>
      </c>
      <c r="G104" s="130">
        <v>0</v>
      </c>
      <c r="H104" s="126">
        <v>0</v>
      </c>
      <c r="I104" s="120">
        <v>0</v>
      </c>
      <c r="J104" s="127">
        <v>0</v>
      </c>
      <c r="K104" s="124">
        <v>0</v>
      </c>
      <c r="L104" s="120">
        <v>0</v>
      </c>
      <c r="M104" s="130">
        <v>0</v>
      </c>
      <c r="N104" s="126">
        <v>1</v>
      </c>
      <c r="O104" s="120">
        <v>0</v>
      </c>
      <c r="P104" s="127">
        <v>1</v>
      </c>
      <c r="Q104" s="124">
        <v>0</v>
      </c>
      <c r="R104" s="120">
        <v>0</v>
      </c>
      <c r="S104" s="121">
        <v>0</v>
      </c>
    </row>
    <row r="105" spans="1:19" ht="21" customHeight="1" x14ac:dyDescent="0.15">
      <c r="A105" s="145" t="s">
        <v>111</v>
      </c>
      <c r="B105" s="126">
        <v>1</v>
      </c>
      <c r="C105" s="120">
        <v>1</v>
      </c>
      <c r="D105" s="127">
        <v>0</v>
      </c>
      <c r="E105" s="124">
        <v>0</v>
      </c>
      <c r="F105" s="120">
        <v>0</v>
      </c>
      <c r="G105" s="130">
        <v>0</v>
      </c>
      <c r="H105" s="126">
        <v>0</v>
      </c>
      <c r="I105" s="120">
        <v>0</v>
      </c>
      <c r="J105" s="127">
        <v>0</v>
      </c>
      <c r="K105" s="124">
        <v>0</v>
      </c>
      <c r="L105" s="120">
        <v>0</v>
      </c>
      <c r="M105" s="130">
        <v>0</v>
      </c>
      <c r="N105" s="126">
        <v>1</v>
      </c>
      <c r="O105" s="120">
        <v>1</v>
      </c>
      <c r="P105" s="127">
        <v>0</v>
      </c>
      <c r="Q105" s="124">
        <v>0</v>
      </c>
      <c r="R105" s="120">
        <v>0</v>
      </c>
      <c r="S105" s="121">
        <v>0</v>
      </c>
    </row>
    <row r="106" spans="1:19" ht="21" customHeight="1" x14ac:dyDescent="0.15">
      <c r="A106" s="145" t="s">
        <v>112</v>
      </c>
      <c r="B106" s="126">
        <v>1</v>
      </c>
      <c r="C106" s="120">
        <v>1</v>
      </c>
      <c r="D106" s="127">
        <v>0</v>
      </c>
      <c r="E106" s="124">
        <v>0</v>
      </c>
      <c r="F106" s="120">
        <v>0</v>
      </c>
      <c r="G106" s="130">
        <v>0</v>
      </c>
      <c r="H106" s="126">
        <v>0</v>
      </c>
      <c r="I106" s="120">
        <v>0</v>
      </c>
      <c r="J106" s="127">
        <v>0</v>
      </c>
      <c r="K106" s="124">
        <v>0</v>
      </c>
      <c r="L106" s="120">
        <v>0</v>
      </c>
      <c r="M106" s="130">
        <v>0</v>
      </c>
      <c r="N106" s="126">
        <v>1</v>
      </c>
      <c r="O106" s="120">
        <v>1</v>
      </c>
      <c r="P106" s="127">
        <v>0</v>
      </c>
      <c r="Q106" s="124">
        <v>0</v>
      </c>
      <c r="R106" s="120">
        <v>0</v>
      </c>
      <c r="S106" s="121">
        <v>0</v>
      </c>
    </row>
    <row r="107" spans="1:19" ht="21" customHeight="1" x14ac:dyDescent="0.15">
      <c r="A107" s="145" t="s">
        <v>172</v>
      </c>
      <c r="B107" s="126">
        <v>7</v>
      </c>
      <c r="C107" s="120">
        <v>4</v>
      </c>
      <c r="D107" s="127">
        <v>3</v>
      </c>
      <c r="E107" s="124">
        <v>6</v>
      </c>
      <c r="F107" s="120">
        <v>3</v>
      </c>
      <c r="G107" s="130">
        <v>3</v>
      </c>
      <c r="H107" s="126">
        <v>0</v>
      </c>
      <c r="I107" s="120">
        <v>0</v>
      </c>
      <c r="J107" s="127">
        <v>0</v>
      </c>
      <c r="K107" s="124">
        <v>0</v>
      </c>
      <c r="L107" s="120">
        <v>0</v>
      </c>
      <c r="M107" s="130">
        <v>0</v>
      </c>
      <c r="N107" s="126">
        <v>1</v>
      </c>
      <c r="O107" s="120">
        <v>1</v>
      </c>
      <c r="P107" s="127">
        <v>0</v>
      </c>
      <c r="Q107" s="124">
        <v>0</v>
      </c>
      <c r="R107" s="120">
        <v>0</v>
      </c>
      <c r="S107" s="121">
        <v>0</v>
      </c>
    </row>
    <row r="108" spans="1:19" ht="21" customHeight="1" x14ac:dyDescent="0.15">
      <c r="A108" s="145" t="s">
        <v>80</v>
      </c>
      <c r="B108" s="126">
        <v>4</v>
      </c>
      <c r="C108" s="120">
        <v>1</v>
      </c>
      <c r="D108" s="127">
        <v>3</v>
      </c>
      <c r="E108" s="124">
        <v>0</v>
      </c>
      <c r="F108" s="120">
        <v>0</v>
      </c>
      <c r="G108" s="130">
        <v>0</v>
      </c>
      <c r="H108" s="126">
        <v>0</v>
      </c>
      <c r="I108" s="120">
        <v>0</v>
      </c>
      <c r="J108" s="127">
        <v>0</v>
      </c>
      <c r="K108" s="124">
        <v>1</v>
      </c>
      <c r="L108" s="120">
        <v>0</v>
      </c>
      <c r="M108" s="130">
        <v>1</v>
      </c>
      <c r="N108" s="126">
        <v>3</v>
      </c>
      <c r="O108" s="120">
        <v>1</v>
      </c>
      <c r="P108" s="127">
        <v>2</v>
      </c>
      <c r="Q108" s="124">
        <v>0</v>
      </c>
      <c r="R108" s="120">
        <v>0</v>
      </c>
      <c r="S108" s="121">
        <v>0</v>
      </c>
    </row>
    <row r="109" spans="1:19" ht="21" customHeight="1" x14ac:dyDescent="0.15">
      <c r="A109" s="145" t="s">
        <v>87</v>
      </c>
      <c r="B109" s="126">
        <v>2</v>
      </c>
      <c r="C109" s="120">
        <v>2</v>
      </c>
      <c r="D109" s="127">
        <v>0</v>
      </c>
      <c r="E109" s="124">
        <v>0</v>
      </c>
      <c r="F109" s="120">
        <v>0</v>
      </c>
      <c r="G109" s="130">
        <v>0</v>
      </c>
      <c r="H109" s="126">
        <v>0</v>
      </c>
      <c r="I109" s="120">
        <v>0</v>
      </c>
      <c r="J109" s="127">
        <v>0</v>
      </c>
      <c r="K109" s="124">
        <v>1</v>
      </c>
      <c r="L109" s="120">
        <v>1</v>
      </c>
      <c r="M109" s="130">
        <v>0</v>
      </c>
      <c r="N109" s="126">
        <v>1</v>
      </c>
      <c r="O109" s="120">
        <v>1</v>
      </c>
      <c r="P109" s="127">
        <v>0</v>
      </c>
      <c r="Q109" s="124">
        <v>0</v>
      </c>
      <c r="R109" s="120">
        <v>0</v>
      </c>
      <c r="S109" s="121">
        <v>0</v>
      </c>
    </row>
    <row r="110" spans="1:19" ht="21" customHeight="1" x14ac:dyDescent="0.15">
      <c r="A110" s="145" t="s">
        <v>171</v>
      </c>
      <c r="B110" s="126">
        <v>6</v>
      </c>
      <c r="C110" s="120">
        <v>4</v>
      </c>
      <c r="D110" s="127">
        <v>2</v>
      </c>
      <c r="E110" s="124">
        <v>4</v>
      </c>
      <c r="F110" s="120">
        <v>2</v>
      </c>
      <c r="G110" s="130">
        <v>2</v>
      </c>
      <c r="H110" s="126">
        <v>0</v>
      </c>
      <c r="I110" s="120">
        <v>0</v>
      </c>
      <c r="J110" s="127">
        <v>0</v>
      </c>
      <c r="K110" s="124">
        <v>0</v>
      </c>
      <c r="L110" s="120">
        <v>0</v>
      </c>
      <c r="M110" s="130">
        <v>0</v>
      </c>
      <c r="N110" s="126">
        <v>2</v>
      </c>
      <c r="O110" s="120">
        <v>2</v>
      </c>
      <c r="P110" s="127">
        <v>0</v>
      </c>
      <c r="Q110" s="124">
        <v>0</v>
      </c>
      <c r="R110" s="120">
        <v>0</v>
      </c>
      <c r="S110" s="121">
        <v>0</v>
      </c>
    </row>
    <row r="111" spans="1:19" ht="21" customHeight="1" x14ac:dyDescent="0.15">
      <c r="A111" s="145" t="s">
        <v>4</v>
      </c>
      <c r="B111" s="126">
        <v>1</v>
      </c>
      <c r="C111" s="120">
        <v>1</v>
      </c>
      <c r="D111" s="127">
        <v>0</v>
      </c>
      <c r="E111" s="124">
        <v>1</v>
      </c>
      <c r="F111" s="120">
        <v>1</v>
      </c>
      <c r="G111" s="130">
        <v>0</v>
      </c>
      <c r="H111" s="126">
        <v>0</v>
      </c>
      <c r="I111" s="120">
        <v>0</v>
      </c>
      <c r="J111" s="127">
        <v>0</v>
      </c>
      <c r="K111" s="124">
        <v>0</v>
      </c>
      <c r="L111" s="120">
        <v>0</v>
      </c>
      <c r="M111" s="130">
        <v>0</v>
      </c>
      <c r="N111" s="126">
        <v>0</v>
      </c>
      <c r="O111" s="120">
        <v>0</v>
      </c>
      <c r="P111" s="127">
        <v>0</v>
      </c>
      <c r="Q111" s="124">
        <v>0</v>
      </c>
      <c r="R111" s="120">
        <v>0</v>
      </c>
      <c r="S111" s="121">
        <v>0</v>
      </c>
    </row>
    <row r="112" spans="1:19" ht="21" customHeight="1" x14ac:dyDescent="0.15">
      <c r="A112" s="145" t="s">
        <v>109</v>
      </c>
      <c r="B112" s="126">
        <v>1</v>
      </c>
      <c r="C112" s="120">
        <v>0</v>
      </c>
      <c r="D112" s="127">
        <v>1</v>
      </c>
      <c r="E112" s="124">
        <v>0</v>
      </c>
      <c r="F112" s="120">
        <v>0</v>
      </c>
      <c r="G112" s="130">
        <v>0</v>
      </c>
      <c r="H112" s="126">
        <v>0</v>
      </c>
      <c r="I112" s="120">
        <v>0</v>
      </c>
      <c r="J112" s="127">
        <v>0</v>
      </c>
      <c r="K112" s="124">
        <v>0</v>
      </c>
      <c r="L112" s="120">
        <v>0</v>
      </c>
      <c r="M112" s="130">
        <v>0</v>
      </c>
      <c r="N112" s="126">
        <v>1</v>
      </c>
      <c r="O112" s="120">
        <v>0</v>
      </c>
      <c r="P112" s="127">
        <v>1</v>
      </c>
      <c r="Q112" s="124">
        <v>0</v>
      </c>
      <c r="R112" s="120">
        <v>0</v>
      </c>
      <c r="S112" s="121">
        <v>0</v>
      </c>
    </row>
    <row r="113" spans="1:19" ht="21" customHeight="1" x14ac:dyDescent="0.15">
      <c r="A113" s="145" t="s">
        <v>126</v>
      </c>
      <c r="B113" s="126">
        <v>1</v>
      </c>
      <c r="C113" s="120">
        <v>0</v>
      </c>
      <c r="D113" s="127">
        <v>1</v>
      </c>
      <c r="E113" s="124">
        <v>0</v>
      </c>
      <c r="F113" s="120">
        <v>0</v>
      </c>
      <c r="G113" s="130">
        <v>0</v>
      </c>
      <c r="H113" s="126">
        <v>1</v>
      </c>
      <c r="I113" s="120">
        <v>0</v>
      </c>
      <c r="J113" s="127">
        <v>1</v>
      </c>
      <c r="K113" s="124">
        <v>0</v>
      </c>
      <c r="L113" s="120">
        <v>0</v>
      </c>
      <c r="M113" s="130">
        <v>0</v>
      </c>
      <c r="N113" s="126">
        <v>0</v>
      </c>
      <c r="O113" s="120">
        <v>0</v>
      </c>
      <c r="P113" s="127">
        <v>0</v>
      </c>
      <c r="Q113" s="124">
        <v>0</v>
      </c>
      <c r="R113" s="120">
        <v>0</v>
      </c>
      <c r="S113" s="121">
        <v>0</v>
      </c>
    </row>
    <row r="114" spans="1:19" ht="21" customHeight="1" x14ac:dyDescent="0.15">
      <c r="A114" s="145" t="s">
        <v>90</v>
      </c>
      <c r="B114" s="126">
        <v>2</v>
      </c>
      <c r="C114" s="120">
        <v>2</v>
      </c>
      <c r="D114" s="127">
        <v>0</v>
      </c>
      <c r="E114" s="124">
        <v>0</v>
      </c>
      <c r="F114" s="120">
        <v>0</v>
      </c>
      <c r="G114" s="130">
        <v>0</v>
      </c>
      <c r="H114" s="126">
        <v>0</v>
      </c>
      <c r="I114" s="120">
        <v>0</v>
      </c>
      <c r="J114" s="127">
        <v>0</v>
      </c>
      <c r="K114" s="124">
        <v>1</v>
      </c>
      <c r="L114" s="120">
        <v>1</v>
      </c>
      <c r="M114" s="130">
        <v>0</v>
      </c>
      <c r="N114" s="126">
        <v>1</v>
      </c>
      <c r="O114" s="120">
        <v>1</v>
      </c>
      <c r="P114" s="127">
        <v>0</v>
      </c>
      <c r="Q114" s="124">
        <v>0</v>
      </c>
      <c r="R114" s="120">
        <v>0</v>
      </c>
      <c r="S114" s="121">
        <v>0</v>
      </c>
    </row>
    <row r="115" spans="1:19" ht="21" customHeight="1" x14ac:dyDescent="0.15">
      <c r="A115" s="145" t="s">
        <v>119</v>
      </c>
      <c r="B115" s="126">
        <v>2</v>
      </c>
      <c r="C115" s="120">
        <v>0</v>
      </c>
      <c r="D115" s="127">
        <v>2</v>
      </c>
      <c r="E115" s="124">
        <v>1</v>
      </c>
      <c r="F115" s="120">
        <v>0</v>
      </c>
      <c r="G115" s="130">
        <v>1</v>
      </c>
      <c r="H115" s="126">
        <v>0</v>
      </c>
      <c r="I115" s="120">
        <v>0</v>
      </c>
      <c r="J115" s="127">
        <v>0</v>
      </c>
      <c r="K115" s="124">
        <v>0</v>
      </c>
      <c r="L115" s="120">
        <v>0</v>
      </c>
      <c r="M115" s="130">
        <v>0</v>
      </c>
      <c r="N115" s="126">
        <v>1</v>
      </c>
      <c r="O115" s="120">
        <v>0</v>
      </c>
      <c r="P115" s="127">
        <v>1</v>
      </c>
      <c r="Q115" s="124">
        <v>0</v>
      </c>
      <c r="R115" s="120">
        <v>0</v>
      </c>
      <c r="S115" s="121">
        <v>0</v>
      </c>
    </row>
    <row r="116" spans="1:19" ht="21" customHeight="1" x14ac:dyDescent="0.15">
      <c r="A116" s="145" t="s">
        <v>48</v>
      </c>
      <c r="B116" s="126">
        <v>1</v>
      </c>
      <c r="C116" s="120">
        <v>0</v>
      </c>
      <c r="D116" s="127">
        <v>1</v>
      </c>
      <c r="E116" s="124">
        <v>0</v>
      </c>
      <c r="F116" s="120">
        <v>0</v>
      </c>
      <c r="G116" s="130">
        <v>0</v>
      </c>
      <c r="H116" s="126">
        <v>0</v>
      </c>
      <c r="I116" s="120">
        <v>0</v>
      </c>
      <c r="J116" s="127">
        <v>0</v>
      </c>
      <c r="K116" s="124">
        <v>0</v>
      </c>
      <c r="L116" s="120">
        <v>0</v>
      </c>
      <c r="M116" s="130">
        <v>0</v>
      </c>
      <c r="N116" s="126">
        <v>1</v>
      </c>
      <c r="O116" s="120">
        <v>0</v>
      </c>
      <c r="P116" s="127">
        <v>1</v>
      </c>
      <c r="Q116" s="124">
        <v>0</v>
      </c>
      <c r="R116" s="120">
        <v>0</v>
      </c>
      <c r="S116" s="121">
        <v>0</v>
      </c>
    </row>
    <row r="117" spans="1:19" ht="21" customHeight="1" x14ac:dyDescent="0.15">
      <c r="A117" s="145" t="s">
        <v>1</v>
      </c>
      <c r="B117" s="126">
        <v>2</v>
      </c>
      <c r="C117" s="120">
        <v>2</v>
      </c>
      <c r="D117" s="127">
        <v>0</v>
      </c>
      <c r="E117" s="124">
        <v>0</v>
      </c>
      <c r="F117" s="120">
        <v>0</v>
      </c>
      <c r="G117" s="130">
        <v>0</v>
      </c>
      <c r="H117" s="126">
        <v>0</v>
      </c>
      <c r="I117" s="120">
        <v>0</v>
      </c>
      <c r="J117" s="127">
        <v>0</v>
      </c>
      <c r="K117" s="124">
        <v>0</v>
      </c>
      <c r="L117" s="120">
        <v>0</v>
      </c>
      <c r="M117" s="130">
        <v>0</v>
      </c>
      <c r="N117" s="126">
        <v>0</v>
      </c>
      <c r="O117" s="120">
        <v>0</v>
      </c>
      <c r="P117" s="127">
        <v>0</v>
      </c>
      <c r="Q117" s="124">
        <v>2</v>
      </c>
      <c r="R117" s="120">
        <v>2</v>
      </c>
      <c r="S117" s="121">
        <v>0</v>
      </c>
    </row>
    <row r="118" spans="1:19" ht="21" customHeight="1" x14ac:dyDescent="0.15">
      <c r="A118" s="145" t="s">
        <v>107</v>
      </c>
      <c r="B118" s="126">
        <v>1</v>
      </c>
      <c r="C118" s="120">
        <v>0</v>
      </c>
      <c r="D118" s="127">
        <v>1</v>
      </c>
      <c r="E118" s="124">
        <v>0</v>
      </c>
      <c r="F118" s="120">
        <v>0</v>
      </c>
      <c r="G118" s="130">
        <v>0</v>
      </c>
      <c r="H118" s="126">
        <v>0</v>
      </c>
      <c r="I118" s="120">
        <v>0</v>
      </c>
      <c r="J118" s="127">
        <v>0</v>
      </c>
      <c r="K118" s="124">
        <v>0</v>
      </c>
      <c r="L118" s="120">
        <v>0</v>
      </c>
      <c r="M118" s="130">
        <v>0</v>
      </c>
      <c r="N118" s="126">
        <v>0</v>
      </c>
      <c r="O118" s="120">
        <v>0</v>
      </c>
      <c r="P118" s="127">
        <v>0</v>
      </c>
      <c r="Q118" s="124">
        <v>1</v>
      </c>
      <c r="R118" s="120">
        <v>0</v>
      </c>
      <c r="S118" s="121">
        <v>1</v>
      </c>
    </row>
    <row r="119" spans="1:19" ht="21" customHeight="1" x14ac:dyDescent="0.15">
      <c r="A119" s="145" t="s">
        <v>145</v>
      </c>
      <c r="B119" s="126">
        <v>1</v>
      </c>
      <c r="C119" s="120">
        <v>0</v>
      </c>
      <c r="D119" s="127">
        <v>1</v>
      </c>
      <c r="E119" s="124">
        <v>0</v>
      </c>
      <c r="F119" s="120">
        <v>0</v>
      </c>
      <c r="G119" s="130">
        <v>0</v>
      </c>
      <c r="H119" s="126">
        <v>0</v>
      </c>
      <c r="I119" s="120">
        <v>0</v>
      </c>
      <c r="J119" s="127">
        <v>0</v>
      </c>
      <c r="K119" s="124">
        <v>1</v>
      </c>
      <c r="L119" s="120">
        <v>0</v>
      </c>
      <c r="M119" s="130">
        <v>1</v>
      </c>
      <c r="N119" s="126">
        <v>0</v>
      </c>
      <c r="O119" s="120">
        <v>0</v>
      </c>
      <c r="P119" s="127">
        <v>0</v>
      </c>
      <c r="Q119" s="124">
        <v>0</v>
      </c>
      <c r="R119" s="120">
        <v>0</v>
      </c>
      <c r="S119" s="121">
        <v>0</v>
      </c>
    </row>
    <row r="120" spans="1:19" ht="21" customHeight="1" x14ac:dyDescent="0.15">
      <c r="A120" s="145" t="s">
        <v>146</v>
      </c>
      <c r="B120" s="126">
        <v>1</v>
      </c>
      <c r="C120" s="120">
        <v>1</v>
      </c>
      <c r="D120" s="127">
        <v>0</v>
      </c>
      <c r="E120" s="124">
        <v>0</v>
      </c>
      <c r="F120" s="120">
        <v>0</v>
      </c>
      <c r="G120" s="130">
        <v>0</v>
      </c>
      <c r="H120" s="126">
        <v>0</v>
      </c>
      <c r="I120" s="120">
        <v>0</v>
      </c>
      <c r="J120" s="127">
        <v>0</v>
      </c>
      <c r="K120" s="124">
        <v>1</v>
      </c>
      <c r="L120" s="120">
        <v>1</v>
      </c>
      <c r="M120" s="130">
        <v>0</v>
      </c>
      <c r="N120" s="126">
        <v>0</v>
      </c>
      <c r="O120" s="120">
        <v>0</v>
      </c>
      <c r="P120" s="127">
        <v>0</v>
      </c>
      <c r="Q120" s="124">
        <v>0</v>
      </c>
      <c r="R120" s="120">
        <v>0</v>
      </c>
      <c r="S120" s="121">
        <v>0</v>
      </c>
    </row>
    <row r="121" spans="1:19" ht="21" customHeight="1" thickBot="1" x14ac:dyDescent="0.2">
      <c r="A121" s="146" t="s">
        <v>147</v>
      </c>
      <c r="B121" s="128">
        <v>1</v>
      </c>
      <c r="C121" s="122">
        <v>1</v>
      </c>
      <c r="D121" s="129">
        <v>0</v>
      </c>
      <c r="E121" s="125">
        <v>0</v>
      </c>
      <c r="F121" s="122">
        <v>0</v>
      </c>
      <c r="G121" s="131">
        <v>0</v>
      </c>
      <c r="H121" s="128">
        <v>1</v>
      </c>
      <c r="I121" s="122">
        <v>1</v>
      </c>
      <c r="J121" s="129">
        <v>0</v>
      </c>
      <c r="K121" s="125">
        <v>0</v>
      </c>
      <c r="L121" s="122">
        <v>0</v>
      </c>
      <c r="M121" s="131">
        <v>0</v>
      </c>
      <c r="N121" s="128">
        <v>0</v>
      </c>
      <c r="O121" s="122">
        <v>0</v>
      </c>
      <c r="P121" s="129">
        <v>0</v>
      </c>
      <c r="Q121" s="125">
        <v>0</v>
      </c>
      <c r="R121" s="122">
        <v>0</v>
      </c>
      <c r="S121" s="123">
        <v>0</v>
      </c>
    </row>
    <row r="127" spans="1:19" x14ac:dyDescent="0.15">
      <c r="A127" s="50">
        <v>2018</v>
      </c>
      <c r="B127" s="116">
        <f t="shared" ref="B127:S127" si="0">SUM(B128:B148)</f>
        <v>22815</v>
      </c>
      <c r="C127" s="116">
        <f t="shared" si="0"/>
        <v>12545</v>
      </c>
      <c r="D127" s="116">
        <f t="shared" si="0"/>
        <v>10270</v>
      </c>
      <c r="E127" s="116">
        <f t="shared" si="0"/>
        <v>12954</v>
      </c>
      <c r="F127" s="116">
        <f t="shared" si="0"/>
        <v>7927</v>
      </c>
      <c r="G127" s="116">
        <f t="shared" si="0"/>
        <v>5027</v>
      </c>
      <c r="H127" s="116">
        <f t="shared" si="0"/>
        <v>1418</v>
      </c>
      <c r="I127" s="116">
        <f t="shared" si="0"/>
        <v>545</v>
      </c>
      <c r="J127" s="116">
        <f t="shared" si="0"/>
        <v>873</v>
      </c>
      <c r="K127" s="116">
        <f t="shared" si="0"/>
        <v>1872</v>
      </c>
      <c r="L127" s="116">
        <f t="shared" si="0"/>
        <v>991</v>
      </c>
      <c r="M127" s="116">
        <f t="shared" si="0"/>
        <v>881</v>
      </c>
      <c r="N127" s="116">
        <f t="shared" si="0"/>
        <v>4873</v>
      </c>
      <c r="O127" s="116">
        <f t="shared" si="0"/>
        <v>2287</v>
      </c>
      <c r="P127" s="116">
        <f t="shared" si="0"/>
        <v>2586</v>
      </c>
      <c r="Q127" s="116">
        <f t="shared" si="0"/>
        <v>1698</v>
      </c>
      <c r="R127" s="116">
        <f t="shared" si="0"/>
        <v>795</v>
      </c>
      <c r="S127" s="116">
        <f t="shared" si="0"/>
        <v>903</v>
      </c>
    </row>
    <row r="128" spans="1:19" x14ac:dyDescent="0.15">
      <c r="A128" s="119" t="s">
        <v>128</v>
      </c>
      <c r="B128" s="114">
        <v>5976</v>
      </c>
      <c r="C128" s="112">
        <v>2777</v>
      </c>
      <c r="D128" s="112">
        <v>3199</v>
      </c>
      <c r="E128" s="112">
        <v>2676</v>
      </c>
      <c r="F128" s="112">
        <v>1327</v>
      </c>
      <c r="G128" s="112">
        <v>1349</v>
      </c>
      <c r="H128" s="112">
        <v>481</v>
      </c>
      <c r="I128" s="112">
        <v>203</v>
      </c>
      <c r="J128" s="112">
        <v>278</v>
      </c>
      <c r="K128" s="112">
        <v>583</v>
      </c>
      <c r="L128" s="112">
        <v>283</v>
      </c>
      <c r="M128" s="112">
        <v>300</v>
      </c>
      <c r="N128" s="112">
        <v>1637</v>
      </c>
      <c r="O128" s="112">
        <v>693</v>
      </c>
      <c r="P128" s="112">
        <v>944</v>
      </c>
      <c r="Q128" s="112">
        <v>599</v>
      </c>
      <c r="R128" s="112">
        <v>271</v>
      </c>
      <c r="S128" s="113">
        <v>328</v>
      </c>
    </row>
    <row r="129" spans="1:19" x14ac:dyDescent="0.15">
      <c r="A129" s="119" t="s">
        <v>132</v>
      </c>
      <c r="B129" s="115">
        <v>287</v>
      </c>
      <c r="C129" s="112">
        <v>147</v>
      </c>
      <c r="D129" s="112">
        <v>140</v>
      </c>
      <c r="E129" s="112">
        <v>45</v>
      </c>
      <c r="F129" s="112">
        <v>24</v>
      </c>
      <c r="G129" s="112">
        <v>21</v>
      </c>
      <c r="H129" s="112">
        <v>40</v>
      </c>
      <c r="I129" s="112">
        <v>20</v>
      </c>
      <c r="J129" s="112">
        <v>20</v>
      </c>
      <c r="K129" s="112">
        <v>76</v>
      </c>
      <c r="L129" s="112">
        <v>39</v>
      </c>
      <c r="M129" s="112">
        <v>37</v>
      </c>
      <c r="N129" s="112">
        <v>74</v>
      </c>
      <c r="O129" s="112">
        <v>33</v>
      </c>
      <c r="P129" s="112">
        <v>41</v>
      </c>
      <c r="Q129" s="112">
        <v>52</v>
      </c>
      <c r="R129" s="112">
        <v>31</v>
      </c>
      <c r="S129" s="113">
        <v>21</v>
      </c>
    </row>
    <row r="130" spans="1:19" x14ac:dyDescent="0.15">
      <c r="A130" s="119" t="s">
        <v>59</v>
      </c>
      <c r="B130" s="115">
        <v>566</v>
      </c>
      <c r="C130" s="112">
        <v>534</v>
      </c>
      <c r="D130" s="112">
        <v>32</v>
      </c>
      <c r="E130" s="112">
        <v>434</v>
      </c>
      <c r="F130" s="112">
        <v>424</v>
      </c>
      <c r="G130" s="112">
        <v>10</v>
      </c>
      <c r="H130" s="112">
        <v>3</v>
      </c>
      <c r="I130" s="112">
        <v>1</v>
      </c>
      <c r="J130" s="112">
        <v>2</v>
      </c>
      <c r="K130" s="112">
        <v>4</v>
      </c>
      <c r="L130" s="112">
        <v>1</v>
      </c>
      <c r="M130" s="112">
        <v>3</v>
      </c>
      <c r="N130" s="112">
        <v>100</v>
      </c>
      <c r="O130" s="112">
        <v>86</v>
      </c>
      <c r="P130" s="112">
        <v>14</v>
      </c>
      <c r="Q130" s="112">
        <v>25</v>
      </c>
      <c r="R130" s="112">
        <v>22</v>
      </c>
      <c r="S130" s="113">
        <v>3</v>
      </c>
    </row>
    <row r="131" spans="1:19" x14ac:dyDescent="0.15">
      <c r="A131" s="119" t="s">
        <v>61</v>
      </c>
      <c r="B131" s="114">
        <v>1003</v>
      </c>
      <c r="C131" s="112">
        <v>555</v>
      </c>
      <c r="D131" s="112">
        <v>448</v>
      </c>
      <c r="E131" s="112">
        <v>684</v>
      </c>
      <c r="F131" s="112">
        <v>485</v>
      </c>
      <c r="G131" s="112">
        <v>199</v>
      </c>
      <c r="H131" s="112">
        <v>58</v>
      </c>
      <c r="I131" s="112">
        <v>6</v>
      </c>
      <c r="J131" s="112">
        <v>52</v>
      </c>
      <c r="K131" s="112">
        <v>25</v>
      </c>
      <c r="L131" s="112">
        <v>6</v>
      </c>
      <c r="M131" s="112">
        <v>19</v>
      </c>
      <c r="N131" s="112">
        <v>174</v>
      </c>
      <c r="O131" s="112">
        <v>46</v>
      </c>
      <c r="P131" s="112">
        <v>128</v>
      </c>
      <c r="Q131" s="112">
        <v>62</v>
      </c>
      <c r="R131" s="112">
        <v>12</v>
      </c>
      <c r="S131" s="113">
        <v>50</v>
      </c>
    </row>
    <row r="132" spans="1:19" x14ac:dyDescent="0.15">
      <c r="A132" s="119" t="s">
        <v>62</v>
      </c>
      <c r="B132" s="114">
        <v>4948</v>
      </c>
      <c r="C132" s="111">
        <v>2069</v>
      </c>
      <c r="D132" s="111">
        <v>2879</v>
      </c>
      <c r="E132" s="111">
        <v>2366</v>
      </c>
      <c r="F132" s="111">
        <v>1083</v>
      </c>
      <c r="G132" s="111">
        <v>1283</v>
      </c>
      <c r="H132" s="112">
        <v>460</v>
      </c>
      <c r="I132" s="112">
        <v>163</v>
      </c>
      <c r="J132" s="112">
        <v>297</v>
      </c>
      <c r="K132" s="112">
        <v>693</v>
      </c>
      <c r="L132" s="112">
        <v>368</v>
      </c>
      <c r="M132" s="112">
        <v>325</v>
      </c>
      <c r="N132" s="111">
        <v>1036</v>
      </c>
      <c r="O132" s="112">
        <v>341</v>
      </c>
      <c r="P132" s="112">
        <v>695</v>
      </c>
      <c r="Q132" s="112">
        <v>393</v>
      </c>
      <c r="R132" s="112">
        <v>114</v>
      </c>
      <c r="S132" s="113">
        <v>279</v>
      </c>
    </row>
    <row r="133" spans="1:19" x14ac:dyDescent="0.15">
      <c r="A133" s="119" t="s">
        <v>15</v>
      </c>
      <c r="B133" s="115">
        <v>344</v>
      </c>
      <c r="C133" s="112">
        <v>37</v>
      </c>
      <c r="D133" s="112">
        <v>307</v>
      </c>
      <c r="E133" s="112">
        <v>117</v>
      </c>
      <c r="F133" s="112">
        <v>17</v>
      </c>
      <c r="G133" s="112">
        <v>100</v>
      </c>
      <c r="H133" s="112">
        <v>56</v>
      </c>
      <c r="I133" s="112">
        <v>5</v>
      </c>
      <c r="J133" s="112">
        <v>51</v>
      </c>
      <c r="K133" s="112">
        <v>21</v>
      </c>
      <c r="L133" s="112">
        <v>1</v>
      </c>
      <c r="M133" s="112">
        <v>20</v>
      </c>
      <c r="N133" s="112">
        <v>107</v>
      </c>
      <c r="O133" s="112">
        <v>8</v>
      </c>
      <c r="P133" s="112">
        <v>99</v>
      </c>
      <c r="Q133" s="112">
        <v>43</v>
      </c>
      <c r="R133" s="112">
        <v>6</v>
      </c>
      <c r="S133" s="113">
        <v>37</v>
      </c>
    </row>
    <row r="134" spans="1:19" x14ac:dyDescent="0.15">
      <c r="A134" s="119" t="s">
        <v>63</v>
      </c>
      <c r="B134" s="115">
        <v>146</v>
      </c>
      <c r="C134" s="112">
        <v>115</v>
      </c>
      <c r="D134" s="112">
        <v>31</v>
      </c>
      <c r="E134" s="112">
        <v>42</v>
      </c>
      <c r="F134" s="112">
        <v>41</v>
      </c>
      <c r="G134" s="112">
        <v>1</v>
      </c>
      <c r="H134" s="112">
        <v>1</v>
      </c>
      <c r="I134" s="112">
        <v>1</v>
      </c>
      <c r="J134" s="112">
        <v>0</v>
      </c>
      <c r="K134" s="112">
        <v>19</v>
      </c>
      <c r="L134" s="112">
        <v>13</v>
      </c>
      <c r="M134" s="112">
        <v>6</v>
      </c>
      <c r="N134" s="112">
        <v>83</v>
      </c>
      <c r="O134" s="112">
        <v>59</v>
      </c>
      <c r="P134" s="112">
        <v>24</v>
      </c>
      <c r="Q134" s="112">
        <v>1</v>
      </c>
      <c r="R134" s="112">
        <v>1</v>
      </c>
      <c r="S134" s="113">
        <v>0</v>
      </c>
    </row>
    <row r="135" spans="1:19" x14ac:dyDescent="0.15">
      <c r="A135" s="119" t="s">
        <v>64</v>
      </c>
      <c r="B135" s="114">
        <v>2443</v>
      </c>
      <c r="C135" s="111">
        <v>1500</v>
      </c>
      <c r="D135" s="112">
        <v>943</v>
      </c>
      <c r="E135" s="111">
        <v>1976</v>
      </c>
      <c r="F135" s="111">
        <v>1136</v>
      </c>
      <c r="G135" s="112">
        <v>840</v>
      </c>
      <c r="H135" s="112">
        <v>25</v>
      </c>
      <c r="I135" s="112">
        <v>14</v>
      </c>
      <c r="J135" s="112">
        <v>11</v>
      </c>
      <c r="K135" s="112">
        <v>51</v>
      </c>
      <c r="L135" s="112">
        <v>46</v>
      </c>
      <c r="M135" s="112">
        <v>5</v>
      </c>
      <c r="N135" s="112">
        <v>360</v>
      </c>
      <c r="O135" s="112">
        <v>286</v>
      </c>
      <c r="P135" s="112">
        <v>74</v>
      </c>
      <c r="Q135" s="112">
        <v>31</v>
      </c>
      <c r="R135" s="112">
        <v>18</v>
      </c>
      <c r="S135" s="113">
        <v>13</v>
      </c>
    </row>
    <row r="136" spans="1:19" x14ac:dyDescent="0.15">
      <c r="A136" s="119" t="s">
        <v>40</v>
      </c>
      <c r="B136" s="115">
        <v>400</v>
      </c>
      <c r="C136" s="112">
        <v>271</v>
      </c>
      <c r="D136" s="112">
        <v>129</v>
      </c>
      <c r="E136" s="112">
        <v>300</v>
      </c>
      <c r="F136" s="112">
        <v>241</v>
      </c>
      <c r="G136" s="112">
        <v>59</v>
      </c>
      <c r="H136" s="112">
        <v>10</v>
      </c>
      <c r="I136" s="112">
        <v>0</v>
      </c>
      <c r="J136" s="112">
        <v>10</v>
      </c>
      <c r="K136" s="112">
        <v>6</v>
      </c>
      <c r="L136" s="112">
        <v>2</v>
      </c>
      <c r="M136" s="112">
        <v>4</v>
      </c>
      <c r="N136" s="112">
        <v>53</v>
      </c>
      <c r="O136" s="112">
        <v>14</v>
      </c>
      <c r="P136" s="112">
        <v>39</v>
      </c>
      <c r="Q136" s="112">
        <v>31</v>
      </c>
      <c r="R136" s="112">
        <v>14</v>
      </c>
      <c r="S136" s="113">
        <v>17</v>
      </c>
    </row>
    <row r="137" spans="1:19" x14ac:dyDescent="0.15">
      <c r="A137" s="119" t="s">
        <v>66</v>
      </c>
      <c r="B137" s="115">
        <v>352</v>
      </c>
      <c r="C137" s="112">
        <v>276</v>
      </c>
      <c r="D137" s="112">
        <v>76</v>
      </c>
      <c r="E137" s="112">
        <v>166</v>
      </c>
      <c r="F137" s="112">
        <v>156</v>
      </c>
      <c r="G137" s="112">
        <v>10</v>
      </c>
      <c r="H137" s="112">
        <v>4</v>
      </c>
      <c r="I137" s="112">
        <v>1</v>
      </c>
      <c r="J137" s="112">
        <v>3</v>
      </c>
      <c r="K137" s="112">
        <v>32</v>
      </c>
      <c r="L137" s="112">
        <v>23</v>
      </c>
      <c r="M137" s="112">
        <v>9</v>
      </c>
      <c r="N137" s="112">
        <v>141</v>
      </c>
      <c r="O137" s="112">
        <v>87</v>
      </c>
      <c r="P137" s="112">
        <v>54</v>
      </c>
      <c r="Q137" s="112">
        <v>9</v>
      </c>
      <c r="R137" s="112">
        <v>9</v>
      </c>
      <c r="S137" s="113">
        <v>0</v>
      </c>
    </row>
    <row r="138" spans="1:19" x14ac:dyDescent="0.15">
      <c r="A138" s="119" t="s">
        <v>67</v>
      </c>
      <c r="B138" s="115">
        <v>414</v>
      </c>
      <c r="C138" s="112">
        <v>403</v>
      </c>
      <c r="D138" s="112">
        <v>11</v>
      </c>
      <c r="E138" s="112">
        <v>355</v>
      </c>
      <c r="F138" s="112">
        <v>350</v>
      </c>
      <c r="G138" s="112">
        <v>5</v>
      </c>
      <c r="H138" s="112">
        <v>1</v>
      </c>
      <c r="I138" s="112">
        <v>1</v>
      </c>
      <c r="J138" s="112">
        <v>0</v>
      </c>
      <c r="K138" s="112">
        <v>0</v>
      </c>
      <c r="L138" s="112">
        <v>0</v>
      </c>
      <c r="M138" s="112">
        <v>0</v>
      </c>
      <c r="N138" s="112">
        <v>47</v>
      </c>
      <c r="O138" s="112">
        <v>41</v>
      </c>
      <c r="P138" s="112">
        <v>6</v>
      </c>
      <c r="Q138" s="112">
        <v>11</v>
      </c>
      <c r="R138" s="112">
        <v>11</v>
      </c>
      <c r="S138" s="113">
        <v>0</v>
      </c>
    </row>
    <row r="139" spans="1:19" x14ac:dyDescent="0.15">
      <c r="A139" s="119" t="s">
        <v>49</v>
      </c>
      <c r="B139" s="115">
        <v>433</v>
      </c>
      <c r="C139" s="112">
        <v>371</v>
      </c>
      <c r="D139" s="112">
        <v>62</v>
      </c>
      <c r="E139" s="112">
        <v>288</v>
      </c>
      <c r="F139" s="112">
        <v>268</v>
      </c>
      <c r="G139" s="112">
        <v>20</v>
      </c>
      <c r="H139" s="112">
        <v>23</v>
      </c>
      <c r="I139" s="112">
        <v>10</v>
      </c>
      <c r="J139" s="112">
        <v>13</v>
      </c>
      <c r="K139" s="112">
        <v>31</v>
      </c>
      <c r="L139" s="112">
        <v>23</v>
      </c>
      <c r="M139" s="112">
        <v>8</v>
      </c>
      <c r="N139" s="112">
        <v>56</v>
      </c>
      <c r="O139" s="112">
        <v>40</v>
      </c>
      <c r="P139" s="112">
        <v>16</v>
      </c>
      <c r="Q139" s="112">
        <v>35</v>
      </c>
      <c r="R139" s="112">
        <v>30</v>
      </c>
      <c r="S139" s="113">
        <v>5</v>
      </c>
    </row>
    <row r="140" spans="1:19" x14ac:dyDescent="0.15">
      <c r="A140" s="119" t="s">
        <v>69</v>
      </c>
      <c r="B140" s="115">
        <v>934</v>
      </c>
      <c r="C140" s="112">
        <v>561</v>
      </c>
      <c r="D140" s="112">
        <v>373</v>
      </c>
      <c r="E140" s="112">
        <v>890</v>
      </c>
      <c r="F140" s="112">
        <v>539</v>
      </c>
      <c r="G140" s="112">
        <v>351</v>
      </c>
      <c r="H140" s="112">
        <v>1</v>
      </c>
      <c r="I140" s="112">
        <v>1</v>
      </c>
      <c r="J140" s="112">
        <v>0</v>
      </c>
      <c r="K140" s="112">
        <v>4</v>
      </c>
      <c r="L140" s="112">
        <v>0</v>
      </c>
      <c r="M140" s="112">
        <v>4</v>
      </c>
      <c r="N140" s="112">
        <v>23</v>
      </c>
      <c r="O140" s="112">
        <v>9</v>
      </c>
      <c r="P140" s="112">
        <v>14</v>
      </c>
      <c r="Q140" s="112">
        <v>16</v>
      </c>
      <c r="R140" s="112">
        <v>12</v>
      </c>
      <c r="S140" s="113">
        <v>4</v>
      </c>
    </row>
    <row r="141" spans="1:19" x14ac:dyDescent="0.15">
      <c r="A141" s="119" t="s">
        <v>51</v>
      </c>
      <c r="B141" s="115">
        <v>414</v>
      </c>
      <c r="C141" s="112">
        <v>208</v>
      </c>
      <c r="D141" s="112">
        <v>206</v>
      </c>
      <c r="E141" s="112">
        <v>76</v>
      </c>
      <c r="F141" s="112">
        <v>38</v>
      </c>
      <c r="G141" s="112">
        <v>38</v>
      </c>
      <c r="H141" s="112">
        <v>82</v>
      </c>
      <c r="I141" s="112">
        <v>39</v>
      </c>
      <c r="J141" s="112">
        <v>43</v>
      </c>
      <c r="K141" s="112">
        <v>49</v>
      </c>
      <c r="L141" s="112">
        <v>31</v>
      </c>
      <c r="M141" s="112">
        <v>18</v>
      </c>
      <c r="N141" s="112">
        <v>112</v>
      </c>
      <c r="O141" s="112">
        <v>56</v>
      </c>
      <c r="P141" s="112">
        <v>56</v>
      </c>
      <c r="Q141" s="112">
        <v>95</v>
      </c>
      <c r="R141" s="112">
        <v>44</v>
      </c>
      <c r="S141" s="113">
        <v>51</v>
      </c>
    </row>
    <row r="142" spans="1:19" x14ac:dyDescent="0.15">
      <c r="A142" s="119" t="s">
        <v>70</v>
      </c>
      <c r="B142" s="115">
        <v>101</v>
      </c>
      <c r="C142" s="112">
        <v>70</v>
      </c>
      <c r="D142" s="112">
        <v>31</v>
      </c>
      <c r="E142" s="112">
        <v>21</v>
      </c>
      <c r="F142" s="112">
        <v>16</v>
      </c>
      <c r="G142" s="112">
        <v>5</v>
      </c>
      <c r="H142" s="112">
        <v>27</v>
      </c>
      <c r="I142" s="112">
        <v>19</v>
      </c>
      <c r="J142" s="112">
        <v>8</v>
      </c>
      <c r="K142" s="112">
        <v>14</v>
      </c>
      <c r="L142" s="112">
        <v>7</v>
      </c>
      <c r="M142" s="112">
        <v>7</v>
      </c>
      <c r="N142" s="112">
        <v>24</v>
      </c>
      <c r="O142" s="112">
        <v>17</v>
      </c>
      <c r="P142" s="112">
        <v>7</v>
      </c>
      <c r="Q142" s="112">
        <v>15</v>
      </c>
      <c r="R142" s="112">
        <v>11</v>
      </c>
      <c r="S142" s="113">
        <v>4</v>
      </c>
    </row>
    <row r="143" spans="1:19" x14ac:dyDescent="0.15">
      <c r="A143" s="119" t="s">
        <v>118</v>
      </c>
      <c r="B143" s="115">
        <v>454</v>
      </c>
      <c r="C143" s="112">
        <v>238</v>
      </c>
      <c r="D143" s="112">
        <v>216</v>
      </c>
      <c r="E143" s="112">
        <v>401</v>
      </c>
      <c r="F143" s="112">
        <v>215</v>
      </c>
      <c r="G143" s="112">
        <v>186</v>
      </c>
      <c r="H143" s="112">
        <v>11</v>
      </c>
      <c r="I143" s="112">
        <v>7</v>
      </c>
      <c r="J143" s="112">
        <v>4</v>
      </c>
      <c r="K143" s="112">
        <v>3</v>
      </c>
      <c r="L143" s="112">
        <v>0</v>
      </c>
      <c r="M143" s="112">
        <v>3</v>
      </c>
      <c r="N143" s="112">
        <v>28</v>
      </c>
      <c r="O143" s="112">
        <v>7</v>
      </c>
      <c r="P143" s="112">
        <v>21</v>
      </c>
      <c r="Q143" s="112">
        <v>11</v>
      </c>
      <c r="R143" s="112">
        <v>9</v>
      </c>
      <c r="S143" s="113">
        <v>2</v>
      </c>
    </row>
    <row r="144" spans="1:19" x14ac:dyDescent="0.15">
      <c r="A144" s="119" t="s">
        <v>72</v>
      </c>
      <c r="B144" s="115">
        <v>16</v>
      </c>
      <c r="C144" s="112">
        <v>9</v>
      </c>
      <c r="D144" s="112">
        <v>7</v>
      </c>
      <c r="E144" s="112">
        <v>3</v>
      </c>
      <c r="F144" s="112">
        <v>3</v>
      </c>
      <c r="G144" s="112">
        <v>0</v>
      </c>
      <c r="H144" s="112">
        <v>1</v>
      </c>
      <c r="I144" s="112">
        <v>1</v>
      </c>
      <c r="J144" s="112">
        <v>0</v>
      </c>
      <c r="K144" s="112">
        <v>1</v>
      </c>
      <c r="L144" s="112">
        <v>0</v>
      </c>
      <c r="M144" s="112">
        <v>1</v>
      </c>
      <c r="N144" s="112">
        <v>10</v>
      </c>
      <c r="O144" s="112">
        <v>5</v>
      </c>
      <c r="P144" s="112">
        <v>5</v>
      </c>
      <c r="Q144" s="112">
        <v>1</v>
      </c>
      <c r="R144" s="112">
        <v>0</v>
      </c>
      <c r="S144" s="113">
        <v>1</v>
      </c>
    </row>
    <row r="145" spans="1:19" x14ac:dyDescent="0.15">
      <c r="A145" s="119" t="s">
        <v>14</v>
      </c>
      <c r="B145" s="115">
        <v>82</v>
      </c>
      <c r="C145" s="112">
        <v>58</v>
      </c>
      <c r="D145" s="112">
        <v>24</v>
      </c>
      <c r="E145" s="112">
        <v>15</v>
      </c>
      <c r="F145" s="112">
        <v>12</v>
      </c>
      <c r="G145" s="112">
        <v>3</v>
      </c>
      <c r="H145" s="112">
        <v>13</v>
      </c>
      <c r="I145" s="112">
        <v>8</v>
      </c>
      <c r="J145" s="112">
        <v>5</v>
      </c>
      <c r="K145" s="112">
        <v>9</v>
      </c>
      <c r="L145" s="112">
        <v>7</v>
      </c>
      <c r="M145" s="112">
        <v>2</v>
      </c>
      <c r="N145" s="112">
        <v>28</v>
      </c>
      <c r="O145" s="112">
        <v>22</v>
      </c>
      <c r="P145" s="112">
        <v>6</v>
      </c>
      <c r="Q145" s="112">
        <v>17</v>
      </c>
      <c r="R145" s="112">
        <v>9</v>
      </c>
      <c r="S145" s="113">
        <v>8</v>
      </c>
    </row>
    <row r="146" spans="1:19" x14ac:dyDescent="0.15">
      <c r="A146" s="119" t="s">
        <v>50</v>
      </c>
      <c r="B146" s="115">
        <v>19</v>
      </c>
      <c r="C146" s="112">
        <v>10</v>
      </c>
      <c r="D146" s="112">
        <v>9</v>
      </c>
      <c r="E146" s="112">
        <v>1</v>
      </c>
      <c r="F146" s="112">
        <v>1</v>
      </c>
      <c r="G146" s="112">
        <v>0</v>
      </c>
      <c r="H146" s="112">
        <v>4</v>
      </c>
      <c r="I146" s="112">
        <v>2</v>
      </c>
      <c r="J146" s="112">
        <v>2</v>
      </c>
      <c r="K146" s="112">
        <v>4</v>
      </c>
      <c r="L146" s="112">
        <v>1</v>
      </c>
      <c r="M146" s="112">
        <v>3</v>
      </c>
      <c r="N146" s="112">
        <v>10</v>
      </c>
      <c r="O146" s="112">
        <v>6</v>
      </c>
      <c r="P146" s="112">
        <v>4</v>
      </c>
      <c r="Q146" s="112">
        <v>0</v>
      </c>
      <c r="R146" s="112">
        <v>0</v>
      </c>
      <c r="S146" s="113">
        <v>0</v>
      </c>
    </row>
    <row r="147" spans="1:19" x14ac:dyDescent="0.15">
      <c r="A147" s="118" t="s">
        <v>189</v>
      </c>
      <c r="B147" s="1">
        <v>0</v>
      </c>
      <c r="C147" s="1">
        <v>0</v>
      </c>
      <c r="D147" s="1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19" x14ac:dyDescent="0.15">
      <c r="A148" s="118" t="s">
        <v>191</v>
      </c>
      <c r="B148" s="117">
        <v>3483</v>
      </c>
      <c r="C148" s="117">
        <v>2336</v>
      </c>
      <c r="D148" s="117">
        <v>1147</v>
      </c>
      <c r="E148" s="84">
        <v>2098</v>
      </c>
      <c r="F148" s="84">
        <v>1551</v>
      </c>
      <c r="G148">
        <v>547</v>
      </c>
      <c r="H148">
        <v>117</v>
      </c>
      <c r="I148">
        <v>43</v>
      </c>
      <c r="J148">
        <v>74</v>
      </c>
      <c r="K148">
        <v>247</v>
      </c>
      <c r="L148">
        <v>140</v>
      </c>
      <c r="M148">
        <v>107</v>
      </c>
      <c r="N148">
        <v>770</v>
      </c>
      <c r="O148">
        <v>431</v>
      </c>
      <c r="P148">
        <v>339</v>
      </c>
      <c r="Q148">
        <v>251</v>
      </c>
      <c r="R148">
        <v>171</v>
      </c>
      <c r="S148">
        <v>80</v>
      </c>
    </row>
    <row r="150" spans="1:19" x14ac:dyDescent="0.15">
      <c r="B150"/>
      <c r="C150"/>
      <c r="D150"/>
    </row>
  </sheetData>
  <mergeCells count="8">
    <mergeCell ref="A1:H1"/>
    <mergeCell ref="K3:M3"/>
    <mergeCell ref="N3:P3"/>
    <mergeCell ref="Q3:S3"/>
    <mergeCell ref="A3:A4"/>
    <mergeCell ref="B3:D3"/>
    <mergeCell ref="E3:G3"/>
    <mergeCell ref="H3:J3"/>
  </mergeCells>
  <phoneticPr fontId="41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49"/>
  <sheetViews>
    <sheetView workbookViewId="0">
      <selection activeCell="A151" sqref="A151"/>
    </sheetView>
  </sheetViews>
  <sheetFormatPr defaultRowHeight="16.5" x14ac:dyDescent="0.15"/>
  <cols>
    <col min="1" max="1" width="15.21875" style="180" customWidth="1"/>
    <col min="2" max="11" width="8.88671875" style="147"/>
    <col min="12" max="12" width="7.5546875" style="147" customWidth="1"/>
    <col min="13" max="16384" width="8.88671875" style="147"/>
  </cols>
  <sheetData>
    <row r="1" spans="1:19" ht="34.5" thickBot="1" x14ac:dyDescent="0.2">
      <c r="A1" s="315" t="s">
        <v>354</v>
      </c>
      <c r="B1" s="315"/>
      <c r="C1" s="315"/>
      <c r="D1" s="315"/>
      <c r="E1" s="315"/>
      <c r="F1" s="315"/>
      <c r="G1" s="166"/>
      <c r="H1" s="166"/>
      <c r="I1" s="166"/>
      <c r="J1" s="166"/>
      <c r="K1" s="166"/>
      <c r="L1" s="166"/>
      <c r="M1" s="166"/>
      <c r="N1" s="166"/>
      <c r="O1" s="166"/>
    </row>
    <row r="2" spans="1:19" ht="25.5" customHeight="1" x14ac:dyDescent="0.15">
      <c r="A2" s="325" t="s">
        <v>355</v>
      </c>
      <c r="B2" s="318" t="s">
        <v>353</v>
      </c>
      <c r="C2" s="319"/>
      <c r="D2" s="327"/>
      <c r="E2" s="322" t="s">
        <v>342</v>
      </c>
      <c r="F2" s="323"/>
      <c r="G2" s="324"/>
      <c r="H2" s="322" t="s">
        <v>343</v>
      </c>
      <c r="I2" s="323"/>
      <c r="J2" s="324"/>
      <c r="K2" s="322" t="s">
        <v>344</v>
      </c>
      <c r="L2" s="323"/>
      <c r="M2" s="324"/>
      <c r="N2" s="322" t="s">
        <v>345</v>
      </c>
      <c r="O2" s="323"/>
      <c r="P2" s="324"/>
      <c r="Q2" s="320" t="s">
        <v>253</v>
      </c>
      <c r="R2" s="319"/>
      <c r="S2" s="321"/>
    </row>
    <row r="3" spans="1:19" ht="25.5" customHeight="1" thickBot="1" x14ac:dyDescent="0.2">
      <c r="A3" s="326"/>
      <c r="B3" s="172" t="s">
        <v>350</v>
      </c>
      <c r="C3" s="167" t="s">
        <v>351</v>
      </c>
      <c r="D3" s="167" t="s">
        <v>352</v>
      </c>
      <c r="E3" s="167" t="s">
        <v>347</v>
      </c>
      <c r="F3" s="167" t="s">
        <v>348</v>
      </c>
      <c r="G3" s="167" t="s">
        <v>349</v>
      </c>
      <c r="H3" s="167" t="s">
        <v>347</v>
      </c>
      <c r="I3" s="167" t="s">
        <v>348</v>
      </c>
      <c r="J3" s="167" t="s">
        <v>349</v>
      </c>
      <c r="K3" s="167" t="s">
        <v>347</v>
      </c>
      <c r="L3" s="167" t="s">
        <v>348</v>
      </c>
      <c r="M3" s="167" t="s">
        <v>349</v>
      </c>
      <c r="N3" s="167" t="s">
        <v>347</v>
      </c>
      <c r="O3" s="167" t="s">
        <v>348</v>
      </c>
      <c r="P3" s="167" t="s">
        <v>349</v>
      </c>
      <c r="Q3" s="167" t="s">
        <v>347</v>
      </c>
      <c r="R3" s="167" t="s">
        <v>348</v>
      </c>
      <c r="S3" s="167" t="s">
        <v>349</v>
      </c>
    </row>
    <row r="4" spans="1:19" s="154" customFormat="1" ht="21.75" customHeight="1" thickTop="1" x14ac:dyDescent="0.15">
      <c r="A4" s="177" t="s">
        <v>346</v>
      </c>
      <c r="B4" s="168">
        <v>23825</v>
      </c>
      <c r="C4" s="151">
        <f>SUM(F4,I4,L4,O4,R4)</f>
        <v>13020</v>
      </c>
      <c r="D4" s="152">
        <f>SUM(G4,J4,M4,P4,S4)</f>
        <v>10805</v>
      </c>
      <c r="E4" s="148">
        <v>1919</v>
      </c>
      <c r="F4" s="149">
        <v>988</v>
      </c>
      <c r="G4" s="150">
        <v>931</v>
      </c>
      <c r="H4" s="148">
        <v>1691</v>
      </c>
      <c r="I4" s="149">
        <v>758</v>
      </c>
      <c r="J4" s="150">
        <v>933</v>
      </c>
      <c r="K4" s="148">
        <v>1553</v>
      </c>
      <c r="L4" s="149">
        <v>626</v>
      </c>
      <c r="M4" s="150">
        <v>927</v>
      </c>
      <c r="N4" s="148">
        <v>5201</v>
      </c>
      <c r="O4" s="151">
        <v>2527</v>
      </c>
      <c r="P4" s="152">
        <v>2674</v>
      </c>
      <c r="Q4" s="148">
        <v>13461</v>
      </c>
      <c r="R4" s="151">
        <v>8121</v>
      </c>
      <c r="S4" s="153">
        <v>5340</v>
      </c>
    </row>
    <row r="5" spans="1:19" ht="16.5" customHeight="1" x14ac:dyDescent="0.15">
      <c r="A5" s="178" t="s">
        <v>256</v>
      </c>
      <c r="B5" s="169">
        <v>1396</v>
      </c>
      <c r="C5" s="173">
        <f t="shared" ref="C5:C68" si="0">SUM(F5,I5,L5,O5,R5)</f>
        <v>789</v>
      </c>
      <c r="D5" s="174">
        <f t="shared" ref="D5:D68" si="1">SUM(G5,J5,M5,P5,S5)</f>
        <v>607</v>
      </c>
      <c r="E5" s="155">
        <v>67</v>
      </c>
      <c r="F5" s="156">
        <v>32</v>
      </c>
      <c r="G5" s="157">
        <v>35</v>
      </c>
      <c r="H5" s="155">
        <v>229</v>
      </c>
      <c r="I5" s="156">
        <v>130</v>
      </c>
      <c r="J5" s="157">
        <v>99</v>
      </c>
      <c r="K5" s="155">
        <v>114</v>
      </c>
      <c r="L5" s="156">
        <v>65</v>
      </c>
      <c r="M5" s="157">
        <v>49</v>
      </c>
      <c r="N5" s="155">
        <v>320</v>
      </c>
      <c r="O5" s="156">
        <v>164</v>
      </c>
      <c r="P5" s="157">
        <v>156</v>
      </c>
      <c r="Q5" s="155">
        <v>666</v>
      </c>
      <c r="R5" s="156">
        <v>398</v>
      </c>
      <c r="S5" s="158">
        <v>268</v>
      </c>
    </row>
    <row r="6" spans="1:19" ht="16.5" customHeight="1" x14ac:dyDescent="0.15">
      <c r="A6" s="178" t="s">
        <v>255</v>
      </c>
      <c r="B6" s="169">
        <v>4468</v>
      </c>
      <c r="C6" s="173">
        <f t="shared" si="0"/>
        <v>1958</v>
      </c>
      <c r="D6" s="174">
        <f t="shared" si="1"/>
        <v>2510</v>
      </c>
      <c r="E6" s="155">
        <v>538</v>
      </c>
      <c r="F6" s="156">
        <v>268</v>
      </c>
      <c r="G6" s="157">
        <v>270</v>
      </c>
      <c r="H6" s="155">
        <v>333</v>
      </c>
      <c r="I6" s="156">
        <v>112</v>
      </c>
      <c r="J6" s="157">
        <v>221</v>
      </c>
      <c r="K6" s="155">
        <v>290</v>
      </c>
      <c r="L6" s="156">
        <v>104</v>
      </c>
      <c r="M6" s="157">
        <v>186</v>
      </c>
      <c r="N6" s="159">
        <v>1277</v>
      </c>
      <c r="O6" s="156">
        <v>516</v>
      </c>
      <c r="P6" s="157">
        <v>761</v>
      </c>
      <c r="Q6" s="159">
        <v>2030</v>
      </c>
      <c r="R6" s="156">
        <v>958</v>
      </c>
      <c r="S6" s="160">
        <v>1072</v>
      </c>
    </row>
    <row r="7" spans="1:19" ht="16.5" customHeight="1" x14ac:dyDescent="0.15">
      <c r="A7" s="178" t="s">
        <v>254</v>
      </c>
      <c r="B7" s="169">
        <v>5515</v>
      </c>
      <c r="C7" s="173">
        <f t="shared" si="0"/>
        <v>2325</v>
      </c>
      <c r="D7" s="174">
        <f t="shared" si="1"/>
        <v>3190</v>
      </c>
      <c r="E7" s="155">
        <v>678</v>
      </c>
      <c r="F7" s="156">
        <v>357</v>
      </c>
      <c r="G7" s="157">
        <v>321</v>
      </c>
      <c r="H7" s="155">
        <v>403</v>
      </c>
      <c r="I7" s="156">
        <v>120</v>
      </c>
      <c r="J7" s="157">
        <v>283</v>
      </c>
      <c r="K7" s="155">
        <v>619</v>
      </c>
      <c r="L7" s="156">
        <v>226</v>
      </c>
      <c r="M7" s="157">
        <v>393</v>
      </c>
      <c r="N7" s="159">
        <v>1085</v>
      </c>
      <c r="O7" s="156">
        <v>365</v>
      </c>
      <c r="P7" s="157">
        <v>720</v>
      </c>
      <c r="Q7" s="159">
        <v>2730</v>
      </c>
      <c r="R7" s="161">
        <v>1257</v>
      </c>
      <c r="S7" s="160">
        <v>1473</v>
      </c>
    </row>
    <row r="8" spans="1:19" ht="16.5" customHeight="1" x14ac:dyDescent="0.15">
      <c r="A8" s="178" t="s">
        <v>64</v>
      </c>
      <c r="B8" s="169">
        <v>2679</v>
      </c>
      <c r="C8" s="173">
        <f t="shared" si="0"/>
        <v>1715</v>
      </c>
      <c r="D8" s="174">
        <f t="shared" si="1"/>
        <v>964</v>
      </c>
      <c r="E8" s="155">
        <v>61</v>
      </c>
      <c r="F8" s="156">
        <v>55</v>
      </c>
      <c r="G8" s="157">
        <v>6</v>
      </c>
      <c r="H8" s="155">
        <v>29</v>
      </c>
      <c r="I8" s="156">
        <v>15</v>
      </c>
      <c r="J8" s="157">
        <v>14</v>
      </c>
      <c r="K8" s="155">
        <v>48</v>
      </c>
      <c r="L8" s="156">
        <v>37</v>
      </c>
      <c r="M8" s="157">
        <v>11</v>
      </c>
      <c r="N8" s="155">
        <v>514</v>
      </c>
      <c r="O8" s="156">
        <v>426</v>
      </c>
      <c r="P8" s="157">
        <v>88</v>
      </c>
      <c r="Q8" s="159">
        <v>2027</v>
      </c>
      <c r="R8" s="161">
        <v>1182</v>
      </c>
      <c r="S8" s="158">
        <v>845</v>
      </c>
    </row>
    <row r="9" spans="1:19" ht="16.5" customHeight="1" x14ac:dyDescent="0.15">
      <c r="A9" s="178" t="s">
        <v>258</v>
      </c>
      <c r="B9" s="170">
        <v>953</v>
      </c>
      <c r="C9" s="173">
        <f t="shared" si="0"/>
        <v>517</v>
      </c>
      <c r="D9" s="174">
        <f t="shared" si="1"/>
        <v>436</v>
      </c>
      <c r="E9" s="155">
        <v>22</v>
      </c>
      <c r="F9" s="156">
        <v>5</v>
      </c>
      <c r="G9" s="157">
        <v>17</v>
      </c>
      <c r="H9" s="155">
        <v>57</v>
      </c>
      <c r="I9" s="156">
        <v>9</v>
      </c>
      <c r="J9" s="157">
        <v>48</v>
      </c>
      <c r="K9" s="155">
        <v>55</v>
      </c>
      <c r="L9" s="156">
        <v>6</v>
      </c>
      <c r="M9" s="157">
        <v>49</v>
      </c>
      <c r="N9" s="155">
        <v>166</v>
      </c>
      <c r="O9" s="156">
        <v>45</v>
      </c>
      <c r="P9" s="157">
        <v>121</v>
      </c>
      <c r="Q9" s="155">
        <v>653</v>
      </c>
      <c r="R9" s="156">
        <v>452</v>
      </c>
      <c r="S9" s="158">
        <v>201</v>
      </c>
    </row>
    <row r="10" spans="1:19" ht="16.5" customHeight="1" x14ac:dyDescent="0.15">
      <c r="A10" s="178" t="s">
        <v>257</v>
      </c>
      <c r="B10" s="169">
        <v>1173</v>
      </c>
      <c r="C10" s="173">
        <f t="shared" si="0"/>
        <v>859</v>
      </c>
      <c r="D10" s="174">
        <f t="shared" si="1"/>
        <v>314</v>
      </c>
      <c r="E10" s="155">
        <v>14</v>
      </c>
      <c r="F10" s="156">
        <v>6</v>
      </c>
      <c r="G10" s="157">
        <v>8</v>
      </c>
      <c r="H10" s="155">
        <v>42</v>
      </c>
      <c r="I10" s="156">
        <v>19</v>
      </c>
      <c r="J10" s="157">
        <v>23</v>
      </c>
      <c r="K10" s="155">
        <v>29</v>
      </c>
      <c r="L10" s="156">
        <v>6</v>
      </c>
      <c r="M10" s="157">
        <v>23</v>
      </c>
      <c r="N10" s="155">
        <v>171</v>
      </c>
      <c r="O10" s="156">
        <v>81</v>
      </c>
      <c r="P10" s="157">
        <v>90</v>
      </c>
      <c r="Q10" s="155">
        <v>917</v>
      </c>
      <c r="R10" s="156">
        <v>747</v>
      </c>
      <c r="S10" s="158">
        <v>170</v>
      </c>
    </row>
    <row r="11" spans="1:19" ht="16.5" customHeight="1" x14ac:dyDescent="0.15">
      <c r="A11" s="178" t="s">
        <v>260</v>
      </c>
      <c r="B11" s="170">
        <v>416</v>
      </c>
      <c r="C11" s="173">
        <f t="shared" si="0"/>
        <v>358</v>
      </c>
      <c r="D11" s="174">
        <f t="shared" si="1"/>
        <v>58</v>
      </c>
      <c r="E11" s="155">
        <v>27</v>
      </c>
      <c r="F11" s="156">
        <v>19</v>
      </c>
      <c r="G11" s="157">
        <v>8</v>
      </c>
      <c r="H11" s="155">
        <v>45</v>
      </c>
      <c r="I11" s="156">
        <v>37</v>
      </c>
      <c r="J11" s="157">
        <v>8</v>
      </c>
      <c r="K11" s="155">
        <v>18</v>
      </c>
      <c r="L11" s="156">
        <v>9</v>
      </c>
      <c r="M11" s="157">
        <v>9</v>
      </c>
      <c r="N11" s="155">
        <v>56</v>
      </c>
      <c r="O11" s="156">
        <v>41</v>
      </c>
      <c r="P11" s="157">
        <v>15</v>
      </c>
      <c r="Q11" s="155">
        <v>270</v>
      </c>
      <c r="R11" s="156">
        <v>252</v>
      </c>
      <c r="S11" s="158">
        <v>18</v>
      </c>
    </row>
    <row r="12" spans="1:19" ht="16.5" customHeight="1" x14ac:dyDescent="0.15">
      <c r="A12" s="178" t="s">
        <v>59</v>
      </c>
      <c r="B12" s="170">
        <v>568</v>
      </c>
      <c r="C12" s="173">
        <f t="shared" si="0"/>
        <v>526</v>
      </c>
      <c r="D12" s="174">
        <f t="shared" si="1"/>
        <v>42</v>
      </c>
      <c r="E12" s="155">
        <v>3</v>
      </c>
      <c r="F12" s="156">
        <v>0</v>
      </c>
      <c r="G12" s="157">
        <v>3</v>
      </c>
      <c r="H12" s="155">
        <v>21</v>
      </c>
      <c r="I12" s="156">
        <v>18</v>
      </c>
      <c r="J12" s="157">
        <v>3</v>
      </c>
      <c r="K12" s="155">
        <v>2</v>
      </c>
      <c r="L12" s="156"/>
      <c r="M12" s="157">
        <v>2</v>
      </c>
      <c r="N12" s="155">
        <v>116</v>
      </c>
      <c r="O12" s="156">
        <v>97</v>
      </c>
      <c r="P12" s="157">
        <v>19</v>
      </c>
      <c r="Q12" s="155">
        <v>426</v>
      </c>
      <c r="R12" s="156">
        <v>411</v>
      </c>
      <c r="S12" s="158">
        <v>15</v>
      </c>
    </row>
    <row r="13" spans="1:19" ht="16.5" customHeight="1" x14ac:dyDescent="0.15">
      <c r="A13" s="178" t="s">
        <v>261</v>
      </c>
      <c r="B13" s="170">
        <v>410</v>
      </c>
      <c r="C13" s="173">
        <f t="shared" si="0"/>
        <v>256</v>
      </c>
      <c r="D13" s="174">
        <f t="shared" si="1"/>
        <v>154</v>
      </c>
      <c r="E13" s="155">
        <v>3</v>
      </c>
      <c r="F13" s="156">
        <v>1</v>
      </c>
      <c r="G13" s="157">
        <v>2</v>
      </c>
      <c r="H13" s="155">
        <v>42</v>
      </c>
      <c r="I13" s="156">
        <v>16</v>
      </c>
      <c r="J13" s="157">
        <v>26</v>
      </c>
      <c r="K13" s="155">
        <v>14</v>
      </c>
      <c r="L13" s="156"/>
      <c r="M13" s="157">
        <v>14</v>
      </c>
      <c r="N13" s="155">
        <v>59</v>
      </c>
      <c r="O13" s="156">
        <v>18</v>
      </c>
      <c r="P13" s="157">
        <v>41</v>
      </c>
      <c r="Q13" s="155">
        <v>292</v>
      </c>
      <c r="R13" s="156">
        <v>221</v>
      </c>
      <c r="S13" s="158">
        <v>71</v>
      </c>
    </row>
    <row r="14" spans="1:19" ht="16.5" customHeight="1" x14ac:dyDescent="0.15">
      <c r="A14" s="178" t="s">
        <v>263</v>
      </c>
      <c r="B14" s="170">
        <v>399</v>
      </c>
      <c r="C14" s="173">
        <f t="shared" si="0"/>
        <v>392</v>
      </c>
      <c r="D14" s="174">
        <f t="shared" si="1"/>
        <v>7</v>
      </c>
      <c r="E14" s="155">
        <v>6</v>
      </c>
      <c r="F14" s="156">
        <v>5</v>
      </c>
      <c r="G14" s="157">
        <v>1</v>
      </c>
      <c r="H14" s="155">
        <v>52</v>
      </c>
      <c r="I14" s="156">
        <v>52</v>
      </c>
      <c r="J14" s="157"/>
      <c r="K14" s="155">
        <v>34</v>
      </c>
      <c r="L14" s="156">
        <v>34</v>
      </c>
      <c r="M14" s="157"/>
      <c r="N14" s="155">
        <v>56</v>
      </c>
      <c r="O14" s="156">
        <v>51</v>
      </c>
      <c r="P14" s="157">
        <v>5</v>
      </c>
      <c r="Q14" s="155">
        <v>251</v>
      </c>
      <c r="R14" s="156">
        <v>250</v>
      </c>
      <c r="S14" s="158">
        <v>1</v>
      </c>
    </row>
    <row r="15" spans="1:19" x14ac:dyDescent="0.15">
      <c r="A15" s="178" t="s">
        <v>262</v>
      </c>
      <c r="B15" s="170">
        <v>403</v>
      </c>
      <c r="C15" s="173">
        <f t="shared" si="0"/>
        <v>196</v>
      </c>
      <c r="D15" s="174">
        <f t="shared" si="1"/>
        <v>207</v>
      </c>
      <c r="E15" s="155">
        <v>44</v>
      </c>
      <c r="F15" s="156">
        <v>27</v>
      </c>
      <c r="G15" s="157">
        <v>17</v>
      </c>
      <c r="H15" s="155">
        <v>98</v>
      </c>
      <c r="I15" s="156">
        <v>44</v>
      </c>
      <c r="J15" s="157">
        <v>54</v>
      </c>
      <c r="K15" s="155">
        <v>85</v>
      </c>
      <c r="L15" s="156">
        <v>39</v>
      </c>
      <c r="M15" s="157">
        <v>46</v>
      </c>
      <c r="N15" s="155">
        <v>109</v>
      </c>
      <c r="O15" s="156">
        <v>52</v>
      </c>
      <c r="P15" s="157">
        <v>57</v>
      </c>
      <c r="Q15" s="155">
        <v>67</v>
      </c>
      <c r="R15" s="156">
        <v>34</v>
      </c>
      <c r="S15" s="158">
        <v>33</v>
      </c>
    </row>
    <row r="16" spans="1:19" x14ac:dyDescent="0.15">
      <c r="A16" s="178" t="s">
        <v>259</v>
      </c>
      <c r="B16" s="170">
        <v>555</v>
      </c>
      <c r="C16" s="173">
        <f t="shared" si="0"/>
        <v>244</v>
      </c>
      <c r="D16" s="174">
        <f t="shared" si="1"/>
        <v>311</v>
      </c>
      <c r="E16" s="155">
        <v>160</v>
      </c>
      <c r="F16" s="156">
        <v>70</v>
      </c>
      <c r="G16" s="157">
        <v>90</v>
      </c>
      <c r="H16" s="155">
        <v>42</v>
      </c>
      <c r="I16" s="156">
        <v>17</v>
      </c>
      <c r="J16" s="157">
        <v>25</v>
      </c>
      <c r="K16" s="155">
        <v>29</v>
      </c>
      <c r="L16" s="156">
        <v>9</v>
      </c>
      <c r="M16" s="157">
        <v>20</v>
      </c>
      <c r="N16" s="155">
        <v>132</v>
      </c>
      <c r="O16" s="156">
        <v>58</v>
      </c>
      <c r="P16" s="157">
        <v>74</v>
      </c>
      <c r="Q16" s="155">
        <v>192</v>
      </c>
      <c r="R16" s="156">
        <v>90</v>
      </c>
      <c r="S16" s="158">
        <v>102</v>
      </c>
    </row>
    <row r="17" spans="1:19" x14ac:dyDescent="0.15">
      <c r="A17" s="178" t="s">
        <v>264</v>
      </c>
      <c r="B17" s="170">
        <v>349</v>
      </c>
      <c r="C17" s="173">
        <f t="shared" si="0"/>
        <v>34</v>
      </c>
      <c r="D17" s="174">
        <f t="shared" si="1"/>
        <v>315</v>
      </c>
      <c r="E17" s="155">
        <v>23</v>
      </c>
      <c r="F17" s="156">
        <v>1</v>
      </c>
      <c r="G17" s="157">
        <v>22</v>
      </c>
      <c r="H17" s="155">
        <v>47</v>
      </c>
      <c r="I17" s="156">
        <v>5</v>
      </c>
      <c r="J17" s="157">
        <v>42</v>
      </c>
      <c r="K17" s="155">
        <v>54</v>
      </c>
      <c r="L17" s="156">
        <v>5</v>
      </c>
      <c r="M17" s="157">
        <v>49</v>
      </c>
      <c r="N17" s="155">
        <v>100</v>
      </c>
      <c r="O17" s="156">
        <v>4</v>
      </c>
      <c r="P17" s="157">
        <v>96</v>
      </c>
      <c r="Q17" s="155">
        <v>125</v>
      </c>
      <c r="R17" s="156">
        <v>19</v>
      </c>
      <c r="S17" s="158">
        <v>106</v>
      </c>
    </row>
    <row r="18" spans="1:19" x14ac:dyDescent="0.15">
      <c r="A18" s="178" t="s">
        <v>152</v>
      </c>
      <c r="B18" s="170">
        <v>380</v>
      </c>
      <c r="C18" s="173">
        <f t="shared" si="0"/>
        <v>370</v>
      </c>
      <c r="D18" s="174">
        <f t="shared" si="1"/>
        <v>10</v>
      </c>
      <c r="E18" s="155">
        <v>0</v>
      </c>
      <c r="F18" s="156">
        <v>0</v>
      </c>
      <c r="G18" s="157">
        <v>0</v>
      </c>
      <c r="H18" s="155">
        <v>11</v>
      </c>
      <c r="I18" s="156">
        <v>11</v>
      </c>
      <c r="J18" s="157"/>
      <c r="K18" s="155">
        <v>1</v>
      </c>
      <c r="L18" s="156">
        <v>1</v>
      </c>
      <c r="M18" s="157"/>
      <c r="N18" s="155">
        <v>41</v>
      </c>
      <c r="O18" s="156">
        <v>38</v>
      </c>
      <c r="P18" s="157">
        <v>3</v>
      </c>
      <c r="Q18" s="155">
        <v>327</v>
      </c>
      <c r="R18" s="156">
        <v>320</v>
      </c>
      <c r="S18" s="158">
        <v>7</v>
      </c>
    </row>
    <row r="19" spans="1:19" x14ac:dyDescent="0.15">
      <c r="A19" s="178" t="s">
        <v>266</v>
      </c>
      <c r="B19" s="170">
        <v>270</v>
      </c>
      <c r="C19" s="173">
        <f t="shared" si="0"/>
        <v>143</v>
      </c>
      <c r="D19" s="174">
        <f t="shared" si="1"/>
        <v>127</v>
      </c>
      <c r="E19" s="155">
        <v>75</v>
      </c>
      <c r="F19" s="156">
        <v>39</v>
      </c>
      <c r="G19" s="157">
        <v>36</v>
      </c>
      <c r="H19" s="155">
        <v>46</v>
      </c>
      <c r="I19" s="156">
        <v>23</v>
      </c>
      <c r="J19" s="157">
        <v>23</v>
      </c>
      <c r="K19" s="155">
        <v>41</v>
      </c>
      <c r="L19" s="156">
        <v>21</v>
      </c>
      <c r="M19" s="157">
        <v>20</v>
      </c>
      <c r="N19" s="155">
        <v>62</v>
      </c>
      <c r="O19" s="156">
        <v>35</v>
      </c>
      <c r="P19" s="157">
        <v>27</v>
      </c>
      <c r="Q19" s="155">
        <v>46</v>
      </c>
      <c r="R19" s="156">
        <v>25</v>
      </c>
      <c r="S19" s="158">
        <v>21</v>
      </c>
    </row>
    <row r="20" spans="1:19" x14ac:dyDescent="0.15">
      <c r="A20" s="178" t="s">
        <v>69</v>
      </c>
      <c r="B20" s="169">
        <v>1051</v>
      </c>
      <c r="C20" s="173">
        <f t="shared" si="0"/>
        <v>583</v>
      </c>
      <c r="D20" s="174">
        <f t="shared" si="1"/>
        <v>468</v>
      </c>
      <c r="E20" s="155">
        <v>7</v>
      </c>
      <c r="F20" s="156">
        <v>3</v>
      </c>
      <c r="G20" s="157">
        <v>4</v>
      </c>
      <c r="H20" s="155">
        <v>25</v>
      </c>
      <c r="I20" s="156">
        <v>15</v>
      </c>
      <c r="J20" s="157">
        <v>10</v>
      </c>
      <c r="K20" s="155">
        <v>3</v>
      </c>
      <c r="L20" s="156">
        <v>2</v>
      </c>
      <c r="M20" s="157">
        <v>1</v>
      </c>
      <c r="N20" s="155">
        <v>48</v>
      </c>
      <c r="O20" s="156">
        <v>16</v>
      </c>
      <c r="P20" s="157">
        <v>32</v>
      </c>
      <c r="Q20" s="155">
        <v>968</v>
      </c>
      <c r="R20" s="156">
        <v>547</v>
      </c>
      <c r="S20" s="158">
        <v>421</v>
      </c>
    </row>
    <row r="21" spans="1:19" x14ac:dyDescent="0.15">
      <c r="A21" s="178" t="s">
        <v>63</v>
      </c>
      <c r="B21" s="170">
        <v>154</v>
      </c>
      <c r="C21" s="173">
        <f t="shared" si="0"/>
        <v>115</v>
      </c>
      <c r="D21" s="174">
        <f t="shared" si="1"/>
        <v>39</v>
      </c>
      <c r="E21" s="155">
        <v>24</v>
      </c>
      <c r="F21" s="156">
        <v>13</v>
      </c>
      <c r="G21" s="157">
        <v>11</v>
      </c>
      <c r="H21" s="155">
        <v>1</v>
      </c>
      <c r="I21" s="156">
        <v>1</v>
      </c>
      <c r="J21" s="157"/>
      <c r="K21" s="155">
        <v>2</v>
      </c>
      <c r="L21" s="156">
        <v>2</v>
      </c>
      <c r="M21" s="157"/>
      <c r="N21" s="155">
        <v>86</v>
      </c>
      <c r="O21" s="156">
        <v>59</v>
      </c>
      <c r="P21" s="157">
        <v>27</v>
      </c>
      <c r="Q21" s="155">
        <v>41</v>
      </c>
      <c r="R21" s="156">
        <v>40</v>
      </c>
      <c r="S21" s="158">
        <v>1</v>
      </c>
    </row>
    <row r="22" spans="1:19" x14ac:dyDescent="0.15">
      <c r="A22" s="178" t="s">
        <v>118</v>
      </c>
      <c r="B22" s="170">
        <v>484</v>
      </c>
      <c r="C22" s="173">
        <f t="shared" si="0"/>
        <v>254</v>
      </c>
      <c r="D22" s="174">
        <f t="shared" si="1"/>
        <v>230</v>
      </c>
      <c r="E22" s="155">
        <v>4</v>
      </c>
      <c r="F22" s="156">
        <v>0</v>
      </c>
      <c r="G22" s="157">
        <v>4</v>
      </c>
      <c r="H22" s="155">
        <v>16</v>
      </c>
      <c r="I22" s="156">
        <v>11</v>
      </c>
      <c r="J22" s="157">
        <v>5</v>
      </c>
      <c r="K22" s="155">
        <v>5</v>
      </c>
      <c r="L22" s="156">
        <v>2</v>
      </c>
      <c r="M22" s="157">
        <v>3</v>
      </c>
      <c r="N22" s="155">
        <v>49</v>
      </c>
      <c r="O22" s="156">
        <v>18</v>
      </c>
      <c r="P22" s="157">
        <v>31</v>
      </c>
      <c r="Q22" s="155">
        <v>410</v>
      </c>
      <c r="R22" s="156">
        <v>223</v>
      </c>
      <c r="S22" s="158">
        <v>187</v>
      </c>
    </row>
    <row r="23" spans="1:19" x14ac:dyDescent="0.15">
      <c r="A23" s="178" t="s">
        <v>154</v>
      </c>
      <c r="B23" s="170">
        <v>322</v>
      </c>
      <c r="C23" s="173">
        <f t="shared" si="0"/>
        <v>249</v>
      </c>
      <c r="D23" s="174">
        <f t="shared" si="1"/>
        <v>73</v>
      </c>
      <c r="E23" s="155">
        <v>26</v>
      </c>
      <c r="F23" s="156">
        <v>21</v>
      </c>
      <c r="G23" s="157">
        <v>5</v>
      </c>
      <c r="H23" s="155">
        <v>10</v>
      </c>
      <c r="I23" s="156">
        <v>9</v>
      </c>
      <c r="J23" s="157">
        <v>1</v>
      </c>
      <c r="K23" s="155">
        <v>5</v>
      </c>
      <c r="L23" s="156">
        <v>2</v>
      </c>
      <c r="M23" s="157">
        <v>3</v>
      </c>
      <c r="N23" s="155">
        <v>132</v>
      </c>
      <c r="O23" s="156">
        <v>77</v>
      </c>
      <c r="P23" s="157">
        <v>55</v>
      </c>
      <c r="Q23" s="155">
        <v>149</v>
      </c>
      <c r="R23" s="156">
        <v>140</v>
      </c>
      <c r="S23" s="158">
        <v>9</v>
      </c>
    </row>
    <row r="24" spans="1:19" x14ac:dyDescent="0.15">
      <c r="A24" s="178" t="s">
        <v>265</v>
      </c>
      <c r="B24" s="170">
        <v>344</v>
      </c>
      <c r="C24" s="173">
        <f t="shared" si="0"/>
        <v>239</v>
      </c>
      <c r="D24" s="174">
        <f t="shared" si="1"/>
        <v>105</v>
      </c>
      <c r="E24" s="155">
        <v>36</v>
      </c>
      <c r="F24" s="156">
        <v>23</v>
      </c>
      <c r="G24" s="157">
        <v>13</v>
      </c>
      <c r="H24" s="155">
        <v>5</v>
      </c>
      <c r="I24" s="156">
        <v>5</v>
      </c>
      <c r="J24" s="157"/>
      <c r="K24" s="155">
        <v>5</v>
      </c>
      <c r="L24" s="156">
        <v>1</v>
      </c>
      <c r="M24" s="157">
        <v>4</v>
      </c>
      <c r="N24" s="155">
        <v>196</v>
      </c>
      <c r="O24" s="156">
        <v>124</v>
      </c>
      <c r="P24" s="157">
        <v>72</v>
      </c>
      <c r="Q24" s="155">
        <v>102</v>
      </c>
      <c r="R24" s="156">
        <v>86</v>
      </c>
      <c r="S24" s="158">
        <v>16</v>
      </c>
    </row>
    <row r="25" spans="1:19" x14ac:dyDescent="0.15">
      <c r="A25" s="178" t="s">
        <v>267</v>
      </c>
      <c r="B25" s="170">
        <v>233</v>
      </c>
      <c r="C25" s="173">
        <f t="shared" si="0"/>
        <v>134</v>
      </c>
      <c r="D25" s="174">
        <f t="shared" si="1"/>
        <v>99</v>
      </c>
      <c r="E25" s="155">
        <v>3</v>
      </c>
      <c r="F25" s="156">
        <v>0</v>
      </c>
      <c r="G25" s="157">
        <v>3</v>
      </c>
      <c r="H25" s="155">
        <v>8</v>
      </c>
      <c r="I25" s="156">
        <v>6</v>
      </c>
      <c r="J25" s="157">
        <v>2</v>
      </c>
      <c r="K25" s="155">
        <v>2</v>
      </c>
      <c r="L25" s="156"/>
      <c r="M25" s="157">
        <v>2</v>
      </c>
      <c r="N25" s="155">
        <v>27</v>
      </c>
      <c r="O25" s="156">
        <v>11</v>
      </c>
      <c r="P25" s="157">
        <v>16</v>
      </c>
      <c r="Q25" s="155">
        <v>193</v>
      </c>
      <c r="R25" s="156">
        <v>117</v>
      </c>
      <c r="S25" s="158">
        <v>76</v>
      </c>
    </row>
    <row r="26" spans="1:19" x14ac:dyDescent="0.15">
      <c r="A26" s="178" t="s">
        <v>269</v>
      </c>
      <c r="B26" s="170">
        <v>74</v>
      </c>
      <c r="C26" s="173">
        <f t="shared" si="0"/>
        <v>48</v>
      </c>
      <c r="D26" s="174">
        <f t="shared" si="1"/>
        <v>26</v>
      </c>
      <c r="E26" s="155">
        <v>5</v>
      </c>
      <c r="F26" s="156">
        <v>3</v>
      </c>
      <c r="G26" s="157">
        <v>2</v>
      </c>
      <c r="H26" s="155">
        <v>17</v>
      </c>
      <c r="I26" s="156">
        <v>6</v>
      </c>
      <c r="J26" s="157">
        <v>11</v>
      </c>
      <c r="K26" s="155">
        <v>10</v>
      </c>
      <c r="L26" s="156">
        <v>7</v>
      </c>
      <c r="M26" s="157">
        <v>3</v>
      </c>
      <c r="N26" s="155">
        <v>26</v>
      </c>
      <c r="O26" s="156">
        <v>19</v>
      </c>
      <c r="P26" s="157">
        <v>7</v>
      </c>
      <c r="Q26" s="155">
        <v>16</v>
      </c>
      <c r="R26" s="156">
        <v>13</v>
      </c>
      <c r="S26" s="158">
        <v>3</v>
      </c>
    </row>
    <row r="27" spans="1:19" x14ac:dyDescent="0.15">
      <c r="A27" s="178" t="s">
        <v>268</v>
      </c>
      <c r="B27" s="170">
        <v>104</v>
      </c>
      <c r="C27" s="173">
        <f t="shared" si="0"/>
        <v>72</v>
      </c>
      <c r="D27" s="174">
        <f t="shared" si="1"/>
        <v>32</v>
      </c>
      <c r="E27" s="155">
        <v>14</v>
      </c>
      <c r="F27" s="156">
        <v>6</v>
      </c>
      <c r="G27" s="157">
        <v>8</v>
      </c>
      <c r="H27" s="155">
        <v>18</v>
      </c>
      <c r="I27" s="156">
        <v>12</v>
      </c>
      <c r="J27" s="157">
        <v>6</v>
      </c>
      <c r="K27" s="155">
        <v>24</v>
      </c>
      <c r="L27" s="156">
        <v>20</v>
      </c>
      <c r="M27" s="157">
        <v>4</v>
      </c>
      <c r="N27" s="155">
        <v>25</v>
      </c>
      <c r="O27" s="156">
        <v>18</v>
      </c>
      <c r="P27" s="157">
        <v>7</v>
      </c>
      <c r="Q27" s="155">
        <v>23</v>
      </c>
      <c r="R27" s="156">
        <v>16</v>
      </c>
      <c r="S27" s="158">
        <v>7</v>
      </c>
    </row>
    <row r="28" spans="1:19" x14ac:dyDescent="0.15">
      <c r="A28" s="178" t="s">
        <v>83</v>
      </c>
      <c r="B28" s="170">
        <v>68</v>
      </c>
      <c r="C28" s="173">
        <f t="shared" si="0"/>
        <v>38</v>
      </c>
      <c r="D28" s="174">
        <f t="shared" si="1"/>
        <v>30</v>
      </c>
      <c r="E28" s="155">
        <v>3</v>
      </c>
      <c r="F28" s="156">
        <v>3</v>
      </c>
      <c r="G28" s="157">
        <v>0</v>
      </c>
      <c r="H28" s="155"/>
      <c r="I28" s="156"/>
      <c r="J28" s="157"/>
      <c r="K28" s="155">
        <v>2</v>
      </c>
      <c r="L28" s="156">
        <v>2</v>
      </c>
      <c r="M28" s="157"/>
      <c r="N28" s="155">
        <v>21</v>
      </c>
      <c r="O28" s="156">
        <v>3</v>
      </c>
      <c r="P28" s="157">
        <v>18</v>
      </c>
      <c r="Q28" s="155">
        <v>42</v>
      </c>
      <c r="R28" s="156">
        <v>30</v>
      </c>
      <c r="S28" s="158">
        <v>12</v>
      </c>
    </row>
    <row r="29" spans="1:19" x14ac:dyDescent="0.15">
      <c r="A29" s="178" t="s">
        <v>279</v>
      </c>
      <c r="B29" s="170">
        <v>23</v>
      </c>
      <c r="C29" s="173">
        <f t="shared" si="0"/>
        <v>12</v>
      </c>
      <c r="D29" s="174">
        <f t="shared" si="1"/>
        <v>11</v>
      </c>
      <c r="E29" s="155">
        <v>1</v>
      </c>
      <c r="F29" s="156">
        <v>0</v>
      </c>
      <c r="G29" s="157">
        <v>1</v>
      </c>
      <c r="H29" s="155"/>
      <c r="I29" s="156"/>
      <c r="J29" s="157"/>
      <c r="K29" s="155">
        <v>1</v>
      </c>
      <c r="L29" s="156">
        <v>1</v>
      </c>
      <c r="M29" s="157"/>
      <c r="N29" s="155">
        <v>17</v>
      </c>
      <c r="O29" s="156">
        <v>9</v>
      </c>
      <c r="P29" s="157">
        <v>8</v>
      </c>
      <c r="Q29" s="155">
        <v>4</v>
      </c>
      <c r="R29" s="156">
        <v>2</v>
      </c>
      <c r="S29" s="158">
        <v>2</v>
      </c>
    </row>
    <row r="30" spans="1:19" x14ac:dyDescent="0.15">
      <c r="A30" s="178" t="s">
        <v>86</v>
      </c>
      <c r="B30" s="170">
        <v>247</v>
      </c>
      <c r="C30" s="173">
        <f t="shared" si="0"/>
        <v>129</v>
      </c>
      <c r="D30" s="174">
        <f t="shared" si="1"/>
        <v>118</v>
      </c>
      <c r="E30" s="155">
        <v>0</v>
      </c>
      <c r="F30" s="156">
        <v>0</v>
      </c>
      <c r="G30" s="157">
        <v>0</v>
      </c>
      <c r="H30" s="155"/>
      <c r="I30" s="156"/>
      <c r="J30" s="157"/>
      <c r="K30" s="155"/>
      <c r="L30" s="156"/>
      <c r="M30" s="157"/>
      <c r="N30" s="155">
        <v>2</v>
      </c>
      <c r="O30" s="156">
        <v>1</v>
      </c>
      <c r="P30" s="157">
        <v>1</v>
      </c>
      <c r="Q30" s="155">
        <v>245</v>
      </c>
      <c r="R30" s="156">
        <v>128</v>
      </c>
      <c r="S30" s="158">
        <v>117</v>
      </c>
    </row>
    <row r="31" spans="1:19" x14ac:dyDescent="0.15">
      <c r="A31" s="178" t="s">
        <v>277</v>
      </c>
      <c r="B31" s="170">
        <v>23</v>
      </c>
      <c r="C31" s="173">
        <f t="shared" si="0"/>
        <v>18</v>
      </c>
      <c r="D31" s="174">
        <f t="shared" si="1"/>
        <v>5</v>
      </c>
      <c r="E31" s="155">
        <v>1</v>
      </c>
      <c r="F31" s="156">
        <v>0</v>
      </c>
      <c r="G31" s="157">
        <v>1</v>
      </c>
      <c r="H31" s="155">
        <v>2</v>
      </c>
      <c r="I31" s="156">
        <v>2</v>
      </c>
      <c r="J31" s="157"/>
      <c r="K31" s="155"/>
      <c r="L31" s="156"/>
      <c r="M31" s="157"/>
      <c r="N31" s="155">
        <v>14</v>
      </c>
      <c r="O31" s="156">
        <v>10</v>
      </c>
      <c r="P31" s="157">
        <v>4</v>
      </c>
      <c r="Q31" s="155">
        <v>6</v>
      </c>
      <c r="R31" s="156">
        <v>6</v>
      </c>
      <c r="S31" s="158"/>
    </row>
    <row r="32" spans="1:19" x14ac:dyDescent="0.15">
      <c r="A32" s="178" t="s">
        <v>270</v>
      </c>
      <c r="B32" s="170">
        <v>56</v>
      </c>
      <c r="C32" s="173">
        <f t="shared" si="0"/>
        <v>20</v>
      </c>
      <c r="D32" s="174">
        <f t="shared" si="1"/>
        <v>36</v>
      </c>
      <c r="E32" s="155">
        <v>11</v>
      </c>
      <c r="F32" s="156">
        <v>4</v>
      </c>
      <c r="G32" s="157">
        <v>7</v>
      </c>
      <c r="H32" s="155">
        <v>15</v>
      </c>
      <c r="I32" s="156">
        <v>4</v>
      </c>
      <c r="J32" s="157">
        <v>11</v>
      </c>
      <c r="K32" s="155">
        <v>11</v>
      </c>
      <c r="L32" s="156">
        <v>2</v>
      </c>
      <c r="M32" s="157">
        <v>9</v>
      </c>
      <c r="N32" s="155">
        <v>9</v>
      </c>
      <c r="O32" s="156">
        <v>5</v>
      </c>
      <c r="P32" s="157">
        <v>4</v>
      </c>
      <c r="Q32" s="155">
        <v>10</v>
      </c>
      <c r="R32" s="156">
        <v>5</v>
      </c>
      <c r="S32" s="158">
        <v>5</v>
      </c>
    </row>
    <row r="33" spans="1:19" x14ac:dyDescent="0.15">
      <c r="A33" s="178" t="s">
        <v>84</v>
      </c>
      <c r="B33" s="170">
        <v>52</v>
      </c>
      <c r="C33" s="173">
        <f t="shared" si="0"/>
        <v>38</v>
      </c>
      <c r="D33" s="174">
        <f t="shared" si="1"/>
        <v>14</v>
      </c>
      <c r="E33" s="155">
        <v>3</v>
      </c>
      <c r="F33" s="156">
        <v>3</v>
      </c>
      <c r="G33" s="157">
        <v>0</v>
      </c>
      <c r="H33" s="155">
        <v>4</v>
      </c>
      <c r="I33" s="156">
        <v>3</v>
      </c>
      <c r="J33" s="157">
        <v>1</v>
      </c>
      <c r="K33" s="155">
        <v>1</v>
      </c>
      <c r="L33" s="156">
        <v>1</v>
      </c>
      <c r="M33" s="157"/>
      <c r="N33" s="155">
        <v>22</v>
      </c>
      <c r="O33" s="156">
        <v>15</v>
      </c>
      <c r="P33" s="157">
        <v>7</v>
      </c>
      <c r="Q33" s="155">
        <v>22</v>
      </c>
      <c r="R33" s="156">
        <v>16</v>
      </c>
      <c r="S33" s="158">
        <v>6</v>
      </c>
    </row>
    <row r="34" spans="1:19" x14ac:dyDescent="0.15">
      <c r="A34" s="178" t="s">
        <v>280</v>
      </c>
      <c r="B34" s="170">
        <v>21</v>
      </c>
      <c r="C34" s="173">
        <f t="shared" si="0"/>
        <v>10</v>
      </c>
      <c r="D34" s="174">
        <f t="shared" si="1"/>
        <v>11</v>
      </c>
      <c r="E34" s="155">
        <v>4</v>
      </c>
      <c r="F34" s="156">
        <v>1</v>
      </c>
      <c r="G34" s="157">
        <v>3</v>
      </c>
      <c r="H34" s="155"/>
      <c r="I34" s="156"/>
      <c r="J34" s="157"/>
      <c r="K34" s="155">
        <v>5</v>
      </c>
      <c r="L34" s="156">
        <v>2</v>
      </c>
      <c r="M34" s="157">
        <v>3</v>
      </c>
      <c r="N34" s="155">
        <v>10</v>
      </c>
      <c r="O34" s="156">
        <v>5</v>
      </c>
      <c r="P34" s="157">
        <v>5</v>
      </c>
      <c r="Q34" s="155">
        <v>2</v>
      </c>
      <c r="R34" s="156">
        <v>2</v>
      </c>
      <c r="S34" s="158"/>
    </row>
    <row r="35" spans="1:19" x14ac:dyDescent="0.15">
      <c r="A35" s="178" t="s">
        <v>271</v>
      </c>
      <c r="B35" s="170">
        <v>44</v>
      </c>
      <c r="C35" s="173">
        <f t="shared" si="0"/>
        <v>40</v>
      </c>
      <c r="D35" s="174">
        <f t="shared" si="1"/>
        <v>4</v>
      </c>
      <c r="E35" s="155">
        <v>2</v>
      </c>
      <c r="F35" s="156">
        <v>2</v>
      </c>
      <c r="G35" s="157">
        <v>0</v>
      </c>
      <c r="H35" s="155"/>
      <c r="I35" s="156"/>
      <c r="J35" s="157"/>
      <c r="K35" s="155"/>
      <c r="L35" s="156"/>
      <c r="M35" s="157"/>
      <c r="N35" s="155">
        <v>7</v>
      </c>
      <c r="O35" s="156">
        <v>3</v>
      </c>
      <c r="P35" s="157">
        <v>4</v>
      </c>
      <c r="Q35" s="155">
        <v>35</v>
      </c>
      <c r="R35" s="156">
        <v>35</v>
      </c>
      <c r="S35" s="158"/>
    </row>
    <row r="36" spans="1:19" x14ac:dyDescent="0.15">
      <c r="A36" s="178" t="s">
        <v>293</v>
      </c>
      <c r="B36" s="170">
        <v>7</v>
      </c>
      <c r="C36" s="173">
        <f t="shared" si="0"/>
        <v>3</v>
      </c>
      <c r="D36" s="174">
        <f t="shared" si="1"/>
        <v>4</v>
      </c>
      <c r="E36" s="155">
        <v>1</v>
      </c>
      <c r="F36" s="156">
        <v>0</v>
      </c>
      <c r="G36" s="157">
        <v>1</v>
      </c>
      <c r="H36" s="155"/>
      <c r="I36" s="156"/>
      <c r="J36" s="157"/>
      <c r="K36" s="155">
        <v>2</v>
      </c>
      <c r="L36" s="156">
        <v>1</v>
      </c>
      <c r="M36" s="157">
        <v>1</v>
      </c>
      <c r="N36" s="155">
        <v>3</v>
      </c>
      <c r="O36" s="156">
        <v>1</v>
      </c>
      <c r="P36" s="157">
        <v>2</v>
      </c>
      <c r="Q36" s="155">
        <v>1</v>
      </c>
      <c r="R36" s="156">
        <v>1</v>
      </c>
      <c r="S36" s="158"/>
    </row>
    <row r="37" spans="1:19" x14ac:dyDescent="0.15">
      <c r="A37" s="178" t="s">
        <v>133</v>
      </c>
      <c r="B37" s="170">
        <v>24</v>
      </c>
      <c r="C37" s="173">
        <f t="shared" si="0"/>
        <v>16</v>
      </c>
      <c r="D37" s="174">
        <f t="shared" si="1"/>
        <v>8</v>
      </c>
      <c r="E37" s="155">
        <v>2</v>
      </c>
      <c r="F37" s="156">
        <v>1</v>
      </c>
      <c r="G37" s="157">
        <v>1</v>
      </c>
      <c r="H37" s="155">
        <v>1</v>
      </c>
      <c r="I37" s="156">
        <v>1</v>
      </c>
      <c r="J37" s="157"/>
      <c r="K37" s="155">
        <v>6</v>
      </c>
      <c r="L37" s="156">
        <v>3</v>
      </c>
      <c r="M37" s="157">
        <v>3</v>
      </c>
      <c r="N37" s="155">
        <v>15</v>
      </c>
      <c r="O37" s="156">
        <v>11</v>
      </c>
      <c r="P37" s="157">
        <v>4</v>
      </c>
      <c r="Q37" s="155"/>
      <c r="R37" s="156"/>
      <c r="S37" s="158"/>
    </row>
    <row r="38" spans="1:19" x14ac:dyDescent="0.15">
      <c r="A38" s="178" t="s">
        <v>272</v>
      </c>
      <c r="B38" s="170">
        <v>43</v>
      </c>
      <c r="C38" s="173">
        <f t="shared" si="0"/>
        <v>34</v>
      </c>
      <c r="D38" s="174">
        <f t="shared" si="1"/>
        <v>9</v>
      </c>
      <c r="E38" s="155">
        <v>0</v>
      </c>
      <c r="F38" s="156">
        <v>0</v>
      </c>
      <c r="G38" s="157">
        <v>0</v>
      </c>
      <c r="H38" s="155">
        <v>14</v>
      </c>
      <c r="I38" s="156">
        <v>14</v>
      </c>
      <c r="J38" s="157"/>
      <c r="K38" s="155"/>
      <c r="L38" s="156"/>
      <c r="M38" s="157"/>
      <c r="N38" s="155">
        <v>5</v>
      </c>
      <c r="O38" s="156">
        <v>5</v>
      </c>
      <c r="P38" s="157"/>
      <c r="Q38" s="155">
        <v>24</v>
      </c>
      <c r="R38" s="156">
        <v>15</v>
      </c>
      <c r="S38" s="158">
        <v>9</v>
      </c>
    </row>
    <row r="39" spans="1:19" x14ac:dyDescent="0.15">
      <c r="A39" s="178" t="s">
        <v>275</v>
      </c>
      <c r="B39" s="170">
        <v>28</v>
      </c>
      <c r="C39" s="173">
        <f t="shared" si="0"/>
        <v>19</v>
      </c>
      <c r="D39" s="174">
        <f t="shared" si="1"/>
        <v>9</v>
      </c>
      <c r="E39" s="155">
        <v>1</v>
      </c>
      <c r="F39" s="156">
        <v>0</v>
      </c>
      <c r="G39" s="157">
        <v>1</v>
      </c>
      <c r="H39" s="155">
        <v>10</v>
      </c>
      <c r="I39" s="156">
        <v>9</v>
      </c>
      <c r="J39" s="157">
        <v>1</v>
      </c>
      <c r="K39" s="155"/>
      <c r="L39" s="156"/>
      <c r="M39" s="157"/>
      <c r="N39" s="155">
        <v>10</v>
      </c>
      <c r="O39" s="156">
        <v>4</v>
      </c>
      <c r="P39" s="157">
        <v>6</v>
      </c>
      <c r="Q39" s="155">
        <v>7</v>
      </c>
      <c r="R39" s="156">
        <v>6</v>
      </c>
      <c r="S39" s="158">
        <v>1</v>
      </c>
    </row>
    <row r="40" spans="1:19" x14ac:dyDescent="0.15">
      <c r="A40" s="178" t="s">
        <v>274</v>
      </c>
      <c r="B40" s="170">
        <v>31</v>
      </c>
      <c r="C40" s="173">
        <f t="shared" si="0"/>
        <v>14</v>
      </c>
      <c r="D40" s="174">
        <f t="shared" si="1"/>
        <v>17</v>
      </c>
      <c r="E40" s="155">
        <v>0</v>
      </c>
      <c r="F40" s="156">
        <v>0</v>
      </c>
      <c r="G40" s="157">
        <v>0</v>
      </c>
      <c r="H40" s="155"/>
      <c r="I40" s="156"/>
      <c r="J40" s="157"/>
      <c r="K40" s="155"/>
      <c r="L40" s="156"/>
      <c r="M40" s="157"/>
      <c r="N40" s="155"/>
      <c r="O40" s="156"/>
      <c r="P40" s="157"/>
      <c r="Q40" s="155">
        <v>31</v>
      </c>
      <c r="R40" s="156">
        <v>14</v>
      </c>
      <c r="S40" s="158">
        <v>17</v>
      </c>
    </row>
    <row r="41" spans="1:19" x14ac:dyDescent="0.15">
      <c r="A41" s="178" t="s">
        <v>282</v>
      </c>
      <c r="B41" s="170">
        <v>19</v>
      </c>
      <c r="C41" s="173">
        <f t="shared" si="0"/>
        <v>15</v>
      </c>
      <c r="D41" s="174">
        <f t="shared" si="1"/>
        <v>4</v>
      </c>
      <c r="E41" s="155">
        <v>1</v>
      </c>
      <c r="F41" s="156">
        <v>0</v>
      </c>
      <c r="G41" s="157">
        <v>1</v>
      </c>
      <c r="H41" s="155"/>
      <c r="I41" s="156"/>
      <c r="J41" s="157"/>
      <c r="K41" s="155"/>
      <c r="L41" s="156"/>
      <c r="M41" s="157"/>
      <c r="N41" s="155">
        <v>10</v>
      </c>
      <c r="O41" s="156">
        <v>9</v>
      </c>
      <c r="P41" s="157">
        <v>1</v>
      </c>
      <c r="Q41" s="155">
        <v>8</v>
      </c>
      <c r="R41" s="156">
        <v>6</v>
      </c>
      <c r="S41" s="158">
        <v>2</v>
      </c>
    </row>
    <row r="42" spans="1:19" x14ac:dyDescent="0.15">
      <c r="A42" s="178" t="s">
        <v>290</v>
      </c>
      <c r="B42" s="170">
        <v>8</v>
      </c>
      <c r="C42" s="173">
        <f t="shared" si="0"/>
        <v>3</v>
      </c>
      <c r="D42" s="174">
        <f t="shared" si="1"/>
        <v>5</v>
      </c>
      <c r="E42" s="155">
        <v>1</v>
      </c>
      <c r="F42" s="156">
        <v>0</v>
      </c>
      <c r="G42" s="157">
        <v>1</v>
      </c>
      <c r="H42" s="155">
        <v>1</v>
      </c>
      <c r="I42" s="156">
        <v>1</v>
      </c>
      <c r="J42" s="157"/>
      <c r="K42" s="155">
        <v>1</v>
      </c>
      <c r="L42" s="156">
        <v>1</v>
      </c>
      <c r="M42" s="157"/>
      <c r="N42" s="155">
        <v>3</v>
      </c>
      <c r="O42" s="156">
        <v>1</v>
      </c>
      <c r="P42" s="157">
        <v>2</v>
      </c>
      <c r="Q42" s="155">
        <v>2</v>
      </c>
      <c r="R42" s="156"/>
      <c r="S42" s="158">
        <v>2</v>
      </c>
    </row>
    <row r="43" spans="1:19" x14ac:dyDescent="0.15">
      <c r="A43" s="178" t="s">
        <v>283</v>
      </c>
      <c r="B43" s="170">
        <v>19</v>
      </c>
      <c r="C43" s="173">
        <f t="shared" si="0"/>
        <v>7</v>
      </c>
      <c r="D43" s="174">
        <f t="shared" si="1"/>
        <v>12</v>
      </c>
      <c r="E43" s="155">
        <v>1</v>
      </c>
      <c r="F43" s="156">
        <v>1</v>
      </c>
      <c r="G43" s="157">
        <v>0</v>
      </c>
      <c r="H43" s="155"/>
      <c r="I43" s="156"/>
      <c r="J43" s="157"/>
      <c r="K43" s="155"/>
      <c r="L43" s="156"/>
      <c r="M43" s="157"/>
      <c r="N43" s="155">
        <v>14</v>
      </c>
      <c r="O43" s="156">
        <v>4</v>
      </c>
      <c r="P43" s="157">
        <v>10</v>
      </c>
      <c r="Q43" s="155">
        <v>4</v>
      </c>
      <c r="R43" s="156">
        <v>2</v>
      </c>
      <c r="S43" s="158">
        <v>2</v>
      </c>
    </row>
    <row r="44" spans="1:19" x14ac:dyDescent="0.15">
      <c r="A44" s="178" t="s">
        <v>138</v>
      </c>
      <c r="B44" s="170">
        <v>6</v>
      </c>
      <c r="C44" s="173">
        <f t="shared" si="0"/>
        <v>3</v>
      </c>
      <c r="D44" s="174">
        <f t="shared" si="1"/>
        <v>3</v>
      </c>
      <c r="E44" s="155">
        <v>0</v>
      </c>
      <c r="F44" s="156">
        <v>0</v>
      </c>
      <c r="G44" s="157">
        <v>0</v>
      </c>
      <c r="H44" s="155">
        <v>1</v>
      </c>
      <c r="I44" s="156">
        <v>1</v>
      </c>
      <c r="J44" s="157"/>
      <c r="K44" s="155"/>
      <c r="L44" s="156"/>
      <c r="M44" s="157"/>
      <c r="N44" s="155">
        <v>5</v>
      </c>
      <c r="O44" s="156">
        <v>2</v>
      </c>
      <c r="P44" s="157">
        <v>3</v>
      </c>
      <c r="Q44" s="155"/>
      <c r="R44" s="156"/>
      <c r="S44" s="158"/>
    </row>
    <row r="45" spans="1:19" x14ac:dyDescent="0.15">
      <c r="A45" s="178" t="s">
        <v>273</v>
      </c>
      <c r="B45" s="170">
        <v>33</v>
      </c>
      <c r="C45" s="173">
        <f t="shared" si="0"/>
        <v>6</v>
      </c>
      <c r="D45" s="174">
        <f t="shared" si="1"/>
        <v>27</v>
      </c>
      <c r="E45" s="155">
        <v>4</v>
      </c>
      <c r="F45" s="156">
        <v>2</v>
      </c>
      <c r="G45" s="157">
        <v>2</v>
      </c>
      <c r="H45" s="155">
        <v>3</v>
      </c>
      <c r="I45" s="156"/>
      <c r="J45" s="157">
        <v>3</v>
      </c>
      <c r="K45" s="155">
        <v>7</v>
      </c>
      <c r="L45" s="156">
        <v>1</v>
      </c>
      <c r="M45" s="157">
        <v>6</v>
      </c>
      <c r="N45" s="155">
        <v>9</v>
      </c>
      <c r="O45" s="156">
        <v>3</v>
      </c>
      <c r="P45" s="157">
        <v>6</v>
      </c>
      <c r="Q45" s="155">
        <v>10</v>
      </c>
      <c r="R45" s="156"/>
      <c r="S45" s="158">
        <v>10</v>
      </c>
    </row>
    <row r="46" spans="1:19" x14ac:dyDescent="0.15">
      <c r="A46" s="178" t="s">
        <v>125</v>
      </c>
      <c r="B46" s="170">
        <v>17</v>
      </c>
      <c r="C46" s="173">
        <f t="shared" si="0"/>
        <v>11</v>
      </c>
      <c r="D46" s="174">
        <f t="shared" si="1"/>
        <v>6</v>
      </c>
      <c r="E46" s="155">
        <v>4</v>
      </c>
      <c r="F46" s="156">
        <v>2</v>
      </c>
      <c r="G46" s="157">
        <v>2</v>
      </c>
      <c r="H46" s="155"/>
      <c r="I46" s="156"/>
      <c r="J46" s="157"/>
      <c r="K46" s="155"/>
      <c r="L46" s="156"/>
      <c r="M46" s="157"/>
      <c r="N46" s="155">
        <v>13</v>
      </c>
      <c r="O46" s="156">
        <v>9</v>
      </c>
      <c r="P46" s="157">
        <v>4</v>
      </c>
      <c r="Q46" s="155"/>
      <c r="R46" s="156"/>
      <c r="S46" s="158"/>
    </row>
    <row r="47" spans="1:19" x14ac:dyDescent="0.15">
      <c r="A47" s="178" t="s">
        <v>299</v>
      </c>
      <c r="B47" s="170">
        <v>5</v>
      </c>
      <c r="C47" s="173">
        <f t="shared" si="0"/>
        <v>3</v>
      </c>
      <c r="D47" s="174">
        <f t="shared" si="1"/>
        <v>2</v>
      </c>
      <c r="E47" s="155">
        <v>1</v>
      </c>
      <c r="F47" s="156">
        <v>1</v>
      </c>
      <c r="G47" s="157"/>
      <c r="H47" s="155">
        <v>2</v>
      </c>
      <c r="I47" s="156">
        <v>1</v>
      </c>
      <c r="J47" s="157">
        <v>1</v>
      </c>
      <c r="K47" s="155"/>
      <c r="L47" s="156"/>
      <c r="M47" s="157"/>
      <c r="N47" s="155">
        <v>2</v>
      </c>
      <c r="O47" s="156">
        <v>1</v>
      </c>
      <c r="P47" s="157">
        <v>1</v>
      </c>
      <c r="Q47" s="155"/>
      <c r="R47" s="156"/>
      <c r="S47" s="158"/>
    </row>
    <row r="48" spans="1:19" x14ac:dyDescent="0.15">
      <c r="A48" s="178" t="s">
        <v>284</v>
      </c>
      <c r="B48" s="170">
        <v>18</v>
      </c>
      <c r="C48" s="173">
        <f t="shared" si="0"/>
        <v>13</v>
      </c>
      <c r="D48" s="174">
        <f t="shared" si="1"/>
        <v>5</v>
      </c>
      <c r="E48" s="155"/>
      <c r="F48" s="156"/>
      <c r="G48" s="157"/>
      <c r="H48" s="155"/>
      <c r="I48" s="156"/>
      <c r="J48" s="157"/>
      <c r="K48" s="155"/>
      <c r="L48" s="156"/>
      <c r="M48" s="157"/>
      <c r="N48" s="155">
        <v>16</v>
      </c>
      <c r="O48" s="156">
        <v>11</v>
      </c>
      <c r="P48" s="157">
        <v>5</v>
      </c>
      <c r="Q48" s="155">
        <v>2</v>
      </c>
      <c r="R48" s="156">
        <v>2</v>
      </c>
      <c r="S48" s="158"/>
    </row>
    <row r="49" spans="1:19" x14ac:dyDescent="0.15">
      <c r="A49" s="178" t="s">
        <v>285</v>
      </c>
      <c r="B49" s="170">
        <v>17</v>
      </c>
      <c r="C49" s="173">
        <f t="shared" si="0"/>
        <v>8</v>
      </c>
      <c r="D49" s="174">
        <f t="shared" si="1"/>
        <v>9</v>
      </c>
      <c r="E49" s="155">
        <v>3</v>
      </c>
      <c r="F49" s="156"/>
      <c r="G49" s="157">
        <v>3</v>
      </c>
      <c r="H49" s="155">
        <v>5</v>
      </c>
      <c r="I49" s="156">
        <v>3</v>
      </c>
      <c r="J49" s="157">
        <v>2</v>
      </c>
      <c r="K49" s="155">
        <v>2</v>
      </c>
      <c r="L49" s="156"/>
      <c r="M49" s="157">
        <v>2</v>
      </c>
      <c r="N49" s="155">
        <v>4</v>
      </c>
      <c r="O49" s="156">
        <v>3</v>
      </c>
      <c r="P49" s="157">
        <v>1</v>
      </c>
      <c r="Q49" s="155">
        <v>3</v>
      </c>
      <c r="R49" s="156">
        <v>2</v>
      </c>
      <c r="S49" s="158">
        <v>1</v>
      </c>
    </row>
    <row r="50" spans="1:19" x14ac:dyDescent="0.15">
      <c r="A50" s="178" t="s">
        <v>286</v>
      </c>
      <c r="B50" s="170">
        <v>10</v>
      </c>
      <c r="C50" s="173">
        <f t="shared" si="0"/>
        <v>9</v>
      </c>
      <c r="D50" s="174">
        <f t="shared" si="1"/>
        <v>1</v>
      </c>
      <c r="E50" s="155">
        <v>1</v>
      </c>
      <c r="F50" s="156">
        <v>1</v>
      </c>
      <c r="G50" s="157"/>
      <c r="H50" s="155">
        <v>1</v>
      </c>
      <c r="I50" s="156">
        <v>1</v>
      </c>
      <c r="J50" s="157"/>
      <c r="K50" s="155">
        <v>2</v>
      </c>
      <c r="L50" s="156">
        <v>2</v>
      </c>
      <c r="M50" s="157"/>
      <c r="N50" s="155">
        <v>5</v>
      </c>
      <c r="O50" s="156">
        <v>4</v>
      </c>
      <c r="P50" s="157">
        <v>1</v>
      </c>
      <c r="Q50" s="155">
        <v>1</v>
      </c>
      <c r="R50" s="156">
        <v>1</v>
      </c>
      <c r="S50" s="158"/>
    </row>
    <row r="51" spans="1:19" x14ac:dyDescent="0.15">
      <c r="A51" s="178" t="s">
        <v>295</v>
      </c>
      <c r="B51" s="170">
        <v>6</v>
      </c>
      <c r="C51" s="173">
        <f t="shared" si="0"/>
        <v>5</v>
      </c>
      <c r="D51" s="174">
        <f t="shared" si="1"/>
        <v>1</v>
      </c>
      <c r="E51" s="155"/>
      <c r="F51" s="156"/>
      <c r="G51" s="157"/>
      <c r="H51" s="155">
        <v>2</v>
      </c>
      <c r="I51" s="156">
        <v>2</v>
      </c>
      <c r="J51" s="157"/>
      <c r="K51" s="155"/>
      <c r="L51" s="156"/>
      <c r="M51" s="157"/>
      <c r="N51" s="155">
        <v>2</v>
      </c>
      <c r="O51" s="156">
        <v>1</v>
      </c>
      <c r="P51" s="157">
        <v>1</v>
      </c>
      <c r="Q51" s="155">
        <v>2</v>
      </c>
      <c r="R51" s="156">
        <v>2</v>
      </c>
      <c r="S51" s="158"/>
    </row>
    <row r="52" spans="1:19" x14ac:dyDescent="0.15">
      <c r="A52" s="178" t="s">
        <v>303</v>
      </c>
      <c r="B52" s="170">
        <v>3</v>
      </c>
      <c r="C52" s="173">
        <f t="shared" si="0"/>
        <v>1</v>
      </c>
      <c r="D52" s="174">
        <f t="shared" si="1"/>
        <v>2</v>
      </c>
      <c r="E52" s="155"/>
      <c r="F52" s="156"/>
      <c r="G52" s="157"/>
      <c r="H52" s="155"/>
      <c r="I52" s="156"/>
      <c r="J52" s="157"/>
      <c r="K52" s="155">
        <v>1</v>
      </c>
      <c r="L52" s="156"/>
      <c r="M52" s="157">
        <v>1</v>
      </c>
      <c r="N52" s="155"/>
      <c r="O52" s="156"/>
      <c r="P52" s="157"/>
      <c r="Q52" s="155">
        <v>2</v>
      </c>
      <c r="R52" s="156">
        <v>1</v>
      </c>
      <c r="S52" s="158">
        <v>1</v>
      </c>
    </row>
    <row r="53" spans="1:19" x14ac:dyDescent="0.15">
      <c r="A53" s="178" t="s">
        <v>320</v>
      </c>
      <c r="B53" s="170">
        <v>1</v>
      </c>
      <c r="C53" s="173">
        <f t="shared" si="0"/>
        <v>1</v>
      </c>
      <c r="D53" s="174">
        <f t="shared" si="1"/>
        <v>0</v>
      </c>
      <c r="E53" s="155"/>
      <c r="F53" s="156"/>
      <c r="G53" s="157"/>
      <c r="H53" s="155">
        <v>1</v>
      </c>
      <c r="I53" s="156">
        <v>1</v>
      </c>
      <c r="J53" s="157"/>
      <c r="K53" s="155"/>
      <c r="L53" s="156"/>
      <c r="M53" s="157"/>
      <c r="N53" s="155"/>
      <c r="O53" s="156"/>
      <c r="P53" s="157"/>
      <c r="Q53" s="155"/>
      <c r="R53" s="156"/>
      <c r="S53" s="158"/>
    </row>
    <row r="54" spans="1:19" x14ac:dyDescent="0.15">
      <c r="A54" s="178" t="s">
        <v>281</v>
      </c>
      <c r="B54" s="170">
        <v>21</v>
      </c>
      <c r="C54" s="173">
        <f t="shared" si="0"/>
        <v>17</v>
      </c>
      <c r="D54" s="174">
        <f t="shared" si="1"/>
        <v>4</v>
      </c>
      <c r="E54" s="155">
        <v>3</v>
      </c>
      <c r="F54" s="156">
        <v>1</v>
      </c>
      <c r="G54" s="157">
        <v>2</v>
      </c>
      <c r="H54" s="155">
        <v>5</v>
      </c>
      <c r="I54" s="156">
        <v>5</v>
      </c>
      <c r="J54" s="157"/>
      <c r="K54" s="155">
        <v>6</v>
      </c>
      <c r="L54" s="156">
        <v>5</v>
      </c>
      <c r="M54" s="157">
        <v>1</v>
      </c>
      <c r="N54" s="155">
        <v>4</v>
      </c>
      <c r="O54" s="156">
        <v>4</v>
      </c>
      <c r="P54" s="157"/>
      <c r="Q54" s="155">
        <v>3</v>
      </c>
      <c r="R54" s="156">
        <v>2</v>
      </c>
      <c r="S54" s="158">
        <v>1</v>
      </c>
    </row>
    <row r="55" spans="1:19" x14ac:dyDescent="0.15">
      <c r="A55" s="178" t="s">
        <v>288</v>
      </c>
      <c r="B55" s="170">
        <v>10</v>
      </c>
      <c r="C55" s="173">
        <f t="shared" si="0"/>
        <v>3</v>
      </c>
      <c r="D55" s="174">
        <f t="shared" si="1"/>
        <v>7</v>
      </c>
      <c r="E55" s="155">
        <v>3</v>
      </c>
      <c r="F55" s="156">
        <v>2</v>
      </c>
      <c r="G55" s="157">
        <v>1</v>
      </c>
      <c r="H55" s="155">
        <v>2</v>
      </c>
      <c r="I55" s="156">
        <v>1</v>
      </c>
      <c r="J55" s="157">
        <v>1</v>
      </c>
      <c r="K55" s="155"/>
      <c r="L55" s="156"/>
      <c r="M55" s="157"/>
      <c r="N55" s="155">
        <v>4</v>
      </c>
      <c r="O55" s="156"/>
      <c r="P55" s="157">
        <v>4</v>
      </c>
      <c r="Q55" s="155">
        <v>1</v>
      </c>
      <c r="R55" s="156"/>
      <c r="S55" s="158">
        <v>1</v>
      </c>
    </row>
    <row r="56" spans="1:19" x14ac:dyDescent="0.15">
      <c r="A56" s="178" t="s">
        <v>123</v>
      </c>
      <c r="B56" s="170">
        <v>26</v>
      </c>
      <c r="C56" s="173">
        <f t="shared" si="0"/>
        <v>22</v>
      </c>
      <c r="D56" s="174">
        <f t="shared" si="1"/>
        <v>4</v>
      </c>
      <c r="E56" s="155"/>
      <c r="F56" s="156"/>
      <c r="G56" s="157"/>
      <c r="H56" s="155"/>
      <c r="I56" s="156"/>
      <c r="J56" s="157"/>
      <c r="K56" s="155"/>
      <c r="L56" s="156"/>
      <c r="M56" s="157"/>
      <c r="N56" s="155">
        <v>9</v>
      </c>
      <c r="O56" s="156">
        <v>8</v>
      </c>
      <c r="P56" s="157">
        <v>1</v>
      </c>
      <c r="Q56" s="155">
        <v>17</v>
      </c>
      <c r="R56" s="156">
        <v>14</v>
      </c>
      <c r="S56" s="158">
        <v>3</v>
      </c>
    </row>
    <row r="57" spans="1:19" x14ac:dyDescent="0.15">
      <c r="A57" s="178" t="s">
        <v>134</v>
      </c>
      <c r="B57" s="170">
        <v>14</v>
      </c>
      <c r="C57" s="173">
        <f t="shared" si="0"/>
        <v>11</v>
      </c>
      <c r="D57" s="174">
        <f t="shared" si="1"/>
        <v>3</v>
      </c>
      <c r="E57" s="155"/>
      <c r="F57" s="156"/>
      <c r="G57" s="157"/>
      <c r="H57" s="155"/>
      <c r="I57" s="156"/>
      <c r="J57" s="157"/>
      <c r="K57" s="155"/>
      <c r="L57" s="156"/>
      <c r="M57" s="157"/>
      <c r="N57" s="155">
        <v>3</v>
      </c>
      <c r="O57" s="156">
        <v>3</v>
      </c>
      <c r="P57" s="157"/>
      <c r="Q57" s="155">
        <v>11</v>
      </c>
      <c r="R57" s="156">
        <v>8</v>
      </c>
      <c r="S57" s="158">
        <v>3</v>
      </c>
    </row>
    <row r="58" spans="1:19" x14ac:dyDescent="0.15">
      <c r="A58" s="178" t="s">
        <v>296</v>
      </c>
      <c r="B58" s="170">
        <v>6</v>
      </c>
      <c r="C58" s="173">
        <f t="shared" si="0"/>
        <v>3</v>
      </c>
      <c r="D58" s="174">
        <f t="shared" si="1"/>
        <v>3</v>
      </c>
      <c r="E58" s="155"/>
      <c r="F58" s="156"/>
      <c r="G58" s="157"/>
      <c r="H58" s="155"/>
      <c r="I58" s="156"/>
      <c r="J58" s="157"/>
      <c r="K58" s="155">
        <v>1</v>
      </c>
      <c r="L58" s="156">
        <v>1</v>
      </c>
      <c r="M58" s="157"/>
      <c r="N58" s="155">
        <v>5</v>
      </c>
      <c r="O58" s="156">
        <v>2</v>
      </c>
      <c r="P58" s="157">
        <v>3</v>
      </c>
      <c r="Q58" s="155"/>
      <c r="R58" s="156"/>
      <c r="S58" s="158"/>
    </row>
    <row r="59" spans="1:19" x14ac:dyDescent="0.15">
      <c r="A59" s="178" t="s">
        <v>311</v>
      </c>
      <c r="B59" s="170">
        <v>2</v>
      </c>
      <c r="C59" s="173">
        <f t="shared" si="0"/>
        <v>1</v>
      </c>
      <c r="D59" s="174">
        <f t="shared" si="1"/>
        <v>1</v>
      </c>
      <c r="E59" s="155">
        <v>1</v>
      </c>
      <c r="F59" s="156">
        <v>1</v>
      </c>
      <c r="G59" s="157"/>
      <c r="H59" s="155"/>
      <c r="I59" s="156"/>
      <c r="J59" s="157"/>
      <c r="K59" s="155"/>
      <c r="L59" s="156"/>
      <c r="M59" s="157"/>
      <c r="N59" s="155">
        <v>1</v>
      </c>
      <c r="O59" s="156"/>
      <c r="P59" s="157">
        <v>1</v>
      </c>
      <c r="Q59" s="155"/>
      <c r="R59" s="156"/>
      <c r="S59" s="158"/>
    </row>
    <row r="60" spans="1:19" x14ac:dyDescent="0.15">
      <c r="A60" s="178" t="s">
        <v>338</v>
      </c>
      <c r="B60" s="170">
        <v>1</v>
      </c>
      <c r="C60" s="173">
        <f t="shared" si="0"/>
        <v>0</v>
      </c>
      <c r="D60" s="174">
        <f t="shared" si="1"/>
        <v>1</v>
      </c>
      <c r="E60" s="155"/>
      <c r="F60" s="156"/>
      <c r="G60" s="157"/>
      <c r="H60" s="155"/>
      <c r="I60" s="156"/>
      <c r="J60" s="157"/>
      <c r="K60" s="155"/>
      <c r="L60" s="156"/>
      <c r="M60" s="157"/>
      <c r="N60" s="155">
        <v>1</v>
      </c>
      <c r="O60" s="156"/>
      <c r="P60" s="157">
        <v>1</v>
      </c>
      <c r="Q60" s="155"/>
      <c r="R60" s="156"/>
      <c r="S60" s="158"/>
    </row>
    <row r="61" spans="1:19" x14ac:dyDescent="0.15">
      <c r="A61" s="178" t="s">
        <v>323</v>
      </c>
      <c r="B61" s="170">
        <v>1</v>
      </c>
      <c r="C61" s="173">
        <f t="shared" si="0"/>
        <v>1</v>
      </c>
      <c r="D61" s="174">
        <f t="shared" si="1"/>
        <v>0</v>
      </c>
      <c r="E61" s="155">
        <v>1</v>
      </c>
      <c r="F61" s="156">
        <v>1</v>
      </c>
      <c r="G61" s="157"/>
      <c r="H61" s="155"/>
      <c r="I61" s="156"/>
      <c r="J61" s="157"/>
      <c r="K61" s="155"/>
      <c r="L61" s="156"/>
      <c r="M61" s="157"/>
      <c r="N61" s="155"/>
      <c r="O61" s="156"/>
      <c r="P61" s="157"/>
      <c r="Q61" s="155"/>
      <c r="R61" s="156"/>
      <c r="S61" s="158"/>
    </row>
    <row r="62" spans="1:19" x14ac:dyDescent="0.15">
      <c r="A62" s="178" t="s">
        <v>278</v>
      </c>
      <c r="B62" s="170">
        <v>23</v>
      </c>
      <c r="C62" s="173">
        <f t="shared" si="0"/>
        <v>19</v>
      </c>
      <c r="D62" s="174">
        <f t="shared" si="1"/>
        <v>4</v>
      </c>
      <c r="E62" s="155">
        <v>5</v>
      </c>
      <c r="F62" s="156">
        <v>4</v>
      </c>
      <c r="G62" s="157">
        <v>1</v>
      </c>
      <c r="H62" s="155"/>
      <c r="I62" s="156"/>
      <c r="J62" s="157"/>
      <c r="K62" s="155">
        <v>1</v>
      </c>
      <c r="L62" s="156">
        <v>1</v>
      </c>
      <c r="M62" s="157"/>
      <c r="N62" s="155">
        <v>15</v>
      </c>
      <c r="O62" s="156">
        <v>14</v>
      </c>
      <c r="P62" s="157">
        <v>1</v>
      </c>
      <c r="Q62" s="155">
        <v>2</v>
      </c>
      <c r="R62" s="156"/>
      <c r="S62" s="158">
        <v>2</v>
      </c>
    </row>
    <row r="63" spans="1:19" x14ac:dyDescent="0.15">
      <c r="A63" s="178" t="s">
        <v>341</v>
      </c>
      <c r="B63" s="170">
        <v>1</v>
      </c>
      <c r="C63" s="173">
        <f t="shared" si="0"/>
        <v>1</v>
      </c>
      <c r="D63" s="174">
        <f t="shared" si="1"/>
        <v>0</v>
      </c>
      <c r="E63" s="155"/>
      <c r="F63" s="156"/>
      <c r="G63" s="157"/>
      <c r="H63" s="155"/>
      <c r="I63" s="156"/>
      <c r="J63" s="157"/>
      <c r="K63" s="155"/>
      <c r="L63" s="156"/>
      <c r="M63" s="157"/>
      <c r="N63" s="155">
        <v>1</v>
      </c>
      <c r="O63" s="156">
        <v>1</v>
      </c>
      <c r="P63" s="157"/>
      <c r="Q63" s="155"/>
      <c r="R63" s="156"/>
      <c r="S63" s="158"/>
    </row>
    <row r="64" spans="1:19" x14ac:dyDescent="0.15">
      <c r="A64" s="178" t="s">
        <v>332</v>
      </c>
      <c r="B64" s="170">
        <v>1</v>
      </c>
      <c r="C64" s="173">
        <f t="shared" si="0"/>
        <v>1</v>
      </c>
      <c r="D64" s="174">
        <f t="shared" si="1"/>
        <v>0</v>
      </c>
      <c r="E64" s="155"/>
      <c r="F64" s="156"/>
      <c r="G64" s="157"/>
      <c r="H64" s="155"/>
      <c r="I64" s="156"/>
      <c r="J64" s="157"/>
      <c r="K64" s="155"/>
      <c r="L64" s="156"/>
      <c r="M64" s="157"/>
      <c r="N64" s="155">
        <v>1</v>
      </c>
      <c r="O64" s="156">
        <v>1</v>
      </c>
      <c r="P64" s="157"/>
      <c r="Q64" s="155"/>
      <c r="R64" s="156"/>
      <c r="S64" s="158"/>
    </row>
    <row r="65" spans="1:19" x14ac:dyDescent="0.15">
      <c r="A65" s="178" t="s">
        <v>292</v>
      </c>
      <c r="B65" s="170">
        <v>8</v>
      </c>
      <c r="C65" s="173">
        <f t="shared" si="0"/>
        <v>3</v>
      </c>
      <c r="D65" s="174">
        <f t="shared" si="1"/>
        <v>5</v>
      </c>
      <c r="E65" s="155">
        <v>1</v>
      </c>
      <c r="F65" s="156">
        <v>1</v>
      </c>
      <c r="G65" s="157"/>
      <c r="H65" s="155">
        <v>2</v>
      </c>
      <c r="I65" s="156">
        <v>1</v>
      </c>
      <c r="J65" s="157">
        <v>1</v>
      </c>
      <c r="K65" s="155"/>
      <c r="L65" s="156"/>
      <c r="M65" s="157"/>
      <c r="N65" s="155">
        <v>2</v>
      </c>
      <c r="O65" s="156">
        <v>1</v>
      </c>
      <c r="P65" s="157">
        <v>1</v>
      </c>
      <c r="Q65" s="155">
        <v>3</v>
      </c>
      <c r="R65" s="156"/>
      <c r="S65" s="158">
        <v>3</v>
      </c>
    </row>
    <row r="66" spans="1:19" x14ac:dyDescent="0.15">
      <c r="A66" s="178" t="s">
        <v>144</v>
      </c>
      <c r="B66" s="170">
        <v>13</v>
      </c>
      <c r="C66" s="173">
        <f t="shared" si="0"/>
        <v>7</v>
      </c>
      <c r="D66" s="174">
        <f t="shared" si="1"/>
        <v>6</v>
      </c>
      <c r="E66" s="155"/>
      <c r="F66" s="156"/>
      <c r="G66" s="157"/>
      <c r="H66" s="155"/>
      <c r="I66" s="156"/>
      <c r="J66" s="157"/>
      <c r="K66" s="155"/>
      <c r="L66" s="156"/>
      <c r="M66" s="157"/>
      <c r="N66" s="155">
        <v>3</v>
      </c>
      <c r="O66" s="156">
        <v>3</v>
      </c>
      <c r="P66" s="157"/>
      <c r="Q66" s="155">
        <v>10</v>
      </c>
      <c r="R66" s="156">
        <v>4</v>
      </c>
      <c r="S66" s="158">
        <v>6</v>
      </c>
    </row>
    <row r="67" spans="1:19" x14ac:dyDescent="0.15">
      <c r="A67" s="178" t="s">
        <v>298</v>
      </c>
      <c r="B67" s="170">
        <v>5</v>
      </c>
      <c r="C67" s="173">
        <f t="shared" si="0"/>
        <v>2</v>
      </c>
      <c r="D67" s="174">
        <f t="shared" si="1"/>
        <v>3</v>
      </c>
      <c r="E67" s="155">
        <v>1</v>
      </c>
      <c r="F67" s="156"/>
      <c r="G67" s="157">
        <v>1</v>
      </c>
      <c r="H67" s="155">
        <v>1</v>
      </c>
      <c r="I67" s="156">
        <v>1</v>
      </c>
      <c r="J67" s="157"/>
      <c r="K67" s="155"/>
      <c r="L67" s="156"/>
      <c r="M67" s="157"/>
      <c r="N67" s="155">
        <v>2</v>
      </c>
      <c r="O67" s="156">
        <v>1</v>
      </c>
      <c r="P67" s="157">
        <v>1</v>
      </c>
      <c r="Q67" s="155">
        <v>1</v>
      </c>
      <c r="R67" s="156"/>
      <c r="S67" s="158">
        <v>1</v>
      </c>
    </row>
    <row r="68" spans="1:19" x14ac:dyDescent="0.15">
      <c r="A68" s="178" t="s">
        <v>276</v>
      </c>
      <c r="B68" s="170">
        <v>24</v>
      </c>
      <c r="C68" s="173">
        <f t="shared" si="0"/>
        <v>16</v>
      </c>
      <c r="D68" s="174">
        <f t="shared" si="1"/>
        <v>8</v>
      </c>
      <c r="E68" s="155"/>
      <c r="F68" s="156"/>
      <c r="G68" s="157"/>
      <c r="H68" s="155">
        <v>14</v>
      </c>
      <c r="I68" s="156">
        <v>11</v>
      </c>
      <c r="J68" s="157">
        <v>3</v>
      </c>
      <c r="K68" s="155"/>
      <c r="L68" s="156"/>
      <c r="M68" s="157"/>
      <c r="N68" s="155">
        <v>10</v>
      </c>
      <c r="O68" s="156">
        <v>5</v>
      </c>
      <c r="P68" s="157">
        <v>5</v>
      </c>
      <c r="Q68" s="155"/>
      <c r="R68" s="156"/>
      <c r="S68" s="158"/>
    </row>
    <row r="69" spans="1:19" x14ac:dyDescent="0.15">
      <c r="A69" s="178" t="s">
        <v>300</v>
      </c>
      <c r="B69" s="170">
        <v>4</v>
      </c>
      <c r="C69" s="173">
        <f t="shared" ref="C69:C123" si="2">SUM(F69,I69,L69,O69,R69)</f>
        <v>2</v>
      </c>
      <c r="D69" s="174">
        <f t="shared" ref="D69:D123" si="3">SUM(G69,J69,M69,P69,S69)</f>
        <v>2</v>
      </c>
      <c r="E69" s="155"/>
      <c r="F69" s="156"/>
      <c r="G69" s="157"/>
      <c r="H69" s="155"/>
      <c r="I69" s="156"/>
      <c r="J69" s="157"/>
      <c r="K69" s="155"/>
      <c r="L69" s="156"/>
      <c r="M69" s="157"/>
      <c r="N69" s="155">
        <v>4</v>
      </c>
      <c r="O69" s="156">
        <v>2</v>
      </c>
      <c r="P69" s="157">
        <v>2</v>
      </c>
      <c r="Q69" s="155"/>
      <c r="R69" s="156"/>
      <c r="S69" s="158"/>
    </row>
    <row r="70" spans="1:19" x14ac:dyDescent="0.15">
      <c r="A70" s="178" t="s">
        <v>98</v>
      </c>
      <c r="B70" s="170">
        <v>4</v>
      </c>
      <c r="C70" s="173">
        <f t="shared" si="2"/>
        <v>3</v>
      </c>
      <c r="D70" s="174">
        <f t="shared" si="3"/>
        <v>1</v>
      </c>
      <c r="E70" s="155"/>
      <c r="F70" s="156"/>
      <c r="G70" s="157"/>
      <c r="H70" s="155">
        <v>1</v>
      </c>
      <c r="I70" s="156"/>
      <c r="J70" s="157">
        <v>1</v>
      </c>
      <c r="K70" s="155"/>
      <c r="L70" s="156"/>
      <c r="M70" s="157"/>
      <c r="N70" s="155"/>
      <c r="O70" s="156"/>
      <c r="P70" s="157"/>
      <c r="Q70" s="155">
        <v>3</v>
      </c>
      <c r="R70" s="156">
        <v>3</v>
      </c>
      <c r="S70" s="158"/>
    </row>
    <row r="71" spans="1:19" x14ac:dyDescent="0.15">
      <c r="A71" s="178" t="s">
        <v>340</v>
      </c>
      <c r="B71" s="170">
        <v>1</v>
      </c>
      <c r="C71" s="173">
        <f t="shared" si="2"/>
        <v>0</v>
      </c>
      <c r="D71" s="174">
        <f t="shared" si="3"/>
        <v>1</v>
      </c>
      <c r="E71" s="155"/>
      <c r="F71" s="156"/>
      <c r="G71" s="157"/>
      <c r="H71" s="155"/>
      <c r="I71" s="156"/>
      <c r="J71" s="157"/>
      <c r="K71" s="155"/>
      <c r="L71" s="156"/>
      <c r="M71" s="157"/>
      <c r="N71" s="155">
        <v>1</v>
      </c>
      <c r="O71" s="156"/>
      <c r="P71" s="157">
        <v>1</v>
      </c>
      <c r="Q71" s="155"/>
      <c r="R71" s="156"/>
      <c r="S71" s="158"/>
    </row>
    <row r="72" spans="1:19" x14ac:dyDescent="0.15">
      <c r="A72" s="178" t="s">
        <v>319</v>
      </c>
      <c r="B72" s="170">
        <v>1</v>
      </c>
      <c r="C72" s="173">
        <f t="shared" si="2"/>
        <v>0</v>
      </c>
      <c r="D72" s="174">
        <f t="shared" si="3"/>
        <v>1</v>
      </c>
      <c r="E72" s="155">
        <v>1</v>
      </c>
      <c r="F72" s="156"/>
      <c r="G72" s="157">
        <v>1</v>
      </c>
      <c r="H72" s="155"/>
      <c r="I72" s="156"/>
      <c r="J72" s="157"/>
      <c r="K72" s="155"/>
      <c r="L72" s="156"/>
      <c r="M72" s="157"/>
      <c r="N72" s="155"/>
      <c r="O72" s="156"/>
      <c r="P72" s="157"/>
      <c r="Q72" s="155"/>
      <c r="R72" s="156"/>
      <c r="S72" s="158"/>
    </row>
    <row r="73" spans="1:19" x14ac:dyDescent="0.15">
      <c r="A73" s="178" t="s">
        <v>333</v>
      </c>
      <c r="B73" s="170">
        <v>1</v>
      </c>
      <c r="C73" s="173">
        <f t="shared" si="2"/>
        <v>1</v>
      </c>
      <c r="D73" s="174">
        <f t="shared" si="3"/>
        <v>0</v>
      </c>
      <c r="E73" s="155"/>
      <c r="F73" s="156"/>
      <c r="G73" s="157"/>
      <c r="H73" s="155"/>
      <c r="I73" s="156"/>
      <c r="J73" s="157"/>
      <c r="K73" s="155"/>
      <c r="L73" s="156"/>
      <c r="M73" s="157"/>
      <c r="N73" s="155">
        <v>1</v>
      </c>
      <c r="O73" s="156">
        <v>1</v>
      </c>
      <c r="P73" s="157"/>
      <c r="Q73" s="155"/>
      <c r="R73" s="156"/>
      <c r="S73" s="158"/>
    </row>
    <row r="74" spans="1:19" x14ac:dyDescent="0.15">
      <c r="A74" s="178" t="s">
        <v>301</v>
      </c>
      <c r="B74" s="170">
        <v>4</v>
      </c>
      <c r="C74" s="173">
        <f t="shared" si="2"/>
        <v>1</v>
      </c>
      <c r="D74" s="174">
        <f t="shared" si="3"/>
        <v>3</v>
      </c>
      <c r="E74" s="155">
        <v>3</v>
      </c>
      <c r="F74" s="156"/>
      <c r="G74" s="157">
        <v>3</v>
      </c>
      <c r="H74" s="155"/>
      <c r="I74" s="156"/>
      <c r="J74" s="157"/>
      <c r="K74" s="155"/>
      <c r="L74" s="156"/>
      <c r="M74" s="157"/>
      <c r="N74" s="155">
        <v>1</v>
      </c>
      <c r="O74" s="156">
        <v>1</v>
      </c>
      <c r="P74" s="157"/>
      <c r="Q74" s="155"/>
      <c r="R74" s="156"/>
      <c r="S74" s="158"/>
    </row>
    <row r="75" spans="1:19" x14ac:dyDescent="0.15">
      <c r="A75" s="178" t="s">
        <v>287</v>
      </c>
      <c r="B75" s="170">
        <v>10</v>
      </c>
      <c r="C75" s="173">
        <f t="shared" si="2"/>
        <v>6</v>
      </c>
      <c r="D75" s="174">
        <f t="shared" si="3"/>
        <v>4</v>
      </c>
      <c r="E75" s="155">
        <v>1</v>
      </c>
      <c r="F75" s="156">
        <v>1</v>
      </c>
      <c r="G75" s="157"/>
      <c r="H75" s="155"/>
      <c r="I75" s="156"/>
      <c r="J75" s="157"/>
      <c r="K75" s="155">
        <v>4</v>
      </c>
      <c r="L75" s="156">
        <v>2</v>
      </c>
      <c r="M75" s="157">
        <v>2</v>
      </c>
      <c r="N75" s="155">
        <v>5</v>
      </c>
      <c r="O75" s="156">
        <v>3</v>
      </c>
      <c r="P75" s="157">
        <v>2</v>
      </c>
      <c r="Q75" s="155"/>
      <c r="R75" s="156"/>
      <c r="S75" s="158"/>
    </row>
    <row r="76" spans="1:19" x14ac:dyDescent="0.15">
      <c r="A76" s="178" t="s">
        <v>291</v>
      </c>
      <c r="B76" s="170">
        <v>8</v>
      </c>
      <c r="C76" s="173">
        <f t="shared" si="2"/>
        <v>2</v>
      </c>
      <c r="D76" s="174">
        <f t="shared" si="3"/>
        <v>6</v>
      </c>
      <c r="E76" s="155">
        <v>3</v>
      </c>
      <c r="F76" s="156"/>
      <c r="G76" s="157">
        <v>3</v>
      </c>
      <c r="H76" s="155"/>
      <c r="I76" s="156"/>
      <c r="J76" s="157"/>
      <c r="K76" s="155"/>
      <c r="L76" s="156"/>
      <c r="M76" s="157"/>
      <c r="N76" s="155">
        <v>5</v>
      </c>
      <c r="O76" s="156">
        <v>2</v>
      </c>
      <c r="P76" s="157">
        <v>3</v>
      </c>
      <c r="Q76" s="155"/>
      <c r="R76" s="156"/>
      <c r="S76" s="158"/>
    </row>
    <row r="77" spans="1:19" x14ac:dyDescent="0.15">
      <c r="A77" s="178" t="s">
        <v>294</v>
      </c>
      <c r="B77" s="170">
        <v>6</v>
      </c>
      <c r="C77" s="173">
        <f t="shared" si="2"/>
        <v>3</v>
      </c>
      <c r="D77" s="174">
        <f t="shared" si="3"/>
        <v>3</v>
      </c>
      <c r="E77" s="155">
        <v>1</v>
      </c>
      <c r="F77" s="156"/>
      <c r="G77" s="157">
        <v>1</v>
      </c>
      <c r="H77" s="155"/>
      <c r="I77" s="156"/>
      <c r="J77" s="157"/>
      <c r="K77" s="155"/>
      <c r="L77" s="156"/>
      <c r="M77" s="157"/>
      <c r="N77" s="155">
        <v>1</v>
      </c>
      <c r="O77" s="156">
        <v>1</v>
      </c>
      <c r="P77" s="157"/>
      <c r="Q77" s="155">
        <v>4</v>
      </c>
      <c r="R77" s="156">
        <v>2</v>
      </c>
      <c r="S77" s="158">
        <v>2</v>
      </c>
    </row>
    <row r="78" spans="1:19" x14ac:dyDescent="0.15">
      <c r="A78" s="178" t="s">
        <v>105</v>
      </c>
      <c r="B78" s="170">
        <v>6</v>
      </c>
      <c r="C78" s="173">
        <f t="shared" si="2"/>
        <v>2</v>
      </c>
      <c r="D78" s="174">
        <f t="shared" si="3"/>
        <v>4</v>
      </c>
      <c r="E78" s="155"/>
      <c r="F78" s="156"/>
      <c r="G78" s="157"/>
      <c r="H78" s="155"/>
      <c r="I78" s="156"/>
      <c r="J78" s="157"/>
      <c r="K78" s="155">
        <v>6</v>
      </c>
      <c r="L78" s="156">
        <v>2</v>
      </c>
      <c r="M78" s="157">
        <v>4</v>
      </c>
      <c r="N78" s="155"/>
      <c r="O78" s="156"/>
      <c r="P78" s="157"/>
      <c r="Q78" s="155"/>
      <c r="R78" s="156"/>
      <c r="S78" s="158"/>
    </row>
    <row r="79" spans="1:19" x14ac:dyDescent="0.15">
      <c r="A79" s="178" t="s">
        <v>324</v>
      </c>
      <c r="B79" s="170">
        <v>1</v>
      </c>
      <c r="C79" s="173">
        <f t="shared" si="2"/>
        <v>1</v>
      </c>
      <c r="D79" s="174">
        <f t="shared" si="3"/>
        <v>0</v>
      </c>
      <c r="E79" s="155"/>
      <c r="F79" s="156"/>
      <c r="G79" s="157"/>
      <c r="H79" s="155"/>
      <c r="I79" s="156"/>
      <c r="J79" s="157"/>
      <c r="K79" s="155"/>
      <c r="L79" s="156"/>
      <c r="M79" s="157"/>
      <c r="N79" s="155">
        <v>1</v>
      </c>
      <c r="O79" s="156">
        <v>1</v>
      </c>
      <c r="P79" s="157"/>
      <c r="Q79" s="155"/>
      <c r="R79" s="156"/>
      <c r="S79" s="158"/>
    </row>
    <row r="80" spans="1:19" x14ac:dyDescent="0.15">
      <c r="A80" s="178" t="s">
        <v>307</v>
      </c>
      <c r="B80" s="170">
        <v>2</v>
      </c>
      <c r="C80" s="173">
        <f t="shared" si="2"/>
        <v>0</v>
      </c>
      <c r="D80" s="174">
        <f t="shared" si="3"/>
        <v>2</v>
      </c>
      <c r="E80" s="155"/>
      <c r="F80" s="156"/>
      <c r="G80" s="157"/>
      <c r="H80" s="155"/>
      <c r="I80" s="156"/>
      <c r="J80" s="157"/>
      <c r="K80" s="155"/>
      <c r="L80" s="156"/>
      <c r="M80" s="157"/>
      <c r="N80" s="155">
        <v>2</v>
      </c>
      <c r="O80" s="156"/>
      <c r="P80" s="157">
        <v>2</v>
      </c>
      <c r="Q80" s="155"/>
      <c r="R80" s="156"/>
      <c r="S80" s="158"/>
    </row>
    <row r="81" spans="1:19" x14ac:dyDescent="0.15">
      <c r="A81" s="178" t="s">
        <v>289</v>
      </c>
      <c r="B81" s="170">
        <v>8</v>
      </c>
      <c r="C81" s="173">
        <f t="shared" si="2"/>
        <v>3</v>
      </c>
      <c r="D81" s="174">
        <f t="shared" si="3"/>
        <v>5</v>
      </c>
      <c r="E81" s="155"/>
      <c r="F81" s="156"/>
      <c r="G81" s="157"/>
      <c r="H81" s="155">
        <v>4</v>
      </c>
      <c r="I81" s="156">
        <v>2</v>
      </c>
      <c r="J81" s="157">
        <v>2</v>
      </c>
      <c r="K81" s="155"/>
      <c r="L81" s="156"/>
      <c r="M81" s="157"/>
      <c r="N81" s="155">
        <v>4</v>
      </c>
      <c r="O81" s="156">
        <v>1</v>
      </c>
      <c r="P81" s="157">
        <v>3</v>
      </c>
      <c r="Q81" s="155"/>
      <c r="R81" s="156"/>
      <c r="S81" s="158"/>
    </row>
    <row r="82" spans="1:19" x14ac:dyDescent="0.15">
      <c r="A82" s="178" t="s">
        <v>297</v>
      </c>
      <c r="B82" s="170">
        <v>6</v>
      </c>
      <c r="C82" s="173">
        <f t="shared" si="2"/>
        <v>3</v>
      </c>
      <c r="D82" s="174">
        <f t="shared" si="3"/>
        <v>3</v>
      </c>
      <c r="E82" s="155"/>
      <c r="F82" s="156"/>
      <c r="G82" s="157"/>
      <c r="H82" s="155"/>
      <c r="I82" s="156"/>
      <c r="J82" s="157"/>
      <c r="K82" s="155"/>
      <c r="L82" s="156"/>
      <c r="M82" s="157"/>
      <c r="N82" s="155">
        <v>6</v>
      </c>
      <c r="O82" s="156">
        <v>3</v>
      </c>
      <c r="P82" s="157">
        <v>3</v>
      </c>
      <c r="Q82" s="155"/>
      <c r="R82" s="156"/>
      <c r="S82" s="158"/>
    </row>
    <row r="83" spans="1:19" x14ac:dyDescent="0.15">
      <c r="A83" s="178" t="s">
        <v>315</v>
      </c>
      <c r="B83" s="170">
        <v>2</v>
      </c>
      <c r="C83" s="173">
        <f t="shared" si="2"/>
        <v>0</v>
      </c>
      <c r="D83" s="174">
        <f t="shared" si="3"/>
        <v>2</v>
      </c>
      <c r="E83" s="155"/>
      <c r="F83" s="156"/>
      <c r="G83" s="157"/>
      <c r="H83" s="155">
        <v>1</v>
      </c>
      <c r="I83" s="156"/>
      <c r="J83" s="157">
        <v>1</v>
      </c>
      <c r="K83" s="155">
        <v>1</v>
      </c>
      <c r="L83" s="156"/>
      <c r="M83" s="157">
        <v>1</v>
      </c>
      <c r="N83" s="155"/>
      <c r="O83" s="156"/>
      <c r="P83" s="157"/>
      <c r="Q83" s="155"/>
      <c r="R83" s="156"/>
      <c r="S83" s="158"/>
    </row>
    <row r="84" spans="1:19" x14ac:dyDescent="0.15">
      <c r="A84" s="178" t="s">
        <v>316</v>
      </c>
      <c r="B84" s="170">
        <v>2</v>
      </c>
      <c r="C84" s="173">
        <f t="shared" si="2"/>
        <v>0</v>
      </c>
      <c r="D84" s="174">
        <f t="shared" si="3"/>
        <v>2</v>
      </c>
      <c r="E84" s="155"/>
      <c r="F84" s="156"/>
      <c r="G84" s="157"/>
      <c r="H84" s="155"/>
      <c r="I84" s="156"/>
      <c r="J84" s="157"/>
      <c r="K84" s="155"/>
      <c r="L84" s="156"/>
      <c r="M84" s="157"/>
      <c r="N84" s="155">
        <v>2</v>
      </c>
      <c r="O84" s="156"/>
      <c r="P84" s="157">
        <v>2</v>
      </c>
      <c r="Q84" s="155"/>
      <c r="R84" s="156"/>
      <c r="S84" s="158"/>
    </row>
    <row r="85" spans="1:19" x14ac:dyDescent="0.15">
      <c r="A85" s="178" t="s">
        <v>102</v>
      </c>
      <c r="B85" s="170">
        <v>1</v>
      </c>
      <c r="C85" s="173">
        <f t="shared" si="2"/>
        <v>1</v>
      </c>
      <c r="D85" s="174">
        <f t="shared" si="3"/>
        <v>0</v>
      </c>
      <c r="E85" s="155"/>
      <c r="F85" s="156"/>
      <c r="G85" s="157"/>
      <c r="H85" s="155"/>
      <c r="I85" s="156"/>
      <c r="J85" s="157"/>
      <c r="K85" s="155"/>
      <c r="L85" s="156"/>
      <c r="M85" s="157"/>
      <c r="N85" s="155">
        <v>1</v>
      </c>
      <c r="O85" s="156">
        <v>1</v>
      </c>
      <c r="P85" s="157"/>
      <c r="Q85" s="155"/>
      <c r="R85" s="156"/>
      <c r="S85" s="158"/>
    </row>
    <row r="86" spans="1:19" x14ac:dyDescent="0.15">
      <c r="A86" s="178" t="s">
        <v>100</v>
      </c>
      <c r="B86" s="170">
        <v>2</v>
      </c>
      <c r="C86" s="173">
        <f t="shared" si="2"/>
        <v>0</v>
      </c>
      <c r="D86" s="174">
        <f t="shared" si="3"/>
        <v>2</v>
      </c>
      <c r="E86" s="155"/>
      <c r="F86" s="156"/>
      <c r="G86" s="157"/>
      <c r="H86" s="155"/>
      <c r="I86" s="156"/>
      <c r="J86" s="157"/>
      <c r="K86" s="155">
        <v>1</v>
      </c>
      <c r="L86" s="156"/>
      <c r="M86" s="157">
        <v>1</v>
      </c>
      <c r="N86" s="155"/>
      <c r="O86" s="156"/>
      <c r="P86" s="157"/>
      <c r="Q86" s="155">
        <v>1</v>
      </c>
      <c r="R86" s="156"/>
      <c r="S86" s="158">
        <v>1</v>
      </c>
    </row>
    <row r="87" spans="1:19" x14ac:dyDescent="0.15">
      <c r="A87" s="178" t="s">
        <v>302</v>
      </c>
      <c r="B87" s="170">
        <v>4</v>
      </c>
      <c r="C87" s="173">
        <f t="shared" si="2"/>
        <v>4</v>
      </c>
      <c r="D87" s="174">
        <f t="shared" si="3"/>
        <v>0</v>
      </c>
      <c r="E87" s="155"/>
      <c r="F87" s="156"/>
      <c r="G87" s="157"/>
      <c r="H87" s="155"/>
      <c r="I87" s="156"/>
      <c r="J87" s="157"/>
      <c r="K87" s="155"/>
      <c r="L87" s="156"/>
      <c r="M87" s="157"/>
      <c r="N87" s="155"/>
      <c r="O87" s="156"/>
      <c r="P87" s="157"/>
      <c r="Q87" s="155">
        <v>4</v>
      </c>
      <c r="R87" s="156">
        <v>4</v>
      </c>
      <c r="S87" s="158"/>
    </row>
    <row r="88" spans="1:19" x14ac:dyDescent="0.15">
      <c r="A88" s="178" t="s">
        <v>336</v>
      </c>
      <c r="B88" s="170">
        <v>1</v>
      </c>
      <c r="C88" s="173">
        <f t="shared" si="2"/>
        <v>0</v>
      </c>
      <c r="D88" s="174">
        <f t="shared" si="3"/>
        <v>1</v>
      </c>
      <c r="E88" s="155"/>
      <c r="F88" s="156"/>
      <c r="G88" s="157"/>
      <c r="H88" s="155"/>
      <c r="I88" s="156"/>
      <c r="J88" s="157"/>
      <c r="K88" s="155">
        <v>1</v>
      </c>
      <c r="L88" s="156"/>
      <c r="M88" s="157">
        <v>1</v>
      </c>
      <c r="N88" s="155"/>
      <c r="O88" s="156"/>
      <c r="P88" s="157"/>
      <c r="Q88" s="155"/>
      <c r="R88" s="156"/>
      <c r="S88" s="158"/>
    </row>
    <row r="89" spans="1:19" x14ac:dyDescent="0.15">
      <c r="A89" s="178" t="s">
        <v>304</v>
      </c>
      <c r="B89" s="170">
        <v>3</v>
      </c>
      <c r="C89" s="173">
        <f t="shared" si="2"/>
        <v>0</v>
      </c>
      <c r="D89" s="174">
        <f t="shared" si="3"/>
        <v>3</v>
      </c>
      <c r="E89" s="155">
        <v>3</v>
      </c>
      <c r="F89" s="156"/>
      <c r="G89" s="157">
        <v>3</v>
      </c>
      <c r="H89" s="155"/>
      <c r="I89" s="156"/>
      <c r="J89" s="157"/>
      <c r="K89" s="155"/>
      <c r="L89" s="156"/>
      <c r="M89" s="157"/>
      <c r="N89" s="155"/>
      <c r="O89" s="156"/>
      <c r="P89" s="157"/>
      <c r="Q89" s="155"/>
      <c r="R89" s="156"/>
      <c r="S89" s="158"/>
    </row>
    <row r="90" spans="1:19" x14ac:dyDescent="0.15">
      <c r="A90" s="178" t="s">
        <v>317</v>
      </c>
      <c r="B90" s="170">
        <v>1</v>
      </c>
      <c r="C90" s="173">
        <f t="shared" si="2"/>
        <v>1</v>
      </c>
      <c r="D90" s="174">
        <f t="shared" si="3"/>
        <v>0</v>
      </c>
      <c r="E90" s="155">
        <v>1</v>
      </c>
      <c r="F90" s="156">
        <v>1</v>
      </c>
      <c r="G90" s="157"/>
      <c r="H90" s="155"/>
      <c r="I90" s="156"/>
      <c r="J90" s="157"/>
      <c r="K90" s="155"/>
      <c r="L90" s="156"/>
      <c r="M90" s="157"/>
      <c r="N90" s="155"/>
      <c r="O90" s="156"/>
      <c r="P90" s="157"/>
      <c r="Q90" s="155"/>
      <c r="R90" s="156"/>
      <c r="S90" s="158"/>
    </row>
    <row r="91" spans="1:19" x14ac:dyDescent="0.15">
      <c r="A91" s="178" t="s">
        <v>314</v>
      </c>
      <c r="B91" s="170">
        <v>2</v>
      </c>
      <c r="C91" s="173">
        <f t="shared" si="2"/>
        <v>1</v>
      </c>
      <c r="D91" s="174">
        <f t="shared" si="3"/>
        <v>1</v>
      </c>
      <c r="E91" s="155">
        <v>1</v>
      </c>
      <c r="F91" s="156"/>
      <c r="G91" s="157">
        <v>1</v>
      </c>
      <c r="H91" s="155"/>
      <c r="I91" s="156"/>
      <c r="J91" s="157"/>
      <c r="K91" s="155"/>
      <c r="L91" s="156"/>
      <c r="M91" s="157"/>
      <c r="N91" s="155">
        <v>1</v>
      </c>
      <c r="O91" s="156">
        <v>1</v>
      </c>
      <c r="P91" s="157"/>
      <c r="Q91" s="155"/>
      <c r="R91" s="156"/>
      <c r="S91" s="158"/>
    </row>
    <row r="92" spans="1:19" x14ac:dyDescent="0.15">
      <c r="A92" s="178" t="s">
        <v>331</v>
      </c>
      <c r="B92" s="170">
        <v>1</v>
      </c>
      <c r="C92" s="173">
        <f t="shared" si="2"/>
        <v>1</v>
      </c>
      <c r="D92" s="174">
        <f t="shared" si="3"/>
        <v>0</v>
      </c>
      <c r="E92" s="155"/>
      <c r="F92" s="156"/>
      <c r="G92" s="157"/>
      <c r="H92" s="155"/>
      <c r="I92" s="156"/>
      <c r="J92" s="157"/>
      <c r="K92" s="155"/>
      <c r="L92" s="156"/>
      <c r="M92" s="157"/>
      <c r="N92" s="155">
        <v>1</v>
      </c>
      <c r="O92" s="156">
        <v>1</v>
      </c>
      <c r="P92" s="157"/>
      <c r="Q92" s="155"/>
      <c r="R92" s="156"/>
      <c r="S92" s="158"/>
    </row>
    <row r="93" spans="1:19" x14ac:dyDescent="0.15">
      <c r="A93" s="178" t="s">
        <v>93</v>
      </c>
      <c r="B93" s="170">
        <v>1</v>
      </c>
      <c r="C93" s="173">
        <f t="shared" si="2"/>
        <v>1</v>
      </c>
      <c r="D93" s="174">
        <f t="shared" si="3"/>
        <v>0</v>
      </c>
      <c r="E93" s="155"/>
      <c r="F93" s="156"/>
      <c r="G93" s="157"/>
      <c r="H93" s="155"/>
      <c r="I93" s="156"/>
      <c r="J93" s="157"/>
      <c r="K93" s="155"/>
      <c r="L93" s="156"/>
      <c r="M93" s="157"/>
      <c r="N93" s="155"/>
      <c r="O93" s="156"/>
      <c r="P93" s="157"/>
      <c r="Q93" s="155">
        <v>1</v>
      </c>
      <c r="R93" s="156">
        <v>1</v>
      </c>
      <c r="S93" s="158"/>
    </row>
    <row r="94" spans="1:19" x14ac:dyDescent="0.15">
      <c r="A94" s="178" t="s">
        <v>309</v>
      </c>
      <c r="B94" s="170">
        <v>2</v>
      </c>
      <c r="C94" s="173">
        <f t="shared" si="2"/>
        <v>1</v>
      </c>
      <c r="D94" s="174">
        <f t="shared" si="3"/>
        <v>1</v>
      </c>
      <c r="E94" s="155"/>
      <c r="F94" s="156"/>
      <c r="G94" s="157"/>
      <c r="H94" s="155"/>
      <c r="I94" s="156"/>
      <c r="J94" s="157"/>
      <c r="K94" s="155"/>
      <c r="L94" s="156"/>
      <c r="M94" s="157"/>
      <c r="N94" s="155"/>
      <c r="O94" s="156"/>
      <c r="P94" s="157"/>
      <c r="Q94" s="155">
        <v>2</v>
      </c>
      <c r="R94" s="156">
        <v>1</v>
      </c>
      <c r="S94" s="158">
        <v>1</v>
      </c>
    </row>
    <row r="95" spans="1:19" x14ac:dyDescent="0.15">
      <c r="A95" s="178" t="s">
        <v>114</v>
      </c>
      <c r="B95" s="170">
        <v>2</v>
      </c>
      <c r="C95" s="173">
        <f t="shared" si="2"/>
        <v>0</v>
      </c>
      <c r="D95" s="174">
        <f t="shared" si="3"/>
        <v>2</v>
      </c>
      <c r="E95" s="155">
        <v>1</v>
      </c>
      <c r="F95" s="156"/>
      <c r="G95" s="157">
        <v>1</v>
      </c>
      <c r="H95" s="155"/>
      <c r="I95" s="156"/>
      <c r="J95" s="157"/>
      <c r="K95" s="155"/>
      <c r="L95" s="156"/>
      <c r="M95" s="157"/>
      <c r="N95" s="155">
        <v>1</v>
      </c>
      <c r="O95" s="156"/>
      <c r="P95" s="157">
        <v>1</v>
      </c>
      <c r="Q95" s="155"/>
      <c r="R95" s="156"/>
      <c r="S95" s="158"/>
    </row>
    <row r="96" spans="1:19" ht="17.25" customHeight="1" x14ac:dyDescent="0.15">
      <c r="A96" s="178" t="s">
        <v>318</v>
      </c>
      <c r="B96" s="170">
        <v>1</v>
      </c>
      <c r="C96" s="173">
        <f t="shared" si="2"/>
        <v>1</v>
      </c>
      <c r="D96" s="174">
        <f t="shared" si="3"/>
        <v>0</v>
      </c>
      <c r="E96" s="155"/>
      <c r="F96" s="156"/>
      <c r="G96" s="157"/>
      <c r="H96" s="155"/>
      <c r="I96" s="156"/>
      <c r="J96" s="157"/>
      <c r="K96" s="155"/>
      <c r="L96" s="156"/>
      <c r="M96" s="157"/>
      <c r="N96" s="155">
        <v>1</v>
      </c>
      <c r="O96" s="156">
        <v>1</v>
      </c>
      <c r="P96" s="157"/>
      <c r="Q96" s="155"/>
      <c r="R96" s="156"/>
      <c r="S96" s="158"/>
    </row>
    <row r="97" spans="1:19" x14ac:dyDescent="0.15">
      <c r="A97" s="178" t="s">
        <v>329</v>
      </c>
      <c r="B97" s="170">
        <v>1</v>
      </c>
      <c r="C97" s="173">
        <f t="shared" si="2"/>
        <v>1</v>
      </c>
      <c r="D97" s="174">
        <f t="shared" si="3"/>
        <v>0</v>
      </c>
      <c r="E97" s="155"/>
      <c r="F97" s="156"/>
      <c r="G97" s="157"/>
      <c r="H97" s="155"/>
      <c r="I97" s="156"/>
      <c r="J97" s="157"/>
      <c r="K97" s="155"/>
      <c r="L97" s="156"/>
      <c r="M97" s="157"/>
      <c r="N97" s="155">
        <v>1</v>
      </c>
      <c r="O97" s="156">
        <v>1</v>
      </c>
      <c r="P97" s="157"/>
      <c r="Q97" s="155"/>
      <c r="R97" s="156"/>
      <c r="S97" s="158"/>
    </row>
    <row r="98" spans="1:19" x14ac:dyDescent="0.15">
      <c r="A98" s="178" t="s">
        <v>91</v>
      </c>
      <c r="B98" s="170">
        <v>1</v>
      </c>
      <c r="C98" s="173">
        <f t="shared" si="2"/>
        <v>1</v>
      </c>
      <c r="D98" s="174">
        <f t="shared" si="3"/>
        <v>0</v>
      </c>
      <c r="E98" s="155"/>
      <c r="F98" s="156"/>
      <c r="G98" s="157"/>
      <c r="H98" s="155"/>
      <c r="I98" s="156"/>
      <c r="J98" s="157"/>
      <c r="K98" s="155"/>
      <c r="L98" s="156"/>
      <c r="M98" s="157"/>
      <c r="N98" s="155">
        <v>1</v>
      </c>
      <c r="O98" s="156">
        <v>1</v>
      </c>
      <c r="P98" s="157"/>
      <c r="Q98" s="155"/>
      <c r="R98" s="156"/>
      <c r="S98" s="158"/>
    </row>
    <row r="99" spans="1:19" x14ac:dyDescent="0.15">
      <c r="A99" s="178" t="s">
        <v>306</v>
      </c>
      <c r="B99" s="170">
        <v>2</v>
      </c>
      <c r="C99" s="173">
        <f t="shared" si="2"/>
        <v>0</v>
      </c>
      <c r="D99" s="174">
        <f t="shared" si="3"/>
        <v>2</v>
      </c>
      <c r="E99" s="155"/>
      <c r="F99" s="156"/>
      <c r="G99" s="157"/>
      <c r="H99" s="155"/>
      <c r="I99" s="156"/>
      <c r="J99" s="157"/>
      <c r="K99" s="155"/>
      <c r="L99" s="156"/>
      <c r="M99" s="157"/>
      <c r="N99" s="155">
        <v>2</v>
      </c>
      <c r="O99" s="156"/>
      <c r="P99" s="157">
        <v>2</v>
      </c>
      <c r="Q99" s="155"/>
      <c r="R99" s="156"/>
      <c r="S99" s="158"/>
    </row>
    <row r="100" spans="1:19" x14ac:dyDescent="0.15">
      <c r="A100" s="178" t="s">
        <v>113</v>
      </c>
      <c r="B100" s="170">
        <v>1</v>
      </c>
      <c r="C100" s="173">
        <f t="shared" si="2"/>
        <v>0</v>
      </c>
      <c r="D100" s="174">
        <f t="shared" si="3"/>
        <v>1</v>
      </c>
      <c r="E100" s="155"/>
      <c r="F100" s="156"/>
      <c r="G100" s="157"/>
      <c r="H100" s="155"/>
      <c r="I100" s="156"/>
      <c r="J100" s="157"/>
      <c r="K100" s="155"/>
      <c r="L100" s="156"/>
      <c r="M100" s="157"/>
      <c r="N100" s="155">
        <v>1</v>
      </c>
      <c r="O100" s="156"/>
      <c r="P100" s="157">
        <v>1</v>
      </c>
      <c r="Q100" s="155"/>
      <c r="R100" s="156"/>
      <c r="S100" s="158"/>
    </row>
    <row r="101" spans="1:19" x14ac:dyDescent="0.15">
      <c r="A101" s="178" t="s">
        <v>171</v>
      </c>
      <c r="B101" s="170">
        <v>13</v>
      </c>
      <c r="C101" s="173">
        <f t="shared" si="2"/>
        <v>8</v>
      </c>
      <c r="D101" s="174">
        <f t="shared" si="3"/>
        <v>5</v>
      </c>
      <c r="E101" s="155"/>
      <c r="F101" s="156"/>
      <c r="G101" s="157"/>
      <c r="H101" s="155"/>
      <c r="I101" s="156"/>
      <c r="J101" s="157"/>
      <c r="K101" s="155"/>
      <c r="L101" s="156"/>
      <c r="M101" s="157"/>
      <c r="N101" s="155">
        <v>4</v>
      </c>
      <c r="O101" s="156">
        <v>3</v>
      </c>
      <c r="P101" s="157">
        <v>1</v>
      </c>
      <c r="Q101" s="155">
        <v>9</v>
      </c>
      <c r="R101" s="156">
        <v>5</v>
      </c>
      <c r="S101" s="158">
        <v>4</v>
      </c>
    </row>
    <row r="102" spans="1:19" x14ac:dyDescent="0.15">
      <c r="A102" s="178" t="s">
        <v>310</v>
      </c>
      <c r="B102" s="170">
        <v>2</v>
      </c>
      <c r="C102" s="173">
        <f t="shared" si="2"/>
        <v>0</v>
      </c>
      <c r="D102" s="174">
        <f t="shared" si="3"/>
        <v>2</v>
      </c>
      <c r="E102" s="155"/>
      <c r="F102" s="156"/>
      <c r="G102" s="157"/>
      <c r="H102" s="155"/>
      <c r="I102" s="156"/>
      <c r="J102" s="157"/>
      <c r="K102" s="155"/>
      <c r="L102" s="156"/>
      <c r="M102" s="157"/>
      <c r="N102" s="155">
        <v>2</v>
      </c>
      <c r="O102" s="156"/>
      <c r="P102" s="157">
        <v>2</v>
      </c>
      <c r="Q102" s="155"/>
      <c r="R102" s="156"/>
      <c r="S102" s="158"/>
    </row>
    <row r="103" spans="1:19" x14ac:dyDescent="0.15">
      <c r="A103" s="178" t="s">
        <v>115</v>
      </c>
      <c r="B103" s="170">
        <v>2</v>
      </c>
      <c r="C103" s="173">
        <f t="shared" si="2"/>
        <v>1</v>
      </c>
      <c r="D103" s="174">
        <f t="shared" si="3"/>
        <v>1</v>
      </c>
      <c r="E103" s="155"/>
      <c r="F103" s="156"/>
      <c r="G103" s="157"/>
      <c r="H103" s="155"/>
      <c r="I103" s="156"/>
      <c r="J103" s="157"/>
      <c r="K103" s="155"/>
      <c r="L103" s="156"/>
      <c r="M103" s="157"/>
      <c r="N103" s="155">
        <v>2</v>
      </c>
      <c r="O103" s="156">
        <v>1</v>
      </c>
      <c r="P103" s="157">
        <v>1</v>
      </c>
      <c r="Q103" s="155"/>
      <c r="R103" s="156"/>
      <c r="S103" s="158"/>
    </row>
    <row r="104" spans="1:19" x14ac:dyDescent="0.15">
      <c r="A104" s="178" t="s">
        <v>326</v>
      </c>
      <c r="B104" s="170">
        <v>1</v>
      </c>
      <c r="C104" s="173">
        <f t="shared" si="2"/>
        <v>1</v>
      </c>
      <c r="D104" s="174">
        <f t="shared" si="3"/>
        <v>0</v>
      </c>
      <c r="E104" s="155">
        <v>1</v>
      </c>
      <c r="F104" s="156">
        <v>1</v>
      </c>
      <c r="G104" s="157"/>
      <c r="H104" s="155"/>
      <c r="I104" s="156"/>
      <c r="J104" s="157"/>
      <c r="K104" s="155"/>
      <c r="L104" s="156"/>
      <c r="M104" s="157"/>
      <c r="N104" s="155"/>
      <c r="O104" s="156"/>
      <c r="P104" s="157"/>
      <c r="Q104" s="155"/>
      <c r="R104" s="156"/>
      <c r="S104" s="158"/>
    </row>
    <row r="105" spans="1:19" x14ac:dyDescent="0.15">
      <c r="A105" s="178" t="s">
        <v>305</v>
      </c>
      <c r="B105" s="170">
        <v>3</v>
      </c>
      <c r="C105" s="173">
        <f t="shared" si="2"/>
        <v>0</v>
      </c>
      <c r="D105" s="174">
        <f t="shared" si="3"/>
        <v>3</v>
      </c>
      <c r="E105" s="155">
        <v>0</v>
      </c>
      <c r="F105" s="156">
        <v>0</v>
      </c>
      <c r="G105" s="157">
        <v>0</v>
      </c>
      <c r="H105" s="155"/>
      <c r="I105" s="156"/>
      <c r="J105" s="157"/>
      <c r="K105" s="155"/>
      <c r="L105" s="156"/>
      <c r="M105" s="157"/>
      <c r="N105" s="155">
        <v>3</v>
      </c>
      <c r="O105" s="156"/>
      <c r="P105" s="157">
        <v>3</v>
      </c>
      <c r="Q105" s="155"/>
      <c r="R105" s="156"/>
      <c r="S105" s="158"/>
    </row>
    <row r="106" spans="1:19" x14ac:dyDescent="0.15">
      <c r="A106" s="178" t="s">
        <v>80</v>
      </c>
      <c r="B106" s="170">
        <v>3</v>
      </c>
      <c r="C106" s="173">
        <f t="shared" si="2"/>
        <v>1</v>
      </c>
      <c r="D106" s="174">
        <f t="shared" si="3"/>
        <v>2</v>
      </c>
      <c r="E106" s="155">
        <v>0</v>
      </c>
      <c r="F106" s="156">
        <v>0</v>
      </c>
      <c r="G106" s="157">
        <v>0</v>
      </c>
      <c r="H106" s="155"/>
      <c r="I106" s="156"/>
      <c r="J106" s="157"/>
      <c r="K106" s="155"/>
      <c r="L106" s="156"/>
      <c r="M106" s="157"/>
      <c r="N106" s="155">
        <v>3</v>
      </c>
      <c r="O106" s="156">
        <v>1</v>
      </c>
      <c r="P106" s="157">
        <v>2</v>
      </c>
      <c r="Q106" s="155"/>
      <c r="R106" s="156"/>
      <c r="S106" s="158"/>
    </row>
    <row r="107" spans="1:19" x14ac:dyDescent="0.15">
      <c r="A107" s="178" t="s">
        <v>172</v>
      </c>
      <c r="B107" s="170">
        <v>5</v>
      </c>
      <c r="C107" s="173">
        <f t="shared" si="2"/>
        <v>3</v>
      </c>
      <c r="D107" s="174">
        <f t="shared" si="3"/>
        <v>2</v>
      </c>
      <c r="E107" s="155">
        <v>0</v>
      </c>
      <c r="F107" s="156">
        <v>0</v>
      </c>
      <c r="G107" s="157">
        <v>0</v>
      </c>
      <c r="H107" s="155"/>
      <c r="I107" s="156"/>
      <c r="J107" s="157"/>
      <c r="K107" s="155"/>
      <c r="L107" s="156"/>
      <c r="M107" s="157"/>
      <c r="N107" s="155">
        <v>2</v>
      </c>
      <c r="O107" s="156">
        <v>1</v>
      </c>
      <c r="P107" s="157">
        <v>1</v>
      </c>
      <c r="Q107" s="155">
        <v>3</v>
      </c>
      <c r="R107" s="156">
        <v>2</v>
      </c>
      <c r="S107" s="158">
        <v>1</v>
      </c>
    </row>
    <row r="108" spans="1:19" x14ac:dyDescent="0.15">
      <c r="A108" s="178" t="s">
        <v>339</v>
      </c>
      <c r="B108" s="170">
        <v>1</v>
      </c>
      <c r="C108" s="173">
        <f t="shared" si="2"/>
        <v>1</v>
      </c>
      <c r="D108" s="174">
        <f t="shared" si="3"/>
        <v>0</v>
      </c>
      <c r="E108" s="155">
        <v>0</v>
      </c>
      <c r="F108" s="156">
        <v>0</v>
      </c>
      <c r="G108" s="157">
        <v>0</v>
      </c>
      <c r="H108" s="155"/>
      <c r="I108" s="156"/>
      <c r="J108" s="157"/>
      <c r="K108" s="155"/>
      <c r="L108" s="156"/>
      <c r="M108" s="157"/>
      <c r="N108" s="155"/>
      <c r="O108" s="156"/>
      <c r="P108" s="157"/>
      <c r="Q108" s="155">
        <v>1</v>
      </c>
      <c r="R108" s="156">
        <v>1</v>
      </c>
      <c r="S108" s="158"/>
    </row>
    <row r="109" spans="1:19" x14ac:dyDescent="0.15">
      <c r="A109" s="178" t="s">
        <v>313</v>
      </c>
      <c r="B109" s="170">
        <v>2</v>
      </c>
      <c r="C109" s="173">
        <f t="shared" si="2"/>
        <v>0</v>
      </c>
      <c r="D109" s="174">
        <f t="shared" si="3"/>
        <v>2</v>
      </c>
      <c r="E109" s="155">
        <v>0</v>
      </c>
      <c r="F109" s="156">
        <v>0</v>
      </c>
      <c r="G109" s="157">
        <v>0</v>
      </c>
      <c r="H109" s="155"/>
      <c r="I109" s="156"/>
      <c r="J109" s="157"/>
      <c r="K109" s="155"/>
      <c r="L109" s="156"/>
      <c r="M109" s="157"/>
      <c r="N109" s="155">
        <v>2</v>
      </c>
      <c r="O109" s="156"/>
      <c r="P109" s="157">
        <v>2</v>
      </c>
      <c r="Q109" s="155"/>
      <c r="R109" s="156"/>
      <c r="S109" s="158"/>
    </row>
    <row r="110" spans="1:19" x14ac:dyDescent="0.15">
      <c r="A110" s="178" t="s">
        <v>312</v>
      </c>
      <c r="B110" s="170">
        <v>2</v>
      </c>
      <c r="C110" s="173">
        <f t="shared" si="2"/>
        <v>0</v>
      </c>
      <c r="D110" s="174">
        <f t="shared" si="3"/>
        <v>2</v>
      </c>
      <c r="E110" s="155">
        <v>0</v>
      </c>
      <c r="F110" s="156">
        <v>0</v>
      </c>
      <c r="G110" s="157">
        <v>0</v>
      </c>
      <c r="H110" s="155"/>
      <c r="I110" s="156"/>
      <c r="J110" s="157"/>
      <c r="K110" s="155"/>
      <c r="L110" s="156"/>
      <c r="M110" s="157"/>
      <c r="N110" s="155">
        <v>1</v>
      </c>
      <c r="O110" s="156"/>
      <c r="P110" s="157">
        <v>1</v>
      </c>
      <c r="Q110" s="155">
        <v>1</v>
      </c>
      <c r="R110" s="156"/>
      <c r="S110" s="158">
        <v>1</v>
      </c>
    </row>
    <row r="111" spans="1:19" x14ac:dyDescent="0.15">
      <c r="A111" s="178" t="s">
        <v>308</v>
      </c>
      <c r="B111" s="170">
        <v>2</v>
      </c>
      <c r="C111" s="173">
        <f t="shared" si="2"/>
        <v>0</v>
      </c>
      <c r="D111" s="174">
        <f t="shared" si="3"/>
        <v>2</v>
      </c>
      <c r="E111" s="155">
        <v>1</v>
      </c>
      <c r="F111" s="156">
        <v>0</v>
      </c>
      <c r="G111" s="157">
        <v>1</v>
      </c>
      <c r="H111" s="155"/>
      <c r="I111" s="156"/>
      <c r="J111" s="157"/>
      <c r="K111" s="155"/>
      <c r="L111" s="156"/>
      <c r="M111" s="157"/>
      <c r="N111" s="155">
        <v>1</v>
      </c>
      <c r="O111" s="156"/>
      <c r="P111" s="157">
        <v>1</v>
      </c>
      <c r="Q111" s="155"/>
      <c r="R111" s="156"/>
      <c r="S111" s="158"/>
    </row>
    <row r="112" spans="1:19" x14ac:dyDescent="0.15">
      <c r="A112" s="178" t="s">
        <v>169</v>
      </c>
      <c r="B112" s="170">
        <v>1</v>
      </c>
      <c r="C112" s="173">
        <f t="shared" si="2"/>
        <v>0</v>
      </c>
      <c r="D112" s="174">
        <f t="shared" si="3"/>
        <v>1</v>
      </c>
      <c r="E112" s="155">
        <v>0</v>
      </c>
      <c r="F112" s="156">
        <v>0</v>
      </c>
      <c r="G112" s="157">
        <v>0</v>
      </c>
      <c r="H112" s="155"/>
      <c r="I112" s="156"/>
      <c r="J112" s="157"/>
      <c r="K112" s="155"/>
      <c r="L112" s="156"/>
      <c r="M112" s="157"/>
      <c r="N112" s="155">
        <v>1</v>
      </c>
      <c r="O112" s="156"/>
      <c r="P112" s="157">
        <v>1</v>
      </c>
      <c r="Q112" s="155"/>
      <c r="R112" s="156"/>
      <c r="S112" s="158"/>
    </row>
    <row r="113" spans="1:19" x14ac:dyDescent="0.15">
      <c r="A113" s="178" t="s">
        <v>322</v>
      </c>
      <c r="B113" s="170">
        <v>1</v>
      </c>
      <c r="C113" s="173">
        <f t="shared" si="2"/>
        <v>1</v>
      </c>
      <c r="D113" s="174">
        <f t="shared" si="3"/>
        <v>0</v>
      </c>
      <c r="E113" s="155">
        <v>0</v>
      </c>
      <c r="F113" s="156">
        <v>0</v>
      </c>
      <c r="G113" s="157">
        <v>0</v>
      </c>
      <c r="H113" s="155"/>
      <c r="I113" s="156"/>
      <c r="J113" s="157"/>
      <c r="K113" s="155"/>
      <c r="L113" s="156"/>
      <c r="M113" s="157"/>
      <c r="N113" s="155">
        <v>1</v>
      </c>
      <c r="O113" s="156">
        <v>1</v>
      </c>
      <c r="P113" s="157"/>
      <c r="Q113" s="155"/>
      <c r="R113" s="156"/>
      <c r="S113" s="158"/>
    </row>
    <row r="114" spans="1:19" x14ac:dyDescent="0.15">
      <c r="A114" s="178" t="s">
        <v>193</v>
      </c>
      <c r="B114" s="170">
        <v>1</v>
      </c>
      <c r="C114" s="173">
        <f t="shared" si="2"/>
        <v>0</v>
      </c>
      <c r="D114" s="174">
        <f t="shared" si="3"/>
        <v>1</v>
      </c>
      <c r="E114" s="155">
        <v>0</v>
      </c>
      <c r="F114" s="156">
        <v>0</v>
      </c>
      <c r="G114" s="157">
        <v>0</v>
      </c>
      <c r="H114" s="155"/>
      <c r="I114" s="156"/>
      <c r="J114" s="157"/>
      <c r="K114" s="155"/>
      <c r="L114" s="156"/>
      <c r="M114" s="157"/>
      <c r="N114" s="155">
        <v>1</v>
      </c>
      <c r="O114" s="156"/>
      <c r="P114" s="157">
        <v>1</v>
      </c>
      <c r="Q114" s="155"/>
      <c r="R114" s="156"/>
      <c r="S114" s="158"/>
    </row>
    <row r="115" spans="1:19" x14ac:dyDescent="0.15">
      <c r="A115" s="178" t="s">
        <v>334</v>
      </c>
      <c r="B115" s="170">
        <v>1</v>
      </c>
      <c r="C115" s="173">
        <f t="shared" si="2"/>
        <v>1</v>
      </c>
      <c r="D115" s="174">
        <f t="shared" si="3"/>
        <v>0</v>
      </c>
      <c r="E115" s="155">
        <v>0</v>
      </c>
      <c r="F115" s="156">
        <v>0</v>
      </c>
      <c r="G115" s="157">
        <v>0</v>
      </c>
      <c r="H115" s="155"/>
      <c r="I115" s="156"/>
      <c r="J115" s="157"/>
      <c r="K115" s="155"/>
      <c r="L115" s="156"/>
      <c r="M115" s="157"/>
      <c r="N115" s="155">
        <v>1</v>
      </c>
      <c r="O115" s="156">
        <v>1</v>
      </c>
      <c r="P115" s="157"/>
      <c r="Q115" s="155"/>
      <c r="R115" s="156"/>
      <c r="S115" s="158"/>
    </row>
    <row r="116" spans="1:19" x14ac:dyDescent="0.15">
      <c r="A116" s="178" t="s">
        <v>330</v>
      </c>
      <c r="B116" s="170">
        <v>1</v>
      </c>
      <c r="C116" s="173">
        <f t="shared" si="2"/>
        <v>1</v>
      </c>
      <c r="D116" s="174">
        <f t="shared" si="3"/>
        <v>0</v>
      </c>
      <c r="E116" s="155">
        <v>0</v>
      </c>
      <c r="F116" s="156">
        <v>0</v>
      </c>
      <c r="G116" s="157">
        <v>0</v>
      </c>
      <c r="H116" s="155">
        <v>1</v>
      </c>
      <c r="I116" s="156">
        <v>1</v>
      </c>
      <c r="J116" s="157"/>
      <c r="K116" s="155"/>
      <c r="L116" s="156"/>
      <c r="M116" s="157"/>
      <c r="N116" s="155"/>
      <c r="O116" s="156"/>
      <c r="P116" s="157"/>
      <c r="Q116" s="155"/>
      <c r="R116" s="156"/>
      <c r="S116" s="158"/>
    </row>
    <row r="117" spans="1:19" x14ac:dyDescent="0.15">
      <c r="A117" s="178" t="s">
        <v>321</v>
      </c>
      <c r="B117" s="170">
        <v>1</v>
      </c>
      <c r="C117" s="173">
        <f t="shared" si="2"/>
        <v>1</v>
      </c>
      <c r="D117" s="174">
        <f t="shared" si="3"/>
        <v>0</v>
      </c>
      <c r="E117" s="155">
        <v>0</v>
      </c>
      <c r="F117" s="156">
        <v>0</v>
      </c>
      <c r="G117" s="157">
        <v>0</v>
      </c>
      <c r="H117" s="155"/>
      <c r="I117" s="156"/>
      <c r="J117" s="157"/>
      <c r="K117" s="155"/>
      <c r="L117" s="156"/>
      <c r="M117" s="157"/>
      <c r="N117" s="155">
        <v>1</v>
      </c>
      <c r="O117" s="156">
        <v>1</v>
      </c>
      <c r="P117" s="157"/>
      <c r="Q117" s="155"/>
      <c r="R117" s="156"/>
      <c r="S117" s="158"/>
    </row>
    <row r="118" spans="1:19" x14ac:dyDescent="0.15">
      <c r="A118" s="178" t="s">
        <v>337</v>
      </c>
      <c r="B118" s="170">
        <v>1</v>
      </c>
      <c r="C118" s="173">
        <f t="shared" si="2"/>
        <v>0</v>
      </c>
      <c r="D118" s="174">
        <f t="shared" si="3"/>
        <v>1</v>
      </c>
      <c r="E118" s="155">
        <v>0</v>
      </c>
      <c r="F118" s="156">
        <v>0</v>
      </c>
      <c r="G118" s="157">
        <v>0</v>
      </c>
      <c r="H118" s="155"/>
      <c r="I118" s="156"/>
      <c r="J118" s="157"/>
      <c r="K118" s="155">
        <v>1</v>
      </c>
      <c r="L118" s="156"/>
      <c r="M118" s="157">
        <v>1</v>
      </c>
      <c r="N118" s="155"/>
      <c r="O118" s="156"/>
      <c r="P118" s="157"/>
      <c r="Q118" s="155"/>
      <c r="R118" s="156"/>
      <c r="S118" s="158"/>
    </row>
    <row r="119" spans="1:19" x14ac:dyDescent="0.15">
      <c r="A119" s="178" t="s">
        <v>335</v>
      </c>
      <c r="B119" s="170">
        <v>1</v>
      </c>
      <c r="C119" s="173">
        <f t="shared" si="2"/>
        <v>0</v>
      </c>
      <c r="D119" s="174">
        <f t="shared" si="3"/>
        <v>1</v>
      </c>
      <c r="E119" s="155">
        <v>0</v>
      </c>
      <c r="F119" s="156">
        <v>0</v>
      </c>
      <c r="G119" s="157">
        <v>0</v>
      </c>
      <c r="H119" s="155">
        <v>1</v>
      </c>
      <c r="I119" s="156"/>
      <c r="J119" s="157">
        <v>1</v>
      </c>
      <c r="K119" s="155"/>
      <c r="L119" s="156"/>
      <c r="M119" s="157"/>
      <c r="N119" s="155"/>
      <c r="O119" s="156"/>
      <c r="P119" s="157"/>
      <c r="Q119" s="155"/>
      <c r="R119" s="156"/>
      <c r="S119" s="158"/>
    </row>
    <row r="120" spans="1:19" x14ac:dyDescent="0.15">
      <c r="A120" s="178" t="s">
        <v>328</v>
      </c>
      <c r="B120" s="170">
        <v>1</v>
      </c>
      <c r="C120" s="173">
        <f t="shared" si="2"/>
        <v>1</v>
      </c>
      <c r="D120" s="174">
        <f t="shared" si="3"/>
        <v>0</v>
      </c>
      <c r="E120" s="155">
        <v>0</v>
      </c>
      <c r="F120" s="156">
        <v>0</v>
      </c>
      <c r="G120" s="157">
        <v>0</v>
      </c>
      <c r="H120" s="155"/>
      <c r="I120" s="156"/>
      <c r="J120" s="157"/>
      <c r="K120" s="155"/>
      <c r="L120" s="156"/>
      <c r="M120" s="157"/>
      <c r="N120" s="155">
        <v>1</v>
      </c>
      <c r="O120" s="156">
        <v>1</v>
      </c>
      <c r="P120" s="157"/>
      <c r="Q120" s="155"/>
      <c r="R120" s="156"/>
      <c r="S120" s="158"/>
    </row>
    <row r="121" spans="1:19" x14ac:dyDescent="0.15">
      <c r="A121" s="178" t="s">
        <v>325</v>
      </c>
      <c r="B121" s="170">
        <v>1</v>
      </c>
      <c r="C121" s="173">
        <f t="shared" si="2"/>
        <v>0</v>
      </c>
      <c r="D121" s="174">
        <f t="shared" si="3"/>
        <v>1</v>
      </c>
      <c r="E121" s="155">
        <v>1</v>
      </c>
      <c r="F121" s="156">
        <v>0</v>
      </c>
      <c r="G121" s="157">
        <v>1</v>
      </c>
      <c r="H121" s="155"/>
      <c r="I121" s="156"/>
      <c r="J121" s="157"/>
      <c r="K121" s="155"/>
      <c r="L121" s="156"/>
      <c r="M121" s="157"/>
      <c r="N121" s="155"/>
      <c r="O121" s="156"/>
      <c r="P121" s="157"/>
      <c r="Q121" s="155"/>
      <c r="R121" s="156"/>
      <c r="S121" s="158"/>
    </row>
    <row r="122" spans="1:19" x14ac:dyDescent="0.15">
      <c r="A122" s="178" t="s">
        <v>194</v>
      </c>
      <c r="B122" s="170">
        <v>1</v>
      </c>
      <c r="C122" s="173">
        <f t="shared" si="2"/>
        <v>0</v>
      </c>
      <c r="D122" s="174">
        <f t="shared" si="3"/>
        <v>1</v>
      </c>
      <c r="E122" s="155">
        <v>1</v>
      </c>
      <c r="F122" s="156">
        <v>0</v>
      </c>
      <c r="G122" s="157">
        <v>1</v>
      </c>
      <c r="H122" s="155"/>
      <c r="I122" s="156"/>
      <c r="J122" s="157"/>
      <c r="K122" s="155"/>
      <c r="L122" s="156"/>
      <c r="M122" s="157"/>
      <c r="N122" s="155"/>
      <c r="O122" s="156"/>
      <c r="P122" s="157"/>
      <c r="Q122" s="155"/>
      <c r="R122" s="156"/>
      <c r="S122" s="158"/>
    </row>
    <row r="123" spans="1:19" ht="17.25" thickBot="1" x14ac:dyDescent="0.2">
      <c r="A123" s="179" t="s">
        <v>327</v>
      </c>
      <c r="B123" s="171">
        <v>1</v>
      </c>
      <c r="C123" s="175">
        <f t="shared" si="2"/>
        <v>1</v>
      </c>
      <c r="D123" s="176">
        <f t="shared" si="3"/>
        <v>0</v>
      </c>
      <c r="E123" s="162">
        <v>0</v>
      </c>
      <c r="F123" s="163">
        <v>0</v>
      </c>
      <c r="G123" s="164">
        <v>0</v>
      </c>
      <c r="H123" s="162"/>
      <c r="I123" s="163"/>
      <c r="J123" s="164"/>
      <c r="K123" s="162">
        <v>1</v>
      </c>
      <c r="L123" s="163">
        <v>1</v>
      </c>
      <c r="M123" s="164"/>
      <c r="N123" s="162"/>
      <c r="O123" s="163"/>
      <c r="P123" s="164"/>
      <c r="Q123" s="162"/>
      <c r="R123" s="163"/>
      <c r="S123" s="165"/>
    </row>
    <row r="124" spans="1:19" x14ac:dyDescent="0.15">
      <c r="A124" s="190"/>
      <c r="B124" s="185"/>
      <c r="C124" s="191"/>
      <c r="D124" s="191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</row>
    <row r="125" spans="1:19" ht="28.5" customHeight="1" thickBot="1" x14ac:dyDescent="0.2">
      <c r="A125" s="328" t="s">
        <v>375</v>
      </c>
      <c r="B125" s="328"/>
      <c r="C125" s="328"/>
      <c r="D125" s="328"/>
      <c r="E125" s="328"/>
      <c r="F125" s="328"/>
      <c r="G125" s="328"/>
      <c r="H125" s="328"/>
      <c r="I125" s="328"/>
      <c r="J125" s="328"/>
      <c r="K125" s="328"/>
      <c r="L125" s="328"/>
      <c r="M125" s="328"/>
      <c r="N125" s="328"/>
      <c r="O125" s="328"/>
      <c r="P125" s="328"/>
      <c r="Q125" s="328"/>
      <c r="R125" s="328"/>
      <c r="S125" s="328"/>
    </row>
    <row r="126" spans="1:19" ht="16.5" customHeight="1" x14ac:dyDescent="0.15">
      <c r="A126" s="316" t="s">
        <v>355</v>
      </c>
      <c r="B126" s="318" t="s">
        <v>353</v>
      </c>
      <c r="C126" s="319"/>
      <c r="D126" s="319"/>
      <c r="E126" s="322" t="s">
        <v>342</v>
      </c>
      <c r="F126" s="323"/>
      <c r="G126" s="324"/>
      <c r="H126" s="323" t="s">
        <v>343</v>
      </c>
      <c r="I126" s="323"/>
      <c r="J126" s="323"/>
      <c r="K126" s="322" t="s">
        <v>344</v>
      </c>
      <c r="L126" s="323"/>
      <c r="M126" s="324"/>
      <c r="N126" s="323" t="s">
        <v>345</v>
      </c>
      <c r="O126" s="323"/>
      <c r="P126" s="323"/>
      <c r="Q126" s="320" t="s">
        <v>253</v>
      </c>
      <c r="R126" s="319"/>
      <c r="S126" s="321"/>
    </row>
    <row r="127" spans="1:19" ht="16.5" customHeight="1" thickBot="1" x14ac:dyDescent="0.2">
      <c r="A127" s="317"/>
      <c r="B127" s="172" t="s">
        <v>350</v>
      </c>
      <c r="C127" s="167" t="s">
        <v>351</v>
      </c>
      <c r="D127" s="195" t="s">
        <v>352</v>
      </c>
      <c r="E127" s="167" t="s">
        <v>347</v>
      </c>
      <c r="F127" s="167" t="s">
        <v>348</v>
      </c>
      <c r="G127" s="167" t="s">
        <v>349</v>
      </c>
      <c r="H127" s="197" t="s">
        <v>347</v>
      </c>
      <c r="I127" s="167" t="s">
        <v>348</v>
      </c>
      <c r="J127" s="195" t="s">
        <v>349</v>
      </c>
      <c r="K127" s="167" t="s">
        <v>347</v>
      </c>
      <c r="L127" s="167" t="s">
        <v>348</v>
      </c>
      <c r="M127" s="167" t="s">
        <v>349</v>
      </c>
      <c r="N127" s="197" t="s">
        <v>347</v>
      </c>
      <c r="O127" s="167" t="s">
        <v>348</v>
      </c>
      <c r="P127" s="195" t="s">
        <v>349</v>
      </c>
      <c r="Q127" s="167" t="s">
        <v>347</v>
      </c>
      <c r="R127" s="167" t="s">
        <v>348</v>
      </c>
      <c r="S127" s="207" t="s">
        <v>349</v>
      </c>
    </row>
    <row r="128" spans="1:19" ht="17.25" thickTop="1" x14ac:dyDescent="0.15">
      <c r="A128" s="181">
        <v>2019</v>
      </c>
      <c r="B128" s="192">
        <f>SUM(B129:B149)</f>
        <v>23825</v>
      </c>
      <c r="C128" s="182">
        <f t="shared" ref="C128:S128" si="4">SUM(C129:C149)</f>
        <v>13020</v>
      </c>
      <c r="D128" s="182">
        <f t="shared" si="4"/>
        <v>10805</v>
      </c>
      <c r="E128" s="199">
        <f t="shared" si="4"/>
        <v>1919</v>
      </c>
      <c r="F128" s="182">
        <f t="shared" si="4"/>
        <v>988</v>
      </c>
      <c r="G128" s="200">
        <f t="shared" si="4"/>
        <v>931</v>
      </c>
      <c r="H128" s="182">
        <f t="shared" si="4"/>
        <v>1691</v>
      </c>
      <c r="I128" s="182">
        <f t="shared" si="4"/>
        <v>758</v>
      </c>
      <c r="J128" s="182">
        <f t="shared" si="4"/>
        <v>933</v>
      </c>
      <c r="K128" s="199">
        <f t="shared" si="4"/>
        <v>1553</v>
      </c>
      <c r="L128" s="182">
        <f t="shared" si="4"/>
        <v>626</v>
      </c>
      <c r="M128" s="200">
        <f t="shared" si="4"/>
        <v>927</v>
      </c>
      <c r="N128" s="182">
        <f t="shared" si="4"/>
        <v>5201</v>
      </c>
      <c r="O128" s="182">
        <f t="shared" si="4"/>
        <v>2527</v>
      </c>
      <c r="P128" s="182">
        <f t="shared" si="4"/>
        <v>2674</v>
      </c>
      <c r="Q128" s="199">
        <f t="shared" si="4"/>
        <v>13461</v>
      </c>
      <c r="R128" s="182">
        <f t="shared" si="4"/>
        <v>8121</v>
      </c>
      <c r="S128" s="183">
        <f t="shared" si="4"/>
        <v>5340</v>
      </c>
    </row>
    <row r="129" spans="1:19" ht="15.75" customHeight="1" x14ac:dyDescent="0.15">
      <c r="A129" s="184" t="s">
        <v>374</v>
      </c>
      <c r="B129" s="169">
        <v>5864</v>
      </c>
      <c r="C129" s="173">
        <v>2747</v>
      </c>
      <c r="D129" s="196">
        <v>3117</v>
      </c>
      <c r="E129" s="155">
        <v>605</v>
      </c>
      <c r="F129" s="156">
        <v>300</v>
      </c>
      <c r="G129" s="157">
        <v>305</v>
      </c>
      <c r="H129" s="198">
        <v>562</v>
      </c>
      <c r="I129" s="156">
        <v>242</v>
      </c>
      <c r="J129" s="205">
        <v>320</v>
      </c>
      <c r="K129" s="155">
        <v>404</v>
      </c>
      <c r="L129" s="156">
        <v>169</v>
      </c>
      <c r="M129" s="157">
        <v>235</v>
      </c>
      <c r="N129" s="198">
        <v>1597</v>
      </c>
      <c r="O129" s="156">
        <v>680</v>
      </c>
      <c r="P129" s="205">
        <v>917</v>
      </c>
      <c r="Q129" s="155">
        <v>2696</v>
      </c>
      <c r="R129" s="156">
        <v>1356</v>
      </c>
      <c r="S129" s="158">
        <v>1340</v>
      </c>
    </row>
    <row r="130" spans="1:19" x14ac:dyDescent="0.15">
      <c r="A130" s="184" t="s">
        <v>356</v>
      </c>
      <c r="B130" s="170">
        <v>270</v>
      </c>
      <c r="C130" s="173">
        <f t="shared" ref="C130:C147" si="5">SUM(F130,I130,L130,O130,R130)</f>
        <v>143</v>
      </c>
      <c r="D130" s="196">
        <f t="shared" ref="D130:D147" si="6">SUM(G130,J130,M130,P130,S130)</f>
        <v>127</v>
      </c>
      <c r="E130" s="155">
        <v>75</v>
      </c>
      <c r="F130" s="156">
        <v>39</v>
      </c>
      <c r="G130" s="157">
        <v>36</v>
      </c>
      <c r="H130" s="198">
        <v>46</v>
      </c>
      <c r="I130" s="156">
        <v>23</v>
      </c>
      <c r="J130" s="205">
        <v>23</v>
      </c>
      <c r="K130" s="155">
        <v>41</v>
      </c>
      <c r="L130" s="156">
        <v>21</v>
      </c>
      <c r="M130" s="157">
        <v>20</v>
      </c>
      <c r="N130" s="198">
        <v>62</v>
      </c>
      <c r="O130" s="156">
        <v>35</v>
      </c>
      <c r="P130" s="205">
        <v>27</v>
      </c>
      <c r="Q130" s="155">
        <v>46</v>
      </c>
      <c r="R130" s="156">
        <v>25</v>
      </c>
      <c r="S130" s="158">
        <v>21</v>
      </c>
    </row>
    <row r="131" spans="1:19" x14ac:dyDescent="0.15">
      <c r="A131" s="184" t="s">
        <v>357</v>
      </c>
      <c r="B131" s="170">
        <v>568</v>
      </c>
      <c r="C131" s="173">
        <f t="shared" si="5"/>
        <v>526</v>
      </c>
      <c r="D131" s="196">
        <f t="shared" si="6"/>
        <v>42</v>
      </c>
      <c r="E131" s="155">
        <v>3</v>
      </c>
      <c r="F131" s="156">
        <v>0</v>
      </c>
      <c r="G131" s="157">
        <v>3</v>
      </c>
      <c r="H131" s="198">
        <v>21</v>
      </c>
      <c r="I131" s="156">
        <v>18</v>
      </c>
      <c r="J131" s="205">
        <v>3</v>
      </c>
      <c r="K131" s="155">
        <v>2</v>
      </c>
      <c r="L131" s="156">
        <v>0</v>
      </c>
      <c r="M131" s="157">
        <v>2</v>
      </c>
      <c r="N131" s="198">
        <v>116</v>
      </c>
      <c r="O131" s="156">
        <v>97</v>
      </c>
      <c r="P131" s="205">
        <v>19</v>
      </c>
      <c r="Q131" s="155">
        <v>426</v>
      </c>
      <c r="R131" s="156">
        <v>411</v>
      </c>
      <c r="S131" s="158">
        <v>15</v>
      </c>
    </row>
    <row r="132" spans="1:19" x14ac:dyDescent="0.15">
      <c r="A132" s="184" t="s">
        <v>358</v>
      </c>
      <c r="B132" s="170">
        <v>953</v>
      </c>
      <c r="C132" s="173">
        <f t="shared" si="5"/>
        <v>517</v>
      </c>
      <c r="D132" s="196">
        <f t="shared" si="6"/>
        <v>436</v>
      </c>
      <c r="E132" s="155">
        <v>22</v>
      </c>
      <c r="F132" s="156">
        <v>5</v>
      </c>
      <c r="G132" s="157">
        <v>17</v>
      </c>
      <c r="H132" s="198">
        <v>57</v>
      </c>
      <c r="I132" s="156">
        <v>9</v>
      </c>
      <c r="J132" s="205">
        <v>48</v>
      </c>
      <c r="K132" s="155">
        <v>55</v>
      </c>
      <c r="L132" s="156">
        <v>6</v>
      </c>
      <c r="M132" s="157">
        <v>49</v>
      </c>
      <c r="N132" s="198">
        <v>166</v>
      </c>
      <c r="O132" s="156">
        <v>45</v>
      </c>
      <c r="P132" s="205">
        <v>121</v>
      </c>
      <c r="Q132" s="155">
        <v>653</v>
      </c>
      <c r="R132" s="156">
        <v>452</v>
      </c>
      <c r="S132" s="158">
        <v>201</v>
      </c>
    </row>
    <row r="133" spans="1:19" x14ac:dyDescent="0.15">
      <c r="A133" s="184" t="s">
        <v>359</v>
      </c>
      <c r="B133" s="169">
        <v>5515</v>
      </c>
      <c r="C133" s="173">
        <f t="shared" si="5"/>
        <v>2325</v>
      </c>
      <c r="D133" s="196">
        <f t="shared" si="6"/>
        <v>3190</v>
      </c>
      <c r="E133" s="155">
        <v>678</v>
      </c>
      <c r="F133" s="156">
        <v>357</v>
      </c>
      <c r="G133" s="157">
        <v>321</v>
      </c>
      <c r="H133" s="198">
        <v>403</v>
      </c>
      <c r="I133" s="156">
        <v>120</v>
      </c>
      <c r="J133" s="205">
        <v>283</v>
      </c>
      <c r="K133" s="155">
        <v>619</v>
      </c>
      <c r="L133" s="156">
        <v>226</v>
      </c>
      <c r="M133" s="157">
        <v>393</v>
      </c>
      <c r="N133" s="206">
        <v>1085</v>
      </c>
      <c r="O133" s="156">
        <v>365</v>
      </c>
      <c r="P133" s="205">
        <v>720</v>
      </c>
      <c r="Q133" s="159">
        <v>2730</v>
      </c>
      <c r="R133" s="161">
        <v>1257</v>
      </c>
      <c r="S133" s="160">
        <v>1473</v>
      </c>
    </row>
    <row r="134" spans="1:19" x14ac:dyDescent="0.15">
      <c r="A134" s="184" t="s">
        <v>360</v>
      </c>
      <c r="B134" s="170">
        <v>349</v>
      </c>
      <c r="C134" s="173">
        <f t="shared" si="5"/>
        <v>34</v>
      </c>
      <c r="D134" s="196">
        <f t="shared" si="6"/>
        <v>315</v>
      </c>
      <c r="E134" s="155">
        <v>23</v>
      </c>
      <c r="F134" s="156">
        <v>1</v>
      </c>
      <c r="G134" s="157">
        <v>22</v>
      </c>
      <c r="H134" s="198">
        <v>47</v>
      </c>
      <c r="I134" s="156">
        <v>5</v>
      </c>
      <c r="J134" s="205">
        <v>42</v>
      </c>
      <c r="K134" s="155">
        <v>54</v>
      </c>
      <c r="L134" s="156">
        <v>5</v>
      </c>
      <c r="M134" s="157">
        <v>49</v>
      </c>
      <c r="N134" s="198">
        <v>100</v>
      </c>
      <c r="O134" s="156">
        <v>4</v>
      </c>
      <c r="P134" s="205">
        <v>96</v>
      </c>
      <c r="Q134" s="155">
        <v>125</v>
      </c>
      <c r="R134" s="156">
        <v>19</v>
      </c>
      <c r="S134" s="158">
        <v>106</v>
      </c>
    </row>
    <row r="135" spans="1:19" x14ac:dyDescent="0.15">
      <c r="A135" s="184" t="s">
        <v>361</v>
      </c>
      <c r="B135" s="170">
        <v>154</v>
      </c>
      <c r="C135" s="173">
        <f t="shared" si="5"/>
        <v>115</v>
      </c>
      <c r="D135" s="196">
        <f t="shared" si="6"/>
        <v>39</v>
      </c>
      <c r="E135" s="155">
        <v>24</v>
      </c>
      <c r="F135" s="156">
        <v>13</v>
      </c>
      <c r="G135" s="157">
        <v>11</v>
      </c>
      <c r="H135" s="198">
        <v>1</v>
      </c>
      <c r="I135" s="156">
        <v>1</v>
      </c>
      <c r="J135" s="205">
        <v>0</v>
      </c>
      <c r="K135" s="155">
        <v>2</v>
      </c>
      <c r="L135" s="156">
        <v>2</v>
      </c>
      <c r="M135" s="157">
        <v>0</v>
      </c>
      <c r="N135" s="198">
        <v>86</v>
      </c>
      <c r="O135" s="156">
        <v>59</v>
      </c>
      <c r="P135" s="205">
        <v>27</v>
      </c>
      <c r="Q135" s="155">
        <v>41</v>
      </c>
      <c r="R135" s="156">
        <v>40</v>
      </c>
      <c r="S135" s="158">
        <v>1</v>
      </c>
    </row>
    <row r="136" spans="1:19" x14ac:dyDescent="0.15">
      <c r="A136" s="184" t="s">
        <v>362</v>
      </c>
      <c r="B136" s="169">
        <v>2679</v>
      </c>
      <c r="C136" s="173">
        <f t="shared" si="5"/>
        <v>1715</v>
      </c>
      <c r="D136" s="196">
        <f t="shared" si="6"/>
        <v>964</v>
      </c>
      <c r="E136" s="155">
        <v>61</v>
      </c>
      <c r="F136" s="156">
        <v>55</v>
      </c>
      <c r="G136" s="157">
        <v>6</v>
      </c>
      <c r="H136" s="198">
        <v>29</v>
      </c>
      <c r="I136" s="156">
        <v>15</v>
      </c>
      <c r="J136" s="205">
        <v>14</v>
      </c>
      <c r="K136" s="155">
        <v>48</v>
      </c>
      <c r="L136" s="156">
        <v>37</v>
      </c>
      <c r="M136" s="157">
        <v>11</v>
      </c>
      <c r="N136" s="198">
        <v>514</v>
      </c>
      <c r="O136" s="156">
        <v>426</v>
      </c>
      <c r="P136" s="205">
        <v>88</v>
      </c>
      <c r="Q136" s="159">
        <v>2027</v>
      </c>
      <c r="R136" s="161">
        <v>1182</v>
      </c>
      <c r="S136" s="158">
        <v>845</v>
      </c>
    </row>
    <row r="137" spans="1:19" x14ac:dyDescent="0.15">
      <c r="A137" s="184" t="s">
        <v>363</v>
      </c>
      <c r="B137" s="170">
        <v>410</v>
      </c>
      <c r="C137" s="173">
        <f t="shared" si="5"/>
        <v>256</v>
      </c>
      <c r="D137" s="196">
        <f t="shared" si="6"/>
        <v>154</v>
      </c>
      <c r="E137" s="155">
        <v>3</v>
      </c>
      <c r="F137" s="156">
        <v>1</v>
      </c>
      <c r="G137" s="157">
        <v>2</v>
      </c>
      <c r="H137" s="198">
        <v>42</v>
      </c>
      <c r="I137" s="156">
        <v>16</v>
      </c>
      <c r="J137" s="205">
        <v>26</v>
      </c>
      <c r="K137" s="155">
        <v>14</v>
      </c>
      <c r="L137" s="156">
        <v>0</v>
      </c>
      <c r="M137" s="157">
        <v>14</v>
      </c>
      <c r="N137" s="198">
        <v>59</v>
      </c>
      <c r="O137" s="156">
        <v>18</v>
      </c>
      <c r="P137" s="205">
        <v>41</v>
      </c>
      <c r="Q137" s="155">
        <v>292</v>
      </c>
      <c r="R137" s="156">
        <v>221</v>
      </c>
      <c r="S137" s="158">
        <v>71</v>
      </c>
    </row>
    <row r="138" spans="1:19" x14ac:dyDescent="0.15">
      <c r="A138" s="184" t="s">
        <v>364</v>
      </c>
      <c r="B138" s="170">
        <v>322</v>
      </c>
      <c r="C138" s="173">
        <f t="shared" si="5"/>
        <v>249</v>
      </c>
      <c r="D138" s="196">
        <f t="shared" si="6"/>
        <v>73</v>
      </c>
      <c r="E138" s="155">
        <v>26</v>
      </c>
      <c r="F138" s="156">
        <v>21</v>
      </c>
      <c r="G138" s="157">
        <v>5</v>
      </c>
      <c r="H138" s="198">
        <v>10</v>
      </c>
      <c r="I138" s="156">
        <v>9</v>
      </c>
      <c r="J138" s="205">
        <v>1</v>
      </c>
      <c r="K138" s="155">
        <v>5</v>
      </c>
      <c r="L138" s="156">
        <v>2</v>
      </c>
      <c r="M138" s="157">
        <v>3</v>
      </c>
      <c r="N138" s="198">
        <v>132</v>
      </c>
      <c r="O138" s="156">
        <v>77</v>
      </c>
      <c r="P138" s="205">
        <v>55</v>
      </c>
      <c r="Q138" s="155">
        <v>149</v>
      </c>
      <c r="R138" s="156">
        <v>140</v>
      </c>
      <c r="S138" s="158">
        <v>9</v>
      </c>
    </row>
    <row r="139" spans="1:19" x14ac:dyDescent="0.15">
      <c r="A139" s="184" t="s">
        <v>205</v>
      </c>
      <c r="B139" s="170">
        <v>380</v>
      </c>
      <c r="C139" s="173">
        <f t="shared" si="5"/>
        <v>370</v>
      </c>
      <c r="D139" s="196">
        <f t="shared" si="6"/>
        <v>10</v>
      </c>
      <c r="E139" s="155">
        <v>0</v>
      </c>
      <c r="F139" s="156">
        <v>0</v>
      </c>
      <c r="G139" s="157">
        <v>0</v>
      </c>
      <c r="H139" s="198">
        <v>11</v>
      </c>
      <c r="I139" s="156">
        <v>11</v>
      </c>
      <c r="J139" s="205">
        <v>0</v>
      </c>
      <c r="K139" s="155">
        <v>1</v>
      </c>
      <c r="L139" s="156">
        <v>1</v>
      </c>
      <c r="M139" s="157">
        <v>0</v>
      </c>
      <c r="N139" s="198">
        <v>41</v>
      </c>
      <c r="O139" s="156">
        <v>38</v>
      </c>
      <c r="P139" s="205">
        <v>3</v>
      </c>
      <c r="Q139" s="155">
        <v>327</v>
      </c>
      <c r="R139" s="156">
        <v>320</v>
      </c>
      <c r="S139" s="158">
        <v>7</v>
      </c>
    </row>
    <row r="140" spans="1:19" x14ac:dyDescent="0.15">
      <c r="A140" s="184" t="s">
        <v>365</v>
      </c>
      <c r="B140" s="170">
        <v>416</v>
      </c>
      <c r="C140" s="173">
        <f t="shared" si="5"/>
        <v>358</v>
      </c>
      <c r="D140" s="196">
        <f t="shared" si="6"/>
        <v>58</v>
      </c>
      <c r="E140" s="155">
        <v>27</v>
      </c>
      <c r="F140" s="156">
        <v>19</v>
      </c>
      <c r="G140" s="157">
        <v>8</v>
      </c>
      <c r="H140" s="198">
        <v>45</v>
      </c>
      <c r="I140" s="156">
        <v>37</v>
      </c>
      <c r="J140" s="205">
        <v>8</v>
      </c>
      <c r="K140" s="155">
        <v>18</v>
      </c>
      <c r="L140" s="156">
        <v>9</v>
      </c>
      <c r="M140" s="157">
        <v>9</v>
      </c>
      <c r="N140" s="198">
        <v>56</v>
      </c>
      <c r="O140" s="156">
        <v>41</v>
      </c>
      <c r="P140" s="205">
        <v>15</v>
      </c>
      <c r="Q140" s="155">
        <v>270</v>
      </c>
      <c r="R140" s="156">
        <v>252</v>
      </c>
      <c r="S140" s="158">
        <v>18</v>
      </c>
    </row>
    <row r="141" spans="1:19" x14ac:dyDescent="0.15">
      <c r="A141" s="184" t="s">
        <v>366</v>
      </c>
      <c r="B141" s="169">
        <v>1051</v>
      </c>
      <c r="C141" s="173">
        <f t="shared" si="5"/>
        <v>583</v>
      </c>
      <c r="D141" s="196">
        <f t="shared" si="6"/>
        <v>468</v>
      </c>
      <c r="E141" s="155">
        <v>7</v>
      </c>
      <c r="F141" s="156">
        <v>3</v>
      </c>
      <c r="G141" s="157">
        <v>4</v>
      </c>
      <c r="H141" s="198">
        <v>25</v>
      </c>
      <c r="I141" s="156">
        <v>15</v>
      </c>
      <c r="J141" s="205">
        <v>10</v>
      </c>
      <c r="K141" s="155">
        <v>3</v>
      </c>
      <c r="L141" s="156">
        <v>2</v>
      </c>
      <c r="M141" s="157">
        <v>1</v>
      </c>
      <c r="N141" s="198">
        <v>48</v>
      </c>
      <c r="O141" s="156">
        <v>16</v>
      </c>
      <c r="P141" s="205">
        <v>32</v>
      </c>
      <c r="Q141" s="155">
        <v>968</v>
      </c>
      <c r="R141" s="156">
        <v>547</v>
      </c>
      <c r="S141" s="158">
        <v>421</v>
      </c>
    </row>
    <row r="142" spans="1:19" x14ac:dyDescent="0.15">
      <c r="A142" s="184" t="s">
        <v>367</v>
      </c>
      <c r="B142" s="170">
        <v>403</v>
      </c>
      <c r="C142" s="173">
        <f t="shared" si="5"/>
        <v>196</v>
      </c>
      <c r="D142" s="196">
        <f t="shared" si="6"/>
        <v>207</v>
      </c>
      <c r="E142" s="155">
        <v>44</v>
      </c>
      <c r="F142" s="156">
        <v>27</v>
      </c>
      <c r="G142" s="157">
        <v>17</v>
      </c>
      <c r="H142" s="198">
        <v>98</v>
      </c>
      <c r="I142" s="156">
        <v>44</v>
      </c>
      <c r="J142" s="205">
        <v>54</v>
      </c>
      <c r="K142" s="155">
        <v>85</v>
      </c>
      <c r="L142" s="156">
        <v>39</v>
      </c>
      <c r="M142" s="157">
        <v>46</v>
      </c>
      <c r="N142" s="198">
        <v>109</v>
      </c>
      <c r="O142" s="156">
        <v>52</v>
      </c>
      <c r="P142" s="205">
        <v>57</v>
      </c>
      <c r="Q142" s="155">
        <v>67</v>
      </c>
      <c r="R142" s="156">
        <v>34</v>
      </c>
      <c r="S142" s="158">
        <v>33</v>
      </c>
    </row>
    <row r="143" spans="1:19" x14ac:dyDescent="0.15">
      <c r="A143" s="184" t="s">
        <v>368</v>
      </c>
      <c r="B143" s="170">
        <v>104</v>
      </c>
      <c r="C143" s="173">
        <f t="shared" si="5"/>
        <v>72</v>
      </c>
      <c r="D143" s="196">
        <f t="shared" si="6"/>
        <v>32</v>
      </c>
      <c r="E143" s="155">
        <v>14</v>
      </c>
      <c r="F143" s="156">
        <v>6</v>
      </c>
      <c r="G143" s="157">
        <v>8</v>
      </c>
      <c r="H143" s="198">
        <v>18</v>
      </c>
      <c r="I143" s="156">
        <v>12</v>
      </c>
      <c r="J143" s="205">
        <v>6</v>
      </c>
      <c r="K143" s="155">
        <v>24</v>
      </c>
      <c r="L143" s="156">
        <v>20</v>
      </c>
      <c r="M143" s="157">
        <v>4</v>
      </c>
      <c r="N143" s="198">
        <v>25</v>
      </c>
      <c r="O143" s="156">
        <v>18</v>
      </c>
      <c r="P143" s="205">
        <v>7</v>
      </c>
      <c r="Q143" s="155">
        <v>23</v>
      </c>
      <c r="R143" s="156">
        <v>16</v>
      </c>
      <c r="S143" s="158">
        <v>7</v>
      </c>
    </row>
    <row r="144" spans="1:19" x14ac:dyDescent="0.15">
      <c r="A144" s="184" t="s">
        <v>369</v>
      </c>
      <c r="B144" s="170">
        <v>484</v>
      </c>
      <c r="C144" s="173">
        <f t="shared" si="5"/>
        <v>254</v>
      </c>
      <c r="D144" s="196">
        <f t="shared" si="6"/>
        <v>230</v>
      </c>
      <c r="E144" s="155">
        <v>4</v>
      </c>
      <c r="F144" s="156">
        <v>0</v>
      </c>
      <c r="G144" s="157">
        <v>4</v>
      </c>
      <c r="H144" s="198">
        <v>16</v>
      </c>
      <c r="I144" s="156">
        <v>11</v>
      </c>
      <c r="J144" s="205">
        <v>5</v>
      </c>
      <c r="K144" s="155">
        <v>5</v>
      </c>
      <c r="L144" s="156">
        <v>2</v>
      </c>
      <c r="M144" s="157">
        <v>3</v>
      </c>
      <c r="N144" s="198">
        <v>49</v>
      </c>
      <c r="O144" s="156">
        <v>18</v>
      </c>
      <c r="P144" s="205">
        <v>31</v>
      </c>
      <c r="Q144" s="155">
        <v>410</v>
      </c>
      <c r="R144" s="156">
        <v>223</v>
      </c>
      <c r="S144" s="158">
        <v>187</v>
      </c>
    </row>
    <row r="145" spans="1:19" x14ac:dyDescent="0.15">
      <c r="A145" s="184" t="s">
        <v>214</v>
      </c>
      <c r="B145" s="170">
        <v>23</v>
      </c>
      <c r="C145" s="173">
        <f t="shared" si="5"/>
        <v>12</v>
      </c>
      <c r="D145" s="196">
        <f t="shared" si="6"/>
        <v>11</v>
      </c>
      <c r="E145" s="155">
        <v>1</v>
      </c>
      <c r="F145" s="156">
        <v>0</v>
      </c>
      <c r="G145" s="157">
        <v>1</v>
      </c>
      <c r="H145" s="198">
        <v>0</v>
      </c>
      <c r="I145" s="156">
        <v>0</v>
      </c>
      <c r="J145" s="205">
        <v>0</v>
      </c>
      <c r="K145" s="155">
        <v>1</v>
      </c>
      <c r="L145" s="156">
        <v>1</v>
      </c>
      <c r="M145" s="157">
        <v>0</v>
      </c>
      <c r="N145" s="198">
        <v>17</v>
      </c>
      <c r="O145" s="156">
        <v>9</v>
      </c>
      <c r="P145" s="205">
        <v>8</v>
      </c>
      <c r="Q145" s="155">
        <v>4</v>
      </c>
      <c r="R145" s="156">
        <v>2</v>
      </c>
      <c r="S145" s="158">
        <v>2</v>
      </c>
    </row>
    <row r="146" spans="1:19" x14ac:dyDescent="0.15">
      <c r="A146" s="184" t="s">
        <v>370</v>
      </c>
      <c r="B146" s="170">
        <v>74</v>
      </c>
      <c r="C146" s="173">
        <f t="shared" si="5"/>
        <v>48</v>
      </c>
      <c r="D146" s="196">
        <f t="shared" si="6"/>
        <v>26</v>
      </c>
      <c r="E146" s="155">
        <v>5</v>
      </c>
      <c r="F146" s="156">
        <v>3</v>
      </c>
      <c r="G146" s="157">
        <v>2</v>
      </c>
      <c r="H146" s="198">
        <v>17</v>
      </c>
      <c r="I146" s="156">
        <v>6</v>
      </c>
      <c r="J146" s="205">
        <v>11</v>
      </c>
      <c r="K146" s="155">
        <v>10</v>
      </c>
      <c r="L146" s="156">
        <v>7</v>
      </c>
      <c r="M146" s="157">
        <v>3</v>
      </c>
      <c r="N146" s="198">
        <v>26</v>
      </c>
      <c r="O146" s="156">
        <v>19</v>
      </c>
      <c r="P146" s="205">
        <v>7</v>
      </c>
      <c r="Q146" s="155">
        <v>16</v>
      </c>
      <c r="R146" s="156">
        <v>13</v>
      </c>
      <c r="S146" s="158">
        <v>3</v>
      </c>
    </row>
    <row r="147" spans="1:19" x14ac:dyDescent="0.15">
      <c r="A147" s="184" t="s">
        <v>371</v>
      </c>
      <c r="B147" s="170">
        <v>21</v>
      </c>
      <c r="C147" s="173">
        <f t="shared" si="5"/>
        <v>10</v>
      </c>
      <c r="D147" s="196">
        <f t="shared" si="6"/>
        <v>11</v>
      </c>
      <c r="E147" s="155">
        <v>4</v>
      </c>
      <c r="F147" s="156">
        <v>1</v>
      </c>
      <c r="G147" s="157">
        <v>3</v>
      </c>
      <c r="H147" s="198">
        <v>0</v>
      </c>
      <c r="I147" s="156">
        <v>0</v>
      </c>
      <c r="J147" s="205">
        <v>0</v>
      </c>
      <c r="K147" s="155">
        <v>5</v>
      </c>
      <c r="L147" s="156">
        <v>2</v>
      </c>
      <c r="M147" s="157">
        <v>3</v>
      </c>
      <c r="N147" s="198">
        <v>10</v>
      </c>
      <c r="O147" s="156">
        <v>5</v>
      </c>
      <c r="P147" s="205">
        <v>5</v>
      </c>
      <c r="Q147" s="155">
        <v>2</v>
      </c>
      <c r="R147" s="156">
        <v>2</v>
      </c>
      <c r="S147" s="158">
        <v>0</v>
      </c>
    </row>
    <row r="148" spans="1:19" x14ac:dyDescent="0.15">
      <c r="A148" s="184" t="s">
        <v>372</v>
      </c>
      <c r="B148" s="193">
        <v>0</v>
      </c>
      <c r="C148" s="185">
        <v>0</v>
      </c>
      <c r="D148" s="185">
        <v>0</v>
      </c>
      <c r="E148" s="201">
        <v>0</v>
      </c>
      <c r="F148" s="185">
        <v>0</v>
      </c>
      <c r="G148" s="202">
        <v>0</v>
      </c>
      <c r="H148" s="185">
        <v>0</v>
      </c>
      <c r="I148" s="185">
        <v>0</v>
      </c>
      <c r="J148" s="185">
        <v>0</v>
      </c>
      <c r="K148" s="201">
        <v>0</v>
      </c>
      <c r="L148" s="185">
        <v>0</v>
      </c>
      <c r="M148" s="202">
        <v>0</v>
      </c>
      <c r="N148" s="185">
        <v>0</v>
      </c>
      <c r="O148" s="185">
        <v>0</v>
      </c>
      <c r="P148" s="185">
        <v>0</v>
      </c>
      <c r="Q148" s="201">
        <v>0</v>
      </c>
      <c r="R148" s="185">
        <v>0</v>
      </c>
      <c r="S148" s="186">
        <v>0</v>
      </c>
    </row>
    <row r="149" spans="1:19" ht="17.25" thickBot="1" x14ac:dyDescent="0.2">
      <c r="A149" s="187" t="s">
        <v>373</v>
      </c>
      <c r="B149" s="194">
        <v>3785</v>
      </c>
      <c r="C149" s="188">
        <v>2490</v>
      </c>
      <c r="D149" s="188">
        <v>1295</v>
      </c>
      <c r="E149" s="203">
        <v>293</v>
      </c>
      <c r="F149" s="188">
        <v>137</v>
      </c>
      <c r="G149" s="204">
        <v>156</v>
      </c>
      <c r="H149" s="188">
        <v>243</v>
      </c>
      <c r="I149" s="188">
        <v>164</v>
      </c>
      <c r="J149" s="188">
        <v>79</v>
      </c>
      <c r="K149" s="203">
        <v>157</v>
      </c>
      <c r="L149" s="188">
        <v>75</v>
      </c>
      <c r="M149" s="204">
        <v>82</v>
      </c>
      <c r="N149" s="188">
        <v>903</v>
      </c>
      <c r="O149" s="188">
        <v>505</v>
      </c>
      <c r="P149" s="188">
        <v>398</v>
      </c>
      <c r="Q149" s="203">
        <v>2189</v>
      </c>
      <c r="R149" s="188">
        <v>1609</v>
      </c>
      <c r="S149" s="189">
        <v>580</v>
      </c>
    </row>
  </sheetData>
  <mergeCells count="16">
    <mergeCell ref="A1:F1"/>
    <mergeCell ref="A126:A127"/>
    <mergeCell ref="B126:D126"/>
    <mergeCell ref="Q2:S2"/>
    <mergeCell ref="N2:P2"/>
    <mergeCell ref="A2:A3"/>
    <mergeCell ref="E2:G2"/>
    <mergeCell ref="H2:J2"/>
    <mergeCell ref="K2:M2"/>
    <mergeCell ref="B2:D2"/>
    <mergeCell ref="A125:S125"/>
    <mergeCell ref="E126:G126"/>
    <mergeCell ref="H126:J126"/>
    <mergeCell ref="K126:M126"/>
    <mergeCell ref="N126:P126"/>
    <mergeCell ref="Q126:S126"/>
  </mergeCells>
  <phoneticPr fontId="4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57"/>
  <sheetViews>
    <sheetView workbookViewId="0">
      <selection sqref="A1:F1"/>
    </sheetView>
  </sheetViews>
  <sheetFormatPr defaultRowHeight="16.5" x14ac:dyDescent="0.15"/>
  <cols>
    <col min="1" max="1" width="15.21875" style="180" customWidth="1"/>
    <col min="2" max="11" width="8.88671875" style="147"/>
    <col min="12" max="12" width="7.5546875" style="147" customWidth="1"/>
    <col min="13" max="16384" width="8.88671875" style="147"/>
  </cols>
  <sheetData>
    <row r="1" spans="1:19" ht="34.5" thickBot="1" x14ac:dyDescent="0.2">
      <c r="A1" s="315" t="s">
        <v>376</v>
      </c>
      <c r="B1" s="315"/>
      <c r="C1" s="315"/>
      <c r="D1" s="315"/>
      <c r="E1" s="315"/>
      <c r="F1" s="315"/>
      <c r="G1" s="166"/>
      <c r="H1" s="166"/>
      <c r="I1" s="166"/>
      <c r="J1" s="166"/>
      <c r="K1" s="166"/>
      <c r="L1" s="166"/>
      <c r="M1" s="166"/>
      <c r="N1" s="166"/>
      <c r="O1" s="166"/>
    </row>
    <row r="2" spans="1:19" ht="25.5" customHeight="1" x14ac:dyDescent="0.15">
      <c r="A2" s="325" t="s">
        <v>195</v>
      </c>
      <c r="B2" s="318" t="s">
        <v>353</v>
      </c>
      <c r="C2" s="319"/>
      <c r="D2" s="327"/>
      <c r="E2" s="322" t="s">
        <v>342</v>
      </c>
      <c r="F2" s="323"/>
      <c r="G2" s="324"/>
      <c r="H2" s="322" t="s">
        <v>343</v>
      </c>
      <c r="I2" s="323"/>
      <c r="J2" s="324"/>
      <c r="K2" s="322" t="s">
        <v>344</v>
      </c>
      <c r="L2" s="323"/>
      <c r="M2" s="324"/>
      <c r="N2" s="322" t="s">
        <v>345</v>
      </c>
      <c r="O2" s="323"/>
      <c r="P2" s="324"/>
      <c r="Q2" s="320" t="s">
        <v>253</v>
      </c>
      <c r="R2" s="319"/>
      <c r="S2" s="321"/>
    </row>
    <row r="3" spans="1:19" ht="25.5" customHeight="1" thickBot="1" x14ac:dyDescent="0.2">
      <c r="A3" s="326"/>
      <c r="B3" s="172" t="s">
        <v>347</v>
      </c>
      <c r="C3" s="167" t="s">
        <v>348</v>
      </c>
      <c r="D3" s="167" t="s">
        <v>349</v>
      </c>
      <c r="E3" s="167" t="s">
        <v>347</v>
      </c>
      <c r="F3" s="167" t="s">
        <v>348</v>
      </c>
      <c r="G3" s="167" t="s">
        <v>349</v>
      </c>
      <c r="H3" s="167" t="s">
        <v>347</v>
      </c>
      <c r="I3" s="167" t="s">
        <v>348</v>
      </c>
      <c r="J3" s="167" t="s">
        <v>349</v>
      </c>
      <c r="K3" s="167" t="s">
        <v>347</v>
      </c>
      <c r="L3" s="167" t="s">
        <v>348</v>
      </c>
      <c r="M3" s="167" t="s">
        <v>349</v>
      </c>
      <c r="N3" s="167" t="s">
        <v>347</v>
      </c>
      <c r="O3" s="167" t="s">
        <v>348</v>
      </c>
      <c r="P3" s="167" t="s">
        <v>349</v>
      </c>
      <c r="Q3" s="167" t="s">
        <v>347</v>
      </c>
      <c r="R3" s="167" t="s">
        <v>348</v>
      </c>
      <c r="S3" s="167" t="s">
        <v>349</v>
      </c>
    </row>
    <row r="4" spans="1:19" s="154" customFormat="1" ht="21.75" customHeight="1" thickTop="1" x14ac:dyDescent="0.15">
      <c r="A4" s="177" t="s">
        <v>346</v>
      </c>
      <c r="B4" s="168">
        <f t="shared" ref="B4:S4" si="0">SUM(B5:B131)</f>
        <v>21323</v>
      </c>
      <c r="C4" s="151">
        <f t="shared" si="0"/>
        <v>11508</v>
      </c>
      <c r="D4" s="209">
        <f t="shared" si="0"/>
        <v>9815</v>
      </c>
      <c r="E4" s="148">
        <f t="shared" si="0"/>
        <v>1613</v>
      </c>
      <c r="F4" s="151">
        <f t="shared" si="0"/>
        <v>858</v>
      </c>
      <c r="G4" s="209">
        <f t="shared" si="0"/>
        <v>755</v>
      </c>
      <c r="H4" s="148">
        <f t="shared" si="0"/>
        <v>1647</v>
      </c>
      <c r="I4" s="151">
        <f t="shared" si="0"/>
        <v>744</v>
      </c>
      <c r="J4" s="209">
        <f t="shared" si="0"/>
        <v>903</v>
      </c>
      <c r="K4" s="148">
        <f t="shared" si="0"/>
        <v>1453</v>
      </c>
      <c r="L4" s="151">
        <f t="shared" si="0"/>
        <v>586</v>
      </c>
      <c r="M4" s="209">
        <f t="shared" si="0"/>
        <v>867</v>
      </c>
      <c r="N4" s="148">
        <f t="shared" si="0"/>
        <v>4632</v>
      </c>
      <c r="O4" s="151">
        <f t="shared" si="0"/>
        <v>2241</v>
      </c>
      <c r="P4" s="209">
        <f t="shared" si="0"/>
        <v>2391</v>
      </c>
      <c r="Q4" s="148">
        <f t="shared" si="0"/>
        <v>11978</v>
      </c>
      <c r="R4" s="151">
        <f t="shared" si="0"/>
        <v>7079</v>
      </c>
      <c r="S4" s="152">
        <f t="shared" si="0"/>
        <v>4899</v>
      </c>
    </row>
    <row r="5" spans="1:19" ht="16.5" customHeight="1" x14ac:dyDescent="0.15">
      <c r="A5" s="178" t="s">
        <v>256</v>
      </c>
      <c r="B5" s="169">
        <f t="shared" ref="B5:B11" si="1">SUM(C5:D5)</f>
        <v>1208</v>
      </c>
      <c r="C5" s="173">
        <f t="shared" ref="C5:D69" si="2">SUM(F5,I5,L5,O5,R5)</f>
        <v>664</v>
      </c>
      <c r="D5" s="174">
        <f t="shared" si="2"/>
        <v>544</v>
      </c>
      <c r="E5" s="155">
        <v>61</v>
      </c>
      <c r="F5" s="156">
        <v>33</v>
      </c>
      <c r="G5" s="157">
        <v>28</v>
      </c>
      <c r="H5" s="155">
        <v>207</v>
      </c>
      <c r="I5" s="156">
        <v>112</v>
      </c>
      <c r="J5" s="157">
        <v>95</v>
      </c>
      <c r="K5" s="155">
        <v>84</v>
      </c>
      <c r="L5" s="156">
        <v>38</v>
      </c>
      <c r="M5" s="157">
        <v>46</v>
      </c>
      <c r="N5" s="155">
        <v>297</v>
      </c>
      <c r="O5" s="156">
        <v>153</v>
      </c>
      <c r="P5" s="157">
        <v>144</v>
      </c>
      <c r="Q5" s="155">
        <v>559</v>
      </c>
      <c r="R5" s="156">
        <v>328</v>
      </c>
      <c r="S5" s="158">
        <v>231</v>
      </c>
    </row>
    <row r="6" spans="1:19" ht="16.5" customHeight="1" x14ac:dyDescent="0.15">
      <c r="A6" s="178" t="s">
        <v>255</v>
      </c>
      <c r="B6" s="169">
        <f t="shared" si="1"/>
        <v>3455</v>
      </c>
      <c r="C6" s="173">
        <f t="shared" si="2"/>
        <v>1531</v>
      </c>
      <c r="D6" s="174">
        <f t="shared" si="2"/>
        <v>1924</v>
      </c>
      <c r="E6" s="155">
        <v>399</v>
      </c>
      <c r="F6" s="156">
        <v>209</v>
      </c>
      <c r="G6" s="157">
        <v>190</v>
      </c>
      <c r="H6" s="155">
        <v>289</v>
      </c>
      <c r="I6" s="156">
        <v>101</v>
      </c>
      <c r="J6" s="157">
        <v>188</v>
      </c>
      <c r="K6" s="155">
        <v>231</v>
      </c>
      <c r="L6" s="156">
        <v>96</v>
      </c>
      <c r="M6" s="157">
        <v>135</v>
      </c>
      <c r="N6" s="159">
        <v>1035</v>
      </c>
      <c r="O6" s="156">
        <v>429</v>
      </c>
      <c r="P6" s="157">
        <v>606</v>
      </c>
      <c r="Q6" s="159">
        <v>1501</v>
      </c>
      <c r="R6" s="156">
        <v>696</v>
      </c>
      <c r="S6" s="160">
        <v>805</v>
      </c>
    </row>
    <row r="7" spans="1:19" ht="16.5" customHeight="1" x14ac:dyDescent="0.15">
      <c r="A7" s="178" t="s">
        <v>254</v>
      </c>
      <c r="B7" s="169">
        <f t="shared" si="1"/>
        <v>5568</v>
      </c>
      <c r="C7" s="173">
        <f t="shared" si="2"/>
        <v>2322</v>
      </c>
      <c r="D7" s="174">
        <f t="shared" si="2"/>
        <v>3246</v>
      </c>
      <c r="E7" s="155">
        <v>600</v>
      </c>
      <c r="F7" s="156">
        <v>324</v>
      </c>
      <c r="G7" s="157">
        <v>276</v>
      </c>
      <c r="H7" s="155">
        <v>426</v>
      </c>
      <c r="I7" s="156">
        <v>128</v>
      </c>
      <c r="J7" s="157">
        <v>298</v>
      </c>
      <c r="K7" s="155">
        <v>633</v>
      </c>
      <c r="L7" s="156">
        <v>232</v>
      </c>
      <c r="M7" s="157">
        <v>401</v>
      </c>
      <c r="N7" s="159">
        <v>1018</v>
      </c>
      <c r="O7" s="156">
        <v>340</v>
      </c>
      <c r="P7" s="157">
        <v>678</v>
      </c>
      <c r="Q7" s="159">
        <v>2891</v>
      </c>
      <c r="R7" s="161">
        <v>1298</v>
      </c>
      <c r="S7" s="160">
        <v>1593</v>
      </c>
    </row>
    <row r="8" spans="1:19" ht="16.5" customHeight="1" x14ac:dyDescent="0.15">
      <c r="A8" s="178" t="s">
        <v>64</v>
      </c>
      <c r="B8" s="169">
        <f t="shared" si="1"/>
        <v>2282</v>
      </c>
      <c r="C8" s="173">
        <f t="shared" si="2"/>
        <v>1427</v>
      </c>
      <c r="D8" s="174">
        <f t="shared" si="2"/>
        <v>855</v>
      </c>
      <c r="E8" s="155">
        <v>39</v>
      </c>
      <c r="F8" s="156">
        <v>35</v>
      </c>
      <c r="G8" s="157">
        <v>4</v>
      </c>
      <c r="H8" s="155">
        <v>27</v>
      </c>
      <c r="I8" s="156">
        <v>16</v>
      </c>
      <c r="J8" s="157">
        <v>11</v>
      </c>
      <c r="K8" s="155">
        <v>46</v>
      </c>
      <c r="L8" s="156">
        <v>36</v>
      </c>
      <c r="M8" s="157">
        <v>10</v>
      </c>
      <c r="N8" s="155">
        <v>442</v>
      </c>
      <c r="O8" s="156">
        <v>368</v>
      </c>
      <c r="P8" s="157">
        <v>74</v>
      </c>
      <c r="Q8" s="159">
        <v>1728</v>
      </c>
      <c r="R8" s="161">
        <v>972</v>
      </c>
      <c r="S8" s="158">
        <v>756</v>
      </c>
    </row>
    <row r="9" spans="1:19" ht="16.5" customHeight="1" x14ac:dyDescent="0.15">
      <c r="A9" s="178" t="s">
        <v>258</v>
      </c>
      <c r="B9" s="169">
        <f t="shared" si="1"/>
        <v>863</v>
      </c>
      <c r="C9" s="173">
        <f t="shared" si="2"/>
        <v>453</v>
      </c>
      <c r="D9" s="174">
        <f t="shared" si="2"/>
        <v>410</v>
      </c>
      <c r="E9" s="155">
        <v>24</v>
      </c>
      <c r="F9" s="156">
        <v>5</v>
      </c>
      <c r="G9" s="157">
        <v>19</v>
      </c>
      <c r="H9" s="155">
        <v>60</v>
      </c>
      <c r="I9" s="156">
        <v>12</v>
      </c>
      <c r="J9" s="157">
        <v>48</v>
      </c>
      <c r="K9" s="155">
        <v>52</v>
      </c>
      <c r="L9" s="156">
        <v>6</v>
      </c>
      <c r="M9" s="157">
        <v>46</v>
      </c>
      <c r="N9" s="155">
        <v>150</v>
      </c>
      <c r="O9" s="156">
        <v>37</v>
      </c>
      <c r="P9" s="157">
        <v>113</v>
      </c>
      <c r="Q9" s="155">
        <v>577</v>
      </c>
      <c r="R9" s="156">
        <v>393</v>
      </c>
      <c r="S9" s="158">
        <v>184</v>
      </c>
    </row>
    <row r="10" spans="1:19" ht="16.5" customHeight="1" x14ac:dyDescent="0.15">
      <c r="A10" s="178" t="s">
        <v>257</v>
      </c>
      <c r="B10" s="169">
        <f t="shared" si="1"/>
        <v>1104</v>
      </c>
      <c r="C10" s="173">
        <f t="shared" si="2"/>
        <v>781</v>
      </c>
      <c r="D10" s="174">
        <f t="shared" si="2"/>
        <v>323</v>
      </c>
      <c r="E10" s="155">
        <v>16</v>
      </c>
      <c r="F10" s="156">
        <v>8</v>
      </c>
      <c r="G10" s="157">
        <v>8</v>
      </c>
      <c r="H10" s="155">
        <v>35</v>
      </c>
      <c r="I10" s="156">
        <v>13</v>
      </c>
      <c r="J10" s="157">
        <v>22</v>
      </c>
      <c r="K10" s="155">
        <v>55</v>
      </c>
      <c r="L10" s="156">
        <v>29</v>
      </c>
      <c r="M10" s="157">
        <v>26</v>
      </c>
      <c r="N10" s="155">
        <v>182</v>
      </c>
      <c r="O10" s="156">
        <v>89</v>
      </c>
      <c r="P10" s="157">
        <v>93</v>
      </c>
      <c r="Q10" s="155">
        <v>816</v>
      </c>
      <c r="R10" s="156">
        <v>642</v>
      </c>
      <c r="S10" s="158">
        <v>174</v>
      </c>
    </row>
    <row r="11" spans="1:19" ht="16.5" customHeight="1" x14ac:dyDescent="0.15">
      <c r="A11" s="178" t="s">
        <v>260</v>
      </c>
      <c r="B11" s="169">
        <f t="shared" si="1"/>
        <v>391</v>
      </c>
      <c r="C11" s="173">
        <f t="shared" si="2"/>
        <v>336</v>
      </c>
      <c r="D11" s="174">
        <f t="shared" si="2"/>
        <v>55</v>
      </c>
      <c r="E11" s="155">
        <v>22</v>
      </c>
      <c r="F11" s="156">
        <v>16</v>
      </c>
      <c r="G11" s="157">
        <v>6</v>
      </c>
      <c r="H11" s="155">
        <v>36</v>
      </c>
      <c r="I11" s="156">
        <v>30</v>
      </c>
      <c r="J11" s="157">
        <v>6</v>
      </c>
      <c r="K11" s="155">
        <v>23</v>
      </c>
      <c r="L11" s="156">
        <v>14</v>
      </c>
      <c r="M11" s="157">
        <v>9</v>
      </c>
      <c r="N11" s="155">
        <v>54</v>
      </c>
      <c r="O11" s="156">
        <v>35</v>
      </c>
      <c r="P11" s="157">
        <v>19</v>
      </c>
      <c r="Q11" s="155">
        <v>256</v>
      </c>
      <c r="R11" s="156">
        <v>241</v>
      </c>
      <c r="S11" s="158">
        <v>15</v>
      </c>
    </row>
    <row r="12" spans="1:19" ht="16.5" customHeight="1" x14ac:dyDescent="0.15">
      <c r="A12" s="178" t="s">
        <v>59</v>
      </c>
      <c r="B12" s="169">
        <f t="shared" ref="B12:B77" si="3">SUM(C12:D12)</f>
        <v>486</v>
      </c>
      <c r="C12" s="173">
        <f t="shared" si="2"/>
        <v>444</v>
      </c>
      <c r="D12" s="174">
        <f t="shared" si="2"/>
        <v>42</v>
      </c>
      <c r="E12" s="155">
        <v>2</v>
      </c>
      <c r="F12" s="156">
        <v>0</v>
      </c>
      <c r="G12" s="157">
        <v>2</v>
      </c>
      <c r="H12" s="155">
        <v>20</v>
      </c>
      <c r="I12" s="156">
        <v>18</v>
      </c>
      <c r="J12" s="157">
        <v>2</v>
      </c>
      <c r="K12" s="155">
        <v>3</v>
      </c>
      <c r="L12" s="156">
        <v>0</v>
      </c>
      <c r="M12" s="157">
        <v>3</v>
      </c>
      <c r="N12" s="155">
        <v>103</v>
      </c>
      <c r="O12" s="156">
        <v>81</v>
      </c>
      <c r="P12" s="157">
        <v>22</v>
      </c>
      <c r="Q12" s="155">
        <v>358</v>
      </c>
      <c r="R12" s="156">
        <v>345</v>
      </c>
      <c r="S12" s="158">
        <v>13</v>
      </c>
    </row>
    <row r="13" spans="1:19" ht="16.5" customHeight="1" x14ac:dyDescent="0.15">
      <c r="A13" s="178" t="s">
        <v>261</v>
      </c>
      <c r="B13" s="169">
        <f t="shared" si="3"/>
        <v>408</v>
      </c>
      <c r="C13" s="173">
        <f t="shared" si="2"/>
        <v>240</v>
      </c>
      <c r="D13" s="174">
        <f t="shared" si="2"/>
        <v>168</v>
      </c>
      <c r="E13" s="155">
        <v>5</v>
      </c>
      <c r="F13" s="156">
        <v>0</v>
      </c>
      <c r="G13" s="157">
        <v>5</v>
      </c>
      <c r="H13" s="155">
        <v>44</v>
      </c>
      <c r="I13" s="156">
        <v>17</v>
      </c>
      <c r="J13" s="157">
        <v>27</v>
      </c>
      <c r="K13" s="155">
        <v>17</v>
      </c>
      <c r="L13" s="156">
        <v>1</v>
      </c>
      <c r="M13" s="157">
        <v>16</v>
      </c>
      <c r="N13" s="155">
        <v>64</v>
      </c>
      <c r="O13" s="156">
        <v>18</v>
      </c>
      <c r="P13" s="157">
        <v>46</v>
      </c>
      <c r="Q13" s="155">
        <v>278</v>
      </c>
      <c r="R13" s="156">
        <v>204</v>
      </c>
      <c r="S13" s="158">
        <v>74</v>
      </c>
    </row>
    <row r="14" spans="1:19" ht="16.5" customHeight="1" x14ac:dyDescent="0.15">
      <c r="A14" s="178" t="s">
        <v>263</v>
      </c>
      <c r="B14" s="169">
        <f t="shared" si="3"/>
        <v>344</v>
      </c>
      <c r="C14" s="173">
        <f t="shared" si="2"/>
        <v>336</v>
      </c>
      <c r="D14" s="174">
        <f t="shared" si="2"/>
        <v>8</v>
      </c>
      <c r="E14" s="155">
        <v>5</v>
      </c>
      <c r="F14" s="156">
        <v>4</v>
      </c>
      <c r="G14" s="157">
        <v>1</v>
      </c>
      <c r="H14" s="155">
        <v>69</v>
      </c>
      <c r="I14" s="156">
        <v>69</v>
      </c>
      <c r="J14" s="157">
        <v>0</v>
      </c>
      <c r="K14" s="155">
        <v>6</v>
      </c>
      <c r="L14" s="156">
        <v>6</v>
      </c>
      <c r="M14" s="157">
        <v>0</v>
      </c>
      <c r="N14" s="155">
        <v>47</v>
      </c>
      <c r="O14" s="156">
        <v>41</v>
      </c>
      <c r="P14" s="157">
        <v>6</v>
      </c>
      <c r="Q14" s="155">
        <v>217</v>
      </c>
      <c r="R14" s="156">
        <v>216</v>
      </c>
      <c r="S14" s="158">
        <v>1</v>
      </c>
    </row>
    <row r="15" spans="1:19" x14ac:dyDescent="0.15">
      <c r="A15" s="178" t="s">
        <v>262</v>
      </c>
      <c r="B15" s="169">
        <f t="shared" si="3"/>
        <v>356</v>
      </c>
      <c r="C15" s="173">
        <f t="shared" si="2"/>
        <v>174</v>
      </c>
      <c r="D15" s="174">
        <f t="shared" si="2"/>
        <v>182</v>
      </c>
      <c r="E15" s="155">
        <v>41</v>
      </c>
      <c r="F15" s="156">
        <v>25</v>
      </c>
      <c r="G15" s="157">
        <v>16</v>
      </c>
      <c r="H15" s="155">
        <v>80</v>
      </c>
      <c r="I15" s="156">
        <v>37</v>
      </c>
      <c r="J15" s="157">
        <v>43</v>
      </c>
      <c r="K15" s="155">
        <v>75</v>
      </c>
      <c r="L15" s="156">
        <v>35</v>
      </c>
      <c r="M15" s="157">
        <v>40</v>
      </c>
      <c r="N15" s="155">
        <v>99</v>
      </c>
      <c r="O15" s="156">
        <v>45</v>
      </c>
      <c r="P15" s="157">
        <v>54</v>
      </c>
      <c r="Q15" s="155">
        <v>61</v>
      </c>
      <c r="R15" s="156">
        <v>32</v>
      </c>
      <c r="S15" s="158">
        <v>29</v>
      </c>
    </row>
    <row r="16" spans="1:19" x14ac:dyDescent="0.15">
      <c r="A16" s="178" t="s">
        <v>259</v>
      </c>
      <c r="B16" s="169">
        <f t="shared" si="3"/>
        <v>526</v>
      </c>
      <c r="C16" s="173">
        <f t="shared" si="2"/>
        <v>232</v>
      </c>
      <c r="D16" s="174">
        <f t="shared" si="2"/>
        <v>294</v>
      </c>
      <c r="E16" s="155">
        <v>129</v>
      </c>
      <c r="F16" s="156">
        <v>55</v>
      </c>
      <c r="G16" s="157">
        <v>74</v>
      </c>
      <c r="H16" s="155">
        <v>52</v>
      </c>
      <c r="I16" s="156">
        <v>21</v>
      </c>
      <c r="J16" s="157">
        <v>31</v>
      </c>
      <c r="K16" s="155">
        <v>28</v>
      </c>
      <c r="L16" s="156">
        <v>11</v>
      </c>
      <c r="M16" s="157">
        <v>17</v>
      </c>
      <c r="N16" s="155">
        <v>141</v>
      </c>
      <c r="O16" s="156">
        <v>63</v>
      </c>
      <c r="P16" s="157">
        <v>78</v>
      </c>
      <c r="Q16" s="155">
        <v>176</v>
      </c>
      <c r="R16" s="156">
        <v>82</v>
      </c>
      <c r="S16" s="158">
        <v>94</v>
      </c>
    </row>
    <row r="17" spans="1:19" x14ac:dyDescent="0.15">
      <c r="A17" s="178" t="s">
        <v>264</v>
      </c>
      <c r="B17" s="169">
        <f t="shared" si="3"/>
        <v>341</v>
      </c>
      <c r="C17" s="173">
        <f t="shared" si="2"/>
        <v>26</v>
      </c>
      <c r="D17" s="174">
        <f t="shared" si="2"/>
        <v>315</v>
      </c>
      <c r="E17" s="155">
        <v>21</v>
      </c>
      <c r="F17" s="156">
        <v>1</v>
      </c>
      <c r="G17" s="157">
        <v>20</v>
      </c>
      <c r="H17" s="155">
        <v>54</v>
      </c>
      <c r="I17" s="156">
        <v>7</v>
      </c>
      <c r="J17" s="157">
        <v>47</v>
      </c>
      <c r="K17" s="155">
        <v>52</v>
      </c>
      <c r="L17" s="156">
        <v>5</v>
      </c>
      <c r="M17" s="157">
        <v>47</v>
      </c>
      <c r="N17" s="155">
        <v>98</v>
      </c>
      <c r="O17" s="156">
        <v>2</v>
      </c>
      <c r="P17" s="157">
        <v>96</v>
      </c>
      <c r="Q17" s="155">
        <v>116</v>
      </c>
      <c r="R17" s="156">
        <v>11</v>
      </c>
      <c r="S17" s="158">
        <v>105</v>
      </c>
    </row>
    <row r="18" spans="1:19" x14ac:dyDescent="0.15">
      <c r="A18" s="178" t="s">
        <v>152</v>
      </c>
      <c r="B18" s="169">
        <f t="shared" si="3"/>
        <v>355</v>
      </c>
      <c r="C18" s="173">
        <f t="shared" si="2"/>
        <v>344</v>
      </c>
      <c r="D18" s="174">
        <f t="shared" si="2"/>
        <v>11</v>
      </c>
      <c r="E18" s="155">
        <v>12</v>
      </c>
      <c r="F18" s="156">
        <v>12</v>
      </c>
      <c r="G18" s="157">
        <v>0</v>
      </c>
      <c r="H18" s="155">
        <v>10</v>
      </c>
      <c r="I18" s="156">
        <v>10</v>
      </c>
      <c r="J18" s="157">
        <v>0</v>
      </c>
      <c r="K18" s="155">
        <v>1</v>
      </c>
      <c r="L18" s="156">
        <v>1</v>
      </c>
      <c r="M18" s="157">
        <v>0</v>
      </c>
      <c r="N18" s="155">
        <v>35</v>
      </c>
      <c r="O18" s="156">
        <v>31</v>
      </c>
      <c r="P18" s="157">
        <v>4</v>
      </c>
      <c r="Q18" s="155">
        <v>297</v>
      </c>
      <c r="R18" s="156">
        <v>290</v>
      </c>
      <c r="S18" s="158">
        <v>7</v>
      </c>
    </row>
    <row r="19" spans="1:19" x14ac:dyDescent="0.15">
      <c r="A19" s="178" t="s">
        <v>266</v>
      </c>
      <c r="B19" s="169">
        <f t="shared" si="3"/>
        <v>260</v>
      </c>
      <c r="C19" s="173">
        <f t="shared" si="2"/>
        <v>132</v>
      </c>
      <c r="D19" s="174">
        <f t="shared" si="2"/>
        <v>128</v>
      </c>
      <c r="E19" s="155">
        <v>66</v>
      </c>
      <c r="F19" s="156">
        <v>31</v>
      </c>
      <c r="G19" s="157">
        <v>35</v>
      </c>
      <c r="H19" s="155">
        <v>51</v>
      </c>
      <c r="I19" s="156">
        <v>25</v>
      </c>
      <c r="J19" s="157">
        <v>26</v>
      </c>
      <c r="K19" s="155">
        <v>37</v>
      </c>
      <c r="L19" s="156">
        <v>19</v>
      </c>
      <c r="M19" s="157">
        <v>18</v>
      </c>
      <c r="N19" s="155">
        <v>65</v>
      </c>
      <c r="O19" s="156">
        <v>36</v>
      </c>
      <c r="P19" s="157">
        <v>29</v>
      </c>
      <c r="Q19" s="155">
        <v>41</v>
      </c>
      <c r="R19" s="156">
        <v>21</v>
      </c>
      <c r="S19" s="158">
        <v>20</v>
      </c>
    </row>
    <row r="20" spans="1:19" x14ac:dyDescent="0.15">
      <c r="A20" s="178" t="s">
        <v>69</v>
      </c>
      <c r="B20" s="169">
        <f t="shared" si="3"/>
        <v>856</v>
      </c>
      <c r="C20" s="173">
        <f t="shared" si="2"/>
        <v>475</v>
      </c>
      <c r="D20" s="174">
        <f t="shared" si="2"/>
        <v>381</v>
      </c>
      <c r="E20" s="155">
        <v>4</v>
      </c>
      <c r="F20" s="156">
        <v>2</v>
      </c>
      <c r="G20" s="157">
        <v>2</v>
      </c>
      <c r="H20" s="155">
        <v>19</v>
      </c>
      <c r="I20" s="156">
        <v>13</v>
      </c>
      <c r="J20" s="157">
        <v>6</v>
      </c>
      <c r="K20" s="155">
        <v>3</v>
      </c>
      <c r="L20" s="156">
        <v>2</v>
      </c>
      <c r="M20" s="157">
        <v>1</v>
      </c>
      <c r="N20" s="155">
        <v>34</v>
      </c>
      <c r="O20" s="156">
        <v>11</v>
      </c>
      <c r="P20" s="157">
        <v>23</v>
      </c>
      <c r="Q20" s="155">
        <v>796</v>
      </c>
      <c r="R20" s="156">
        <v>447</v>
      </c>
      <c r="S20" s="158">
        <v>349</v>
      </c>
    </row>
    <row r="21" spans="1:19" x14ac:dyDescent="0.15">
      <c r="A21" s="178" t="s">
        <v>63</v>
      </c>
      <c r="B21" s="169">
        <f t="shared" si="3"/>
        <v>131</v>
      </c>
      <c r="C21" s="173">
        <f t="shared" si="2"/>
        <v>102</v>
      </c>
      <c r="D21" s="174">
        <f t="shared" si="2"/>
        <v>29</v>
      </c>
      <c r="E21" s="155">
        <v>26</v>
      </c>
      <c r="F21" s="156">
        <v>15</v>
      </c>
      <c r="G21" s="157">
        <v>11</v>
      </c>
      <c r="H21" s="155">
        <v>7</v>
      </c>
      <c r="I21" s="156">
        <v>7</v>
      </c>
      <c r="J21" s="157">
        <v>0</v>
      </c>
      <c r="K21" s="155">
        <v>2</v>
      </c>
      <c r="L21" s="156">
        <v>2</v>
      </c>
      <c r="M21" s="157">
        <v>0</v>
      </c>
      <c r="N21" s="155">
        <v>65</v>
      </c>
      <c r="O21" s="156">
        <v>47</v>
      </c>
      <c r="P21" s="157">
        <v>18</v>
      </c>
      <c r="Q21" s="155">
        <v>31</v>
      </c>
      <c r="R21" s="156">
        <v>31</v>
      </c>
      <c r="S21" s="158">
        <v>0</v>
      </c>
    </row>
    <row r="22" spans="1:19" x14ac:dyDescent="0.15">
      <c r="A22" s="178" t="s">
        <v>118</v>
      </c>
      <c r="B22" s="169">
        <f t="shared" si="3"/>
        <v>430</v>
      </c>
      <c r="C22" s="173">
        <f t="shared" si="2"/>
        <v>212</v>
      </c>
      <c r="D22" s="174">
        <f t="shared" si="2"/>
        <v>218</v>
      </c>
      <c r="E22" s="155">
        <v>3</v>
      </c>
      <c r="F22" s="156">
        <v>0</v>
      </c>
      <c r="G22" s="157">
        <v>3</v>
      </c>
      <c r="H22" s="155">
        <v>18</v>
      </c>
      <c r="I22" s="156">
        <v>9</v>
      </c>
      <c r="J22" s="157">
        <v>9</v>
      </c>
      <c r="K22" s="155">
        <v>4</v>
      </c>
      <c r="L22" s="156">
        <v>0</v>
      </c>
      <c r="M22" s="157">
        <v>4</v>
      </c>
      <c r="N22" s="155">
        <v>52</v>
      </c>
      <c r="O22" s="156">
        <v>15</v>
      </c>
      <c r="P22" s="157">
        <v>37</v>
      </c>
      <c r="Q22" s="155">
        <v>353</v>
      </c>
      <c r="R22" s="156">
        <v>188</v>
      </c>
      <c r="S22" s="158">
        <v>165</v>
      </c>
    </row>
    <row r="23" spans="1:19" x14ac:dyDescent="0.15">
      <c r="A23" s="178" t="s">
        <v>154</v>
      </c>
      <c r="B23" s="169">
        <f t="shared" si="3"/>
        <v>304</v>
      </c>
      <c r="C23" s="173">
        <f t="shared" si="2"/>
        <v>236</v>
      </c>
      <c r="D23" s="174">
        <f t="shared" si="2"/>
        <v>68</v>
      </c>
      <c r="E23" s="155">
        <v>27</v>
      </c>
      <c r="F23" s="156">
        <v>19</v>
      </c>
      <c r="G23" s="157">
        <v>8</v>
      </c>
      <c r="H23" s="155">
        <v>8</v>
      </c>
      <c r="I23" s="156">
        <v>8</v>
      </c>
      <c r="J23" s="157">
        <v>0</v>
      </c>
      <c r="K23" s="155">
        <v>5</v>
      </c>
      <c r="L23" s="156">
        <v>2</v>
      </c>
      <c r="M23" s="157">
        <v>3</v>
      </c>
      <c r="N23" s="155">
        <v>119</v>
      </c>
      <c r="O23" s="156">
        <v>72</v>
      </c>
      <c r="P23" s="157">
        <v>47</v>
      </c>
      <c r="Q23" s="155">
        <v>145</v>
      </c>
      <c r="R23" s="156">
        <v>135</v>
      </c>
      <c r="S23" s="158">
        <v>10</v>
      </c>
    </row>
    <row r="24" spans="1:19" x14ac:dyDescent="0.15">
      <c r="A24" s="178" t="s">
        <v>265</v>
      </c>
      <c r="B24" s="169">
        <f t="shared" si="3"/>
        <v>328</v>
      </c>
      <c r="C24" s="173">
        <f t="shared" si="2"/>
        <v>241</v>
      </c>
      <c r="D24" s="174">
        <f t="shared" si="2"/>
        <v>87</v>
      </c>
      <c r="E24" s="155">
        <v>34</v>
      </c>
      <c r="F24" s="156">
        <v>25</v>
      </c>
      <c r="G24" s="157">
        <v>9</v>
      </c>
      <c r="H24" s="155">
        <v>3</v>
      </c>
      <c r="I24" s="156">
        <v>3</v>
      </c>
      <c r="J24" s="157">
        <v>0</v>
      </c>
      <c r="K24" s="155">
        <v>4</v>
      </c>
      <c r="L24" s="156">
        <v>1</v>
      </c>
      <c r="M24" s="157">
        <v>3</v>
      </c>
      <c r="N24" s="155">
        <v>176</v>
      </c>
      <c r="O24" s="156">
        <v>115</v>
      </c>
      <c r="P24" s="157">
        <v>61</v>
      </c>
      <c r="Q24" s="155">
        <v>111</v>
      </c>
      <c r="R24" s="156">
        <v>97</v>
      </c>
      <c r="S24" s="158">
        <v>14</v>
      </c>
    </row>
    <row r="25" spans="1:19" x14ac:dyDescent="0.15">
      <c r="A25" s="178" t="s">
        <v>267</v>
      </c>
      <c r="B25" s="169">
        <f t="shared" si="3"/>
        <v>177</v>
      </c>
      <c r="C25" s="173">
        <f t="shared" si="2"/>
        <v>101</v>
      </c>
      <c r="D25" s="174">
        <f t="shared" si="2"/>
        <v>76</v>
      </c>
      <c r="E25" s="155">
        <v>2</v>
      </c>
      <c r="F25" s="156">
        <v>0</v>
      </c>
      <c r="G25" s="157">
        <v>2</v>
      </c>
      <c r="H25" s="155">
        <v>7</v>
      </c>
      <c r="I25" s="156">
        <v>6</v>
      </c>
      <c r="J25" s="157">
        <v>1</v>
      </c>
      <c r="K25" s="155">
        <v>1</v>
      </c>
      <c r="L25" s="156">
        <v>0</v>
      </c>
      <c r="M25" s="157">
        <v>1</v>
      </c>
      <c r="N25" s="155">
        <v>21</v>
      </c>
      <c r="O25" s="156">
        <v>10</v>
      </c>
      <c r="P25" s="157">
        <v>11</v>
      </c>
      <c r="Q25" s="155">
        <v>146</v>
      </c>
      <c r="R25" s="156">
        <v>85</v>
      </c>
      <c r="S25" s="158">
        <v>61</v>
      </c>
    </row>
    <row r="26" spans="1:19" x14ac:dyDescent="0.15">
      <c r="A26" s="178" t="s">
        <v>269</v>
      </c>
      <c r="B26" s="169">
        <f t="shared" si="3"/>
        <v>62</v>
      </c>
      <c r="C26" s="173">
        <f t="shared" si="2"/>
        <v>45</v>
      </c>
      <c r="D26" s="174">
        <f t="shared" si="2"/>
        <v>17</v>
      </c>
      <c r="E26" s="155">
        <v>5</v>
      </c>
      <c r="F26" s="156">
        <v>4</v>
      </c>
      <c r="G26" s="157">
        <v>1</v>
      </c>
      <c r="H26" s="155">
        <v>7</v>
      </c>
      <c r="I26" s="156">
        <v>6</v>
      </c>
      <c r="J26" s="157">
        <v>1</v>
      </c>
      <c r="K26" s="155">
        <v>13</v>
      </c>
      <c r="L26" s="156">
        <v>10</v>
      </c>
      <c r="M26" s="157">
        <v>3</v>
      </c>
      <c r="N26" s="155">
        <v>24</v>
      </c>
      <c r="O26" s="156">
        <v>16</v>
      </c>
      <c r="P26" s="157">
        <v>8</v>
      </c>
      <c r="Q26" s="155">
        <v>13</v>
      </c>
      <c r="R26" s="156">
        <v>9</v>
      </c>
      <c r="S26" s="158">
        <v>4</v>
      </c>
    </row>
    <row r="27" spans="1:19" x14ac:dyDescent="0.15">
      <c r="A27" s="178" t="s">
        <v>268</v>
      </c>
      <c r="B27" s="169">
        <f t="shared" si="3"/>
        <v>81</v>
      </c>
      <c r="C27" s="173">
        <f t="shared" si="2"/>
        <v>56</v>
      </c>
      <c r="D27" s="174">
        <f t="shared" si="2"/>
        <v>25</v>
      </c>
      <c r="E27" s="155">
        <v>11</v>
      </c>
      <c r="F27" s="156">
        <v>6</v>
      </c>
      <c r="G27" s="157">
        <v>5</v>
      </c>
      <c r="H27" s="155">
        <v>15</v>
      </c>
      <c r="I27" s="156">
        <v>8</v>
      </c>
      <c r="J27" s="157">
        <v>7</v>
      </c>
      <c r="K27" s="155">
        <v>18</v>
      </c>
      <c r="L27" s="156">
        <v>15</v>
      </c>
      <c r="M27" s="157">
        <v>3</v>
      </c>
      <c r="N27" s="155">
        <v>19</v>
      </c>
      <c r="O27" s="156">
        <v>15</v>
      </c>
      <c r="P27" s="157">
        <v>4</v>
      </c>
      <c r="Q27" s="155">
        <v>18</v>
      </c>
      <c r="R27" s="156">
        <v>12</v>
      </c>
      <c r="S27" s="158">
        <v>6</v>
      </c>
    </row>
    <row r="28" spans="1:19" x14ac:dyDescent="0.15">
      <c r="A28" s="178" t="s">
        <v>83</v>
      </c>
      <c r="B28" s="169">
        <f t="shared" si="3"/>
        <v>61</v>
      </c>
      <c r="C28" s="173">
        <f t="shared" si="2"/>
        <v>44</v>
      </c>
      <c r="D28" s="174">
        <f t="shared" si="2"/>
        <v>17</v>
      </c>
      <c r="E28" s="155">
        <v>3</v>
      </c>
      <c r="F28" s="156">
        <v>2</v>
      </c>
      <c r="G28" s="157">
        <v>1</v>
      </c>
      <c r="H28" s="155">
        <v>0</v>
      </c>
      <c r="I28" s="156">
        <v>0</v>
      </c>
      <c r="J28" s="157">
        <v>0</v>
      </c>
      <c r="K28" s="155">
        <v>0</v>
      </c>
      <c r="L28" s="156">
        <v>0</v>
      </c>
      <c r="M28" s="157">
        <v>0</v>
      </c>
      <c r="N28" s="155">
        <v>11</v>
      </c>
      <c r="O28" s="156">
        <v>4</v>
      </c>
      <c r="P28" s="157">
        <v>7</v>
      </c>
      <c r="Q28" s="155">
        <v>47</v>
      </c>
      <c r="R28" s="156">
        <v>38</v>
      </c>
      <c r="S28" s="158">
        <v>9</v>
      </c>
    </row>
    <row r="29" spans="1:19" x14ac:dyDescent="0.15">
      <c r="A29" s="178" t="s">
        <v>279</v>
      </c>
      <c r="B29" s="169">
        <f t="shared" si="3"/>
        <v>27</v>
      </c>
      <c r="C29" s="173">
        <f t="shared" si="2"/>
        <v>14</v>
      </c>
      <c r="D29" s="174">
        <f t="shared" si="2"/>
        <v>13</v>
      </c>
      <c r="E29" s="155">
        <v>2</v>
      </c>
      <c r="F29" s="156">
        <v>0</v>
      </c>
      <c r="G29" s="157">
        <v>2</v>
      </c>
      <c r="H29" s="155">
        <v>1</v>
      </c>
      <c r="I29" s="156">
        <v>1</v>
      </c>
      <c r="J29" s="157">
        <v>0</v>
      </c>
      <c r="K29" s="155">
        <v>1</v>
      </c>
      <c r="L29" s="156">
        <v>1</v>
      </c>
      <c r="M29" s="157">
        <v>0</v>
      </c>
      <c r="N29" s="155">
        <v>19</v>
      </c>
      <c r="O29" s="156">
        <v>9</v>
      </c>
      <c r="P29" s="157">
        <v>10</v>
      </c>
      <c r="Q29" s="155">
        <v>4</v>
      </c>
      <c r="R29" s="156">
        <v>3</v>
      </c>
      <c r="S29" s="158">
        <v>1</v>
      </c>
    </row>
    <row r="30" spans="1:19" x14ac:dyDescent="0.15">
      <c r="A30" s="178" t="s">
        <v>86</v>
      </c>
      <c r="B30" s="169">
        <f t="shared" si="3"/>
        <v>220</v>
      </c>
      <c r="C30" s="173">
        <f t="shared" si="2"/>
        <v>117</v>
      </c>
      <c r="D30" s="174">
        <f t="shared" si="2"/>
        <v>103</v>
      </c>
      <c r="E30" s="155">
        <v>0</v>
      </c>
      <c r="F30" s="156">
        <v>0</v>
      </c>
      <c r="G30" s="157">
        <v>0</v>
      </c>
      <c r="H30" s="155">
        <v>0</v>
      </c>
      <c r="I30" s="156">
        <v>0</v>
      </c>
      <c r="J30" s="157">
        <v>0</v>
      </c>
      <c r="K30" s="155">
        <v>0</v>
      </c>
      <c r="L30" s="156">
        <v>0</v>
      </c>
      <c r="M30" s="157">
        <v>0</v>
      </c>
      <c r="N30" s="155">
        <v>2</v>
      </c>
      <c r="O30" s="156">
        <v>1</v>
      </c>
      <c r="P30" s="157">
        <v>1</v>
      </c>
      <c r="Q30" s="155">
        <v>218</v>
      </c>
      <c r="R30" s="156">
        <v>116</v>
      </c>
      <c r="S30" s="158">
        <v>102</v>
      </c>
    </row>
    <row r="31" spans="1:19" x14ac:dyDescent="0.15">
      <c r="A31" s="178" t="s">
        <v>277</v>
      </c>
      <c r="B31" s="169">
        <f t="shared" si="3"/>
        <v>14</v>
      </c>
      <c r="C31" s="173">
        <f t="shared" si="2"/>
        <v>9</v>
      </c>
      <c r="D31" s="174">
        <f t="shared" si="2"/>
        <v>5</v>
      </c>
      <c r="E31" s="155">
        <v>3</v>
      </c>
      <c r="F31" s="156">
        <v>2</v>
      </c>
      <c r="G31" s="157">
        <v>1</v>
      </c>
      <c r="H31" s="155">
        <v>1</v>
      </c>
      <c r="I31" s="156">
        <v>1</v>
      </c>
      <c r="J31" s="157">
        <v>0</v>
      </c>
      <c r="K31" s="155">
        <v>0</v>
      </c>
      <c r="L31" s="156">
        <v>0</v>
      </c>
      <c r="M31" s="157">
        <v>0</v>
      </c>
      <c r="N31" s="155">
        <v>8</v>
      </c>
      <c r="O31" s="156">
        <v>4</v>
      </c>
      <c r="P31" s="157">
        <v>4</v>
      </c>
      <c r="Q31" s="155">
        <v>2</v>
      </c>
      <c r="R31" s="156">
        <v>2</v>
      </c>
      <c r="S31" s="158">
        <v>0</v>
      </c>
    </row>
    <row r="32" spans="1:19" x14ac:dyDescent="0.15">
      <c r="A32" s="178" t="s">
        <v>270</v>
      </c>
      <c r="B32" s="169">
        <f t="shared" si="3"/>
        <v>65</v>
      </c>
      <c r="C32" s="173">
        <f t="shared" si="2"/>
        <v>24</v>
      </c>
      <c r="D32" s="174">
        <f t="shared" si="2"/>
        <v>41</v>
      </c>
      <c r="E32" s="155">
        <v>10</v>
      </c>
      <c r="F32" s="156">
        <v>3</v>
      </c>
      <c r="G32" s="157">
        <v>7</v>
      </c>
      <c r="H32" s="155">
        <v>17</v>
      </c>
      <c r="I32" s="156">
        <v>6</v>
      </c>
      <c r="J32" s="157">
        <v>11</v>
      </c>
      <c r="K32" s="155">
        <v>12</v>
      </c>
      <c r="L32" s="156">
        <v>4</v>
      </c>
      <c r="M32" s="157">
        <v>8</v>
      </c>
      <c r="N32" s="155">
        <v>13</v>
      </c>
      <c r="O32" s="156">
        <v>5</v>
      </c>
      <c r="P32" s="157">
        <v>8</v>
      </c>
      <c r="Q32" s="155">
        <v>13</v>
      </c>
      <c r="R32" s="156">
        <v>6</v>
      </c>
      <c r="S32" s="158">
        <v>7</v>
      </c>
    </row>
    <row r="33" spans="1:19" x14ac:dyDescent="0.15">
      <c r="A33" s="178" t="s">
        <v>84</v>
      </c>
      <c r="B33" s="169">
        <f t="shared" si="3"/>
        <v>61</v>
      </c>
      <c r="C33" s="173">
        <f t="shared" si="2"/>
        <v>48</v>
      </c>
      <c r="D33" s="174">
        <f t="shared" si="2"/>
        <v>13</v>
      </c>
      <c r="E33" s="155">
        <v>2</v>
      </c>
      <c r="F33" s="156">
        <v>2</v>
      </c>
      <c r="G33" s="157">
        <v>0</v>
      </c>
      <c r="H33" s="155">
        <v>3</v>
      </c>
      <c r="I33" s="156">
        <v>2</v>
      </c>
      <c r="J33" s="157">
        <v>1</v>
      </c>
      <c r="K33" s="155">
        <v>1</v>
      </c>
      <c r="L33" s="156">
        <v>0</v>
      </c>
      <c r="M33" s="157">
        <v>1</v>
      </c>
      <c r="N33" s="155">
        <v>29</v>
      </c>
      <c r="O33" s="156">
        <v>23</v>
      </c>
      <c r="P33" s="157">
        <v>6</v>
      </c>
      <c r="Q33" s="155">
        <v>26</v>
      </c>
      <c r="R33" s="156">
        <v>21</v>
      </c>
      <c r="S33" s="158">
        <v>5</v>
      </c>
    </row>
    <row r="34" spans="1:19" x14ac:dyDescent="0.15">
      <c r="A34" s="178" t="s">
        <v>280</v>
      </c>
      <c r="B34" s="169">
        <f t="shared" si="3"/>
        <v>16</v>
      </c>
      <c r="C34" s="173">
        <f t="shared" si="2"/>
        <v>11</v>
      </c>
      <c r="D34" s="174">
        <f t="shared" si="2"/>
        <v>5</v>
      </c>
      <c r="E34" s="155">
        <v>3</v>
      </c>
      <c r="F34" s="156">
        <v>2</v>
      </c>
      <c r="G34" s="157">
        <v>1</v>
      </c>
      <c r="H34" s="155">
        <v>0</v>
      </c>
      <c r="I34" s="156">
        <v>0</v>
      </c>
      <c r="J34" s="157">
        <v>0</v>
      </c>
      <c r="K34" s="155">
        <v>3</v>
      </c>
      <c r="L34" s="156">
        <v>2</v>
      </c>
      <c r="M34" s="157">
        <v>1</v>
      </c>
      <c r="N34" s="155">
        <v>8</v>
      </c>
      <c r="O34" s="156">
        <v>5</v>
      </c>
      <c r="P34" s="157">
        <v>3</v>
      </c>
      <c r="Q34" s="155">
        <v>2</v>
      </c>
      <c r="R34" s="156">
        <v>2</v>
      </c>
      <c r="S34" s="158">
        <v>0</v>
      </c>
    </row>
    <row r="35" spans="1:19" x14ac:dyDescent="0.15">
      <c r="A35" s="178" t="s">
        <v>271</v>
      </c>
      <c r="B35" s="169">
        <f t="shared" si="3"/>
        <v>35</v>
      </c>
      <c r="C35" s="173">
        <f t="shared" si="2"/>
        <v>35</v>
      </c>
      <c r="D35" s="174">
        <f t="shared" si="2"/>
        <v>0</v>
      </c>
      <c r="E35" s="155">
        <v>2</v>
      </c>
      <c r="F35" s="156">
        <v>2</v>
      </c>
      <c r="G35" s="157">
        <v>0</v>
      </c>
      <c r="H35" s="155">
        <v>0</v>
      </c>
      <c r="I35" s="156">
        <v>0</v>
      </c>
      <c r="J35" s="157">
        <v>0</v>
      </c>
      <c r="K35" s="155">
        <v>0</v>
      </c>
      <c r="L35" s="156">
        <v>0</v>
      </c>
      <c r="M35" s="157">
        <v>0</v>
      </c>
      <c r="N35" s="155">
        <v>2</v>
      </c>
      <c r="O35" s="156">
        <v>2</v>
      </c>
      <c r="P35" s="157">
        <v>0</v>
      </c>
      <c r="Q35" s="155">
        <v>31</v>
      </c>
      <c r="R35" s="156">
        <v>31</v>
      </c>
      <c r="S35" s="158">
        <v>0</v>
      </c>
    </row>
    <row r="36" spans="1:19" x14ac:dyDescent="0.15">
      <c r="A36" s="178" t="s">
        <v>293</v>
      </c>
      <c r="B36" s="169">
        <f t="shared" si="3"/>
        <v>6</v>
      </c>
      <c r="C36" s="173">
        <f t="shared" si="2"/>
        <v>3</v>
      </c>
      <c r="D36" s="174">
        <f t="shared" si="2"/>
        <v>3</v>
      </c>
      <c r="E36" s="155">
        <v>1</v>
      </c>
      <c r="F36" s="156">
        <v>0</v>
      </c>
      <c r="G36" s="157">
        <v>1</v>
      </c>
      <c r="H36" s="155">
        <v>0</v>
      </c>
      <c r="I36" s="156">
        <v>0</v>
      </c>
      <c r="J36" s="157">
        <v>0</v>
      </c>
      <c r="K36" s="155">
        <v>1</v>
      </c>
      <c r="L36" s="156">
        <v>1</v>
      </c>
      <c r="M36" s="157">
        <v>0</v>
      </c>
      <c r="N36" s="155">
        <v>3</v>
      </c>
      <c r="O36" s="156">
        <v>1</v>
      </c>
      <c r="P36" s="157">
        <v>2</v>
      </c>
      <c r="Q36" s="155">
        <v>1</v>
      </c>
      <c r="R36" s="156">
        <v>1</v>
      </c>
      <c r="S36" s="158">
        <v>0</v>
      </c>
    </row>
    <row r="37" spans="1:19" x14ac:dyDescent="0.15">
      <c r="A37" s="178" t="s">
        <v>133</v>
      </c>
      <c r="B37" s="169">
        <f t="shared" si="3"/>
        <v>22</v>
      </c>
      <c r="C37" s="173">
        <f t="shared" si="2"/>
        <v>15</v>
      </c>
      <c r="D37" s="174">
        <f t="shared" si="2"/>
        <v>7</v>
      </c>
      <c r="E37" s="155">
        <v>2</v>
      </c>
      <c r="F37" s="156">
        <v>0</v>
      </c>
      <c r="G37" s="157">
        <v>2</v>
      </c>
      <c r="H37" s="155">
        <v>1</v>
      </c>
      <c r="I37" s="156">
        <v>1</v>
      </c>
      <c r="J37" s="157">
        <v>0</v>
      </c>
      <c r="K37" s="155">
        <v>6</v>
      </c>
      <c r="L37" s="156">
        <v>4</v>
      </c>
      <c r="M37" s="157">
        <v>2</v>
      </c>
      <c r="N37" s="155">
        <v>10</v>
      </c>
      <c r="O37" s="156">
        <v>7</v>
      </c>
      <c r="P37" s="157">
        <v>3</v>
      </c>
      <c r="Q37" s="155">
        <v>3</v>
      </c>
      <c r="R37" s="156">
        <v>3</v>
      </c>
      <c r="S37" s="158">
        <v>0</v>
      </c>
    </row>
    <row r="38" spans="1:19" x14ac:dyDescent="0.15">
      <c r="A38" s="178" t="s">
        <v>272</v>
      </c>
      <c r="B38" s="169">
        <f t="shared" si="3"/>
        <v>30</v>
      </c>
      <c r="C38" s="173">
        <f t="shared" si="2"/>
        <v>25</v>
      </c>
      <c r="D38" s="174">
        <f t="shared" si="2"/>
        <v>5</v>
      </c>
      <c r="E38" s="155">
        <v>0</v>
      </c>
      <c r="F38" s="156">
        <v>0</v>
      </c>
      <c r="G38" s="157">
        <v>0</v>
      </c>
      <c r="H38" s="155">
        <v>13</v>
      </c>
      <c r="I38" s="156">
        <v>13</v>
      </c>
      <c r="J38" s="157">
        <v>0</v>
      </c>
      <c r="K38" s="155">
        <v>0</v>
      </c>
      <c r="L38" s="156">
        <v>0</v>
      </c>
      <c r="M38" s="157">
        <v>0</v>
      </c>
      <c r="N38" s="155">
        <v>7</v>
      </c>
      <c r="O38" s="156">
        <v>4</v>
      </c>
      <c r="P38" s="157">
        <v>3</v>
      </c>
      <c r="Q38" s="155">
        <v>10</v>
      </c>
      <c r="R38" s="156">
        <v>8</v>
      </c>
      <c r="S38" s="158">
        <v>2</v>
      </c>
    </row>
    <row r="39" spans="1:19" x14ac:dyDescent="0.15">
      <c r="A39" s="178" t="s">
        <v>275</v>
      </c>
      <c r="B39" s="169">
        <f t="shared" si="3"/>
        <v>25</v>
      </c>
      <c r="C39" s="173">
        <f t="shared" si="2"/>
        <v>17</v>
      </c>
      <c r="D39" s="174">
        <f t="shared" si="2"/>
        <v>8</v>
      </c>
      <c r="E39" s="155">
        <v>2</v>
      </c>
      <c r="F39" s="156">
        <v>0</v>
      </c>
      <c r="G39" s="157">
        <v>2</v>
      </c>
      <c r="H39" s="155">
        <v>9</v>
      </c>
      <c r="I39" s="156">
        <v>8</v>
      </c>
      <c r="J39" s="157">
        <v>1</v>
      </c>
      <c r="K39" s="155">
        <v>2</v>
      </c>
      <c r="L39" s="156">
        <v>1</v>
      </c>
      <c r="M39" s="157">
        <v>1</v>
      </c>
      <c r="N39" s="155">
        <v>7</v>
      </c>
      <c r="O39" s="156">
        <v>5</v>
      </c>
      <c r="P39" s="157">
        <v>2</v>
      </c>
      <c r="Q39" s="155">
        <v>5</v>
      </c>
      <c r="R39" s="156">
        <v>3</v>
      </c>
      <c r="S39" s="158">
        <v>2</v>
      </c>
    </row>
    <row r="40" spans="1:19" x14ac:dyDescent="0.15">
      <c r="A40" s="178" t="s">
        <v>274</v>
      </c>
      <c r="B40" s="169">
        <f t="shared" si="3"/>
        <v>26</v>
      </c>
      <c r="C40" s="173">
        <f t="shared" si="2"/>
        <v>12</v>
      </c>
      <c r="D40" s="174">
        <f t="shared" si="2"/>
        <v>14</v>
      </c>
      <c r="E40" s="155">
        <v>0</v>
      </c>
      <c r="F40" s="156">
        <v>0</v>
      </c>
      <c r="G40" s="157">
        <v>0</v>
      </c>
      <c r="H40" s="155">
        <v>0</v>
      </c>
      <c r="I40" s="156">
        <v>0</v>
      </c>
      <c r="J40" s="157">
        <v>0</v>
      </c>
      <c r="K40" s="155">
        <v>0</v>
      </c>
      <c r="L40" s="156">
        <v>0</v>
      </c>
      <c r="M40" s="157">
        <v>0</v>
      </c>
      <c r="N40" s="155">
        <v>0</v>
      </c>
      <c r="O40" s="156">
        <v>0</v>
      </c>
      <c r="P40" s="157">
        <v>0</v>
      </c>
      <c r="Q40" s="155">
        <v>26</v>
      </c>
      <c r="R40" s="156">
        <v>12</v>
      </c>
      <c r="S40" s="158">
        <v>14</v>
      </c>
    </row>
    <row r="41" spans="1:19" x14ac:dyDescent="0.15">
      <c r="A41" s="178" t="s">
        <v>282</v>
      </c>
      <c r="B41" s="169">
        <f t="shared" si="3"/>
        <v>19</v>
      </c>
      <c r="C41" s="173">
        <f t="shared" si="2"/>
        <v>14</v>
      </c>
      <c r="D41" s="174">
        <f t="shared" si="2"/>
        <v>5</v>
      </c>
      <c r="E41" s="155">
        <v>1</v>
      </c>
      <c r="F41" s="156">
        <v>0</v>
      </c>
      <c r="G41" s="157">
        <v>1</v>
      </c>
      <c r="H41" s="155">
        <v>0</v>
      </c>
      <c r="I41" s="156">
        <v>0</v>
      </c>
      <c r="J41" s="157">
        <v>0</v>
      </c>
      <c r="K41" s="155">
        <v>0</v>
      </c>
      <c r="L41" s="156">
        <v>0</v>
      </c>
      <c r="M41" s="157">
        <v>0</v>
      </c>
      <c r="N41" s="155">
        <v>8</v>
      </c>
      <c r="O41" s="156">
        <v>7</v>
      </c>
      <c r="P41" s="157">
        <v>1</v>
      </c>
      <c r="Q41" s="155">
        <v>10</v>
      </c>
      <c r="R41" s="156">
        <v>7</v>
      </c>
      <c r="S41" s="158">
        <v>3</v>
      </c>
    </row>
    <row r="42" spans="1:19" x14ac:dyDescent="0.15">
      <c r="A42" s="178" t="s">
        <v>290</v>
      </c>
      <c r="B42" s="169">
        <f t="shared" si="3"/>
        <v>8</v>
      </c>
      <c r="C42" s="173">
        <f t="shared" si="2"/>
        <v>3</v>
      </c>
      <c r="D42" s="174">
        <f t="shared" si="2"/>
        <v>5</v>
      </c>
      <c r="E42" s="155">
        <v>1</v>
      </c>
      <c r="F42" s="156">
        <v>0</v>
      </c>
      <c r="G42" s="157">
        <v>1</v>
      </c>
      <c r="H42" s="155">
        <v>2</v>
      </c>
      <c r="I42" s="156">
        <v>1</v>
      </c>
      <c r="J42" s="157">
        <v>1</v>
      </c>
      <c r="K42" s="155">
        <v>1</v>
      </c>
      <c r="L42" s="156">
        <v>1</v>
      </c>
      <c r="M42" s="157">
        <v>0</v>
      </c>
      <c r="N42" s="155">
        <v>2</v>
      </c>
      <c r="O42" s="156">
        <v>1</v>
      </c>
      <c r="P42" s="157">
        <v>1</v>
      </c>
      <c r="Q42" s="155">
        <v>2</v>
      </c>
      <c r="R42" s="156">
        <v>0</v>
      </c>
      <c r="S42" s="158">
        <v>2</v>
      </c>
    </row>
    <row r="43" spans="1:19" x14ac:dyDescent="0.15">
      <c r="A43" s="178" t="s">
        <v>283</v>
      </c>
      <c r="B43" s="169">
        <f t="shared" si="3"/>
        <v>16</v>
      </c>
      <c r="C43" s="173">
        <f t="shared" si="2"/>
        <v>8</v>
      </c>
      <c r="D43" s="174">
        <f t="shared" si="2"/>
        <v>8</v>
      </c>
      <c r="E43" s="155">
        <v>0</v>
      </c>
      <c r="F43" s="156">
        <v>0</v>
      </c>
      <c r="G43" s="157">
        <v>0</v>
      </c>
      <c r="H43" s="155">
        <v>1</v>
      </c>
      <c r="I43" s="156">
        <v>0</v>
      </c>
      <c r="J43" s="157">
        <v>1</v>
      </c>
      <c r="K43" s="155">
        <v>0</v>
      </c>
      <c r="L43" s="156">
        <v>0</v>
      </c>
      <c r="M43" s="157">
        <v>0</v>
      </c>
      <c r="N43" s="155">
        <v>11</v>
      </c>
      <c r="O43" s="156">
        <v>5</v>
      </c>
      <c r="P43" s="157">
        <v>6</v>
      </c>
      <c r="Q43" s="155">
        <v>4</v>
      </c>
      <c r="R43" s="156">
        <v>3</v>
      </c>
      <c r="S43" s="158">
        <v>1</v>
      </c>
    </row>
    <row r="44" spans="1:19" x14ac:dyDescent="0.15">
      <c r="A44" s="178" t="s">
        <v>138</v>
      </c>
      <c r="B44" s="169">
        <f t="shared" si="3"/>
        <v>0</v>
      </c>
      <c r="C44" s="173">
        <f t="shared" si="2"/>
        <v>0</v>
      </c>
      <c r="D44" s="174">
        <f t="shared" si="2"/>
        <v>0</v>
      </c>
      <c r="E44" s="155">
        <v>0</v>
      </c>
      <c r="F44" s="156">
        <v>0</v>
      </c>
      <c r="G44" s="157">
        <v>0</v>
      </c>
      <c r="H44" s="155">
        <v>0</v>
      </c>
      <c r="I44" s="156">
        <v>0</v>
      </c>
      <c r="J44" s="157">
        <v>0</v>
      </c>
      <c r="K44" s="155">
        <v>0</v>
      </c>
      <c r="L44" s="156">
        <v>0</v>
      </c>
      <c r="M44" s="157">
        <v>0</v>
      </c>
      <c r="N44" s="155">
        <v>0</v>
      </c>
      <c r="O44" s="156">
        <v>0</v>
      </c>
      <c r="P44" s="157">
        <v>0</v>
      </c>
      <c r="Q44" s="155">
        <v>0</v>
      </c>
      <c r="R44" s="156">
        <v>0</v>
      </c>
      <c r="S44" s="158">
        <v>0</v>
      </c>
    </row>
    <row r="45" spans="1:19" x14ac:dyDescent="0.15">
      <c r="A45" s="178" t="s">
        <v>273</v>
      </c>
      <c r="B45" s="169">
        <f t="shared" si="3"/>
        <v>35</v>
      </c>
      <c r="C45" s="173">
        <f t="shared" si="2"/>
        <v>3</v>
      </c>
      <c r="D45" s="174">
        <f t="shared" si="2"/>
        <v>32</v>
      </c>
      <c r="E45" s="155">
        <v>1</v>
      </c>
      <c r="F45" s="156">
        <v>0</v>
      </c>
      <c r="G45" s="157">
        <v>1</v>
      </c>
      <c r="H45" s="155">
        <v>3</v>
      </c>
      <c r="I45" s="156">
        <v>0</v>
      </c>
      <c r="J45" s="157">
        <v>3</v>
      </c>
      <c r="K45" s="155">
        <v>10</v>
      </c>
      <c r="L45" s="156">
        <v>1</v>
      </c>
      <c r="M45" s="157">
        <v>9</v>
      </c>
      <c r="N45" s="155">
        <v>11</v>
      </c>
      <c r="O45" s="156">
        <v>1</v>
      </c>
      <c r="P45" s="157">
        <v>10</v>
      </c>
      <c r="Q45" s="155">
        <v>10</v>
      </c>
      <c r="R45" s="156">
        <v>1</v>
      </c>
      <c r="S45" s="158">
        <v>9</v>
      </c>
    </row>
    <row r="46" spans="1:19" x14ac:dyDescent="0.15">
      <c r="A46" s="178" t="s">
        <v>125</v>
      </c>
      <c r="B46" s="169">
        <f t="shared" si="3"/>
        <v>9</v>
      </c>
      <c r="C46" s="173">
        <f t="shared" si="2"/>
        <v>7</v>
      </c>
      <c r="D46" s="174">
        <f t="shared" si="2"/>
        <v>2</v>
      </c>
      <c r="E46" s="155">
        <v>7</v>
      </c>
      <c r="F46" s="156">
        <v>6</v>
      </c>
      <c r="G46" s="157">
        <v>1</v>
      </c>
      <c r="H46" s="155">
        <v>0</v>
      </c>
      <c r="I46" s="156">
        <v>0</v>
      </c>
      <c r="J46" s="157">
        <v>0</v>
      </c>
      <c r="K46" s="155">
        <v>0</v>
      </c>
      <c r="L46" s="156">
        <v>0</v>
      </c>
      <c r="M46" s="157">
        <v>0</v>
      </c>
      <c r="N46" s="155">
        <v>2</v>
      </c>
      <c r="O46" s="156">
        <v>1</v>
      </c>
      <c r="P46" s="157">
        <v>1</v>
      </c>
      <c r="Q46" s="155">
        <v>0</v>
      </c>
      <c r="R46" s="156">
        <v>0</v>
      </c>
      <c r="S46" s="158">
        <v>0</v>
      </c>
    </row>
    <row r="47" spans="1:19" x14ac:dyDescent="0.15">
      <c r="A47" s="178" t="s">
        <v>299</v>
      </c>
      <c r="B47" s="169">
        <f t="shared" si="3"/>
        <v>7</v>
      </c>
      <c r="C47" s="173">
        <f t="shared" si="2"/>
        <v>4</v>
      </c>
      <c r="D47" s="174">
        <f t="shared" si="2"/>
        <v>3</v>
      </c>
      <c r="E47" s="155">
        <v>0</v>
      </c>
      <c r="F47" s="156">
        <v>0</v>
      </c>
      <c r="G47" s="157">
        <v>0</v>
      </c>
      <c r="H47" s="155">
        <v>3</v>
      </c>
      <c r="I47" s="156">
        <v>2</v>
      </c>
      <c r="J47" s="157">
        <v>1</v>
      </c>
      <c r="K47" s="155">
        <v>1</v>
      </c>
      <c r="L47" s="156">
        <v>1</v>
      </c>
      <c r="M47" s="157">
        <v>0</v>
      </c>
      <c r="N47" s="155">
        <v>3</v>
      </c>
      <c r="O47" s="156">
        <v>1</v>
      </c>
      <c r="P47" s="157">
        <v>2</v>
      </c>
      <c r="Q47" s="155">
        <v>0</v>
      </c>
      <c r="R47" s="156">
        <v>0</v>
      </c>
      <c r="S47" s="158">
        <v>0</v>
      </c>
    </row>
    <row r="48" spans="1:19" x14ac:dyDescent="0.15">
      <c r="A48" s="210" t="s">
        <v>377</v>
      </c>
      <c r="B48" s="169">
        <f t="shared" ref="B48" si="4">SUM(C48:D48)</f>
        <v>5</v>
      </c>
      <c r="C48" s="173">
        <f t="shared" ref="C48" si="5">SUM(F48,I48,L48,O48,R48)</f>
        <v>2</v>
      </c>
      <c r="D48" s="174">
        <f t="shared" ref="D48" si="6">SUM(G48,J48,M48,P48,S48)</f>
        <v>3</v>
      </c>
      <c r="E48" s="155">
        <v>0</v>
      </c>
      <c r="F48" s="156">
        <v>0</v>
      </c>
      <c r="G48" s="157">
        <v>0</v>
      </c>
      <c r="H48" s="155">
        <v>5</v>
      </c>
      <c r="I48" s="156">
        <v>2</v>
      </c>
      <c r="J48" s="157">
        <v>3</v>
      </c>
      <c r="K48" s="155">
        <v>0</v>
      </c>
      <c r="L48" s="156">
        <v>0</v>
      </c>
      <c r="M48" s="157">
        <v>0</v>
      </c>
      <c r="N48" s="155">
        <v>0</v>
      </c>
      <c r="O48" s="156">
        <v>0</v>
      </c>
      <c r="P48" s="157">
        <v>0</v>
      </c>
      <c r="Q48" s="155">
        <v>0</v>
      </c>
      <c r="R48" s="156">
        <v>0</v>
      </c>
      <c r="S48" s="158">
        <v>0</v>
      </c>
    </row>
    <row r="49" spans="1:19" x14ac:dyDescent="0.15">
      <c r="A49" s="178" t="s">
        <v>284</v>
      </c>
      <c r="B49" s="169">
        <f t="shared" si="3"/>
        <v>19</v>
      </c>
      <c r="C49" s="173">
        <f t="shared" si="2"/>
        <v>13</v>
      </c>
      <c r="D49" s="174">
        <f t="shared" si="2"/>
        <v>6</v>
      </c>
      <c r="E49" s="155">
        <v>0</v>
      </c>
      <c r="F49" s="156">
        <v>0</v>
      </c>
      <c r="G49" s="157">
        <v>0</v>
      </c>
      <c r="H49" s="155">
        <v>0</v>
      </c>
      <c r="I49" s="156">
        <v>0</v>
      </c>
      <c r="J49" s="157">
        <v>0</v>
      </c>
      <c r="K49" s="155">
        <v>0</v>
      </c>
      <c r="L49" s="156">
        <v>0</v>
      </c>
      <c r="M49" s="157">
        <v>0</v>
      </c>
      <c r="N49" s="155">
        <v>17</v>
      </c>
      <c r="O49" s="156">
        <v>11</v>
      </c>
      <c r="P49" s="157">
        <v>6</v>
      </c>
      <c r="Q49" s="155">
        <v>2</v>
      </c>
      <c r="R49" s="156">
        <v>2</v>
      </c>
      <c r="S49" s="158">
        <v>0</v>
      </c>
    </row>
    <row r="50" spans="1:19" x14ac:dyDescent="0.15">
      <c r="A50" s="178" t="s">
        <v>285</v>
      </c>
      <c r="B50" s="169">
        <f t="shared" si="3"/>
        <v>19</v>
      </c>
      <c r="C50" s="173">
        <f t="shared" si="2"/>
        <v>9</v>
      </c>
      <c r="D50" s="174">
        <f t="shared" si="2"/>
        <v>10</v>
      </c>
      <c r="E50" s="155">
        <v>2</v>
      </c>
      <c r="F50" s="156">
        <v>0</v>
      </c>
      <c r="G50" s="157">
        <v>2</v>
      </c>
      <c r="H50" s="155">
        <v>5</v>
      </c>
      <c r="I50" s="156">
        <v>3</v>
      </c>
      <c r="J50" s="157">
        <v>2</v>
      </c>
      <c r="K50" s="155">
        <v>2</v>
      </c>
      <c r="L50" s="156">
        <v>0</v>
      </c>
      <c r="M50" s="157">
        <v>2</v>
      </c>
      <c r="N50" s="155">
        <v>6</v>
      </c>
      <c r="O50" s="156">
        <v>4</v>
      </c>
      <c r="P50" s="157">
        <v>2</v>
      </c>
      <c r="Q50" s="155">
        <v>4</v>
      </c>
      <c r="R50" s="156">
        <v>2</v>
      </c>
      <c r="S50" s="158">
        <v>2</v>
      </c>
    </row>
    <row r="51" spans="1:19" x14ac:dyDescent="0.15">
      <c r="A51" s="178" t="s">
        <v>286</v>
      </c>
      <c r="B51" s="169">
        <f t="shared" si="3"/>
        <v>7</v>
      </c>
      <c r="C51" s="173">
        <f t="shared" si="2"/>
        <v>7</v>
      </c>
      <c r="D51" s="174">
        <f t="shared" si="2"/>
        <v>0</v>
      </c>
      <c r="E51" s="155">
        <v>1</v>
      </c>
      <c r="F51" s="156">
        <v>1</v>
      </c>
      <c r="G51" s="157">
        <v>0</v>
      </c>
      <c r="H51" s="155">
        <v>1</v>
      </c>
      <c r="I51" s="156">
        <v>1</v>
      </c>
      <c r="J51" s="157">
        <v>0</v>
      </c>
      <c r="K51" s="155">
        <v>1</v>
      </c>
      <c r="L51" s="156">
        <v>1</v>
      </c>
      <c r="M51" s="157">
        <v>0</v>
      </c>
      <c r="N51" s="155">
        <v>3</v>
      </c>
      <c r="O51" s="156">
        <v>3</v>
      </c>
      <c r="P51" s="157">
        <v>0</v>
      </c>
      <c r="Q51" s="155">
        <v>1</v>
      </c>
      <c r="R51" s="156">
        <v>1</v>
      </c>
      <c r="S51" s="158">
        <v>0</v>
      </c>
    </row>
    <row r="52" spans="1:19" x14ac:dyDescent="0.15">
      <c r="A52" s="178" t="s">
        <v>295</v>
      </c>
      <c r="B52" s="169">
        <f t="shared" si="3"/>
        <v>4</v>
      </c>
      <c r="C52" s="173">
        <f t="shared" si="2"/>
        <v>2</v>
      </c>
      <c r="D52" s="174">
        <f t="shared" si="2"/>
        <v>2</v>
      </c>
      <c r="E52" s="155">
        <v>0</v>
      </c>
      <c r="F52" s="156">
        <v>0</v>
      </c>
      <c r="G52" s="157">
        <v>0</v>
      </c>
      <c r="H52" s="155">
        <v>1</v>
      </c>
      <c r="I52" s="156">
        <v>1</v>
      </c>
      <c r="J52" s="157">
        <v>0</v>
      </c>
      <c r="K52" s="155">
        <v>0</v>
      </c>
      <c r="L52" s="156">
        <v>0</v>
      </c>
      <c r="M52" s="157">
        <v>0</v>
      </c>
      <c r="N52" s="155">
        <v>2</v>
      </c>
      <c r="O52" s="156">
        <v>0</v>
      </c>
      <c r="P52" s="157">
        <v>2</v>
      </c>
      <c r="Q52" s="155">
        <v>1</v>
      </c>
      <c r="R52" s="156">
        <v>1</v>
      </c>
      <c r="S52" s="158">
        <v>0</v>
      </c>
    </row>
    <row r="53" spans="1:19" x14ac:dyDescent="0.15">
      <c r="A53" s="178" t="s">
        <v>303</v>
      </c>
      <c r="B53" s="169">
        <f t="shared" si="3"/>
        <v>2</v>
      </c>
      <c r="C53" s="173">
        <f t="shared" si="2"/>
        <v>1</v>
      </c>
      <c r="D53" s="174">
        <f t="shared" si="2"/>
        <v>1</v>
      </c>
      <c r="E53" s="155">
        <v>0</v>
      </c>
      <c r="F53" s="156">
        <v>0</v>
      </c>
      <c r="G53" s="157">
        <v>0</v>
      </c>
      <c r="H53" s="155">
        <v>0</v>
      </c>
      <c r="I53" s="156">
        <v>0</v>
      </c>
      <c r="J53" s="157">
        <v>0</v>
      </c>
      <c r="K53" s="155">
        <v>0</v>
      </c>
      <c r="L53" s="156">
        <v>0</v>
      </c>
      <c r="M53" s="157">
        <v>0</v>
      </c>
      <c r="N53" s="155">
        <v>0</v>
      </c>
      <c r="O53" s="156">
        <v>0</v>
      </c>
      <c r="P53" s="157">
        <v>0</v>
      </c>
      <c r="Q53" s="155">
        <v>2</v>
      </c>
      <c r="R53" s="156">
        <v>1</v>
      </c>
      <c r="S53" s="158">
        <v>1</v>
      </c>
    </row>
    <row r="54" spans="1:19" x14ac:dyDescent="0.15">
      <c r="A54" s="178" t="s">
        <v>320</v>
      </c>
      <c r="B54" s="169">
        <f t="shared" si="3"/>
        <v>2</v>
      </c>
      <c r="C54" s="173">
        <f t="shared" si="2"/>
        <v>1</v>
      </c>
      <c r="D54" s="174">
        <f t="shared" si="2"/>
        <v>1</v>
      </c>
      <c r="E54" s="155">
        <v>0</v>
      </c>
      <c r="F54" s="156">
        <v>0</v>
      </c>
      <c r="G54" s="157">
        <v>0</v>
      </c>
      <c r="H54" s="155">
        <v>1</v>
      </c>
      <c r="I54" s="156">
        <v>1</v>
      </c>
      <c r="J54" s="157">
        <v>0</v>
      </c>
      <c r="K54" s="155">
        <v>0</v>
      </c>
      <c r="L54" s="156">
        <v>0</v>
      </c>
      <c r="M54" s="157">
        <v>0</v>
      </c>
      <c r="N54" s="155">
        <v>1</v>
      </c>
      <c r="O54" s="156">
        <v>0</v>
      </c>
      <c r="P54" s="157">
        <v>1</v>
      </c>
      <c r="Q54" s="155">
        <v>0</v>
      </c>
      <c r="R54" s="156">
        <v>0</v>
      </c>
      <c r="S54" s="158">
        <v>0</v>
      </c>
    </row>
    <row r="55" spans="1:19" x14ac:dyDescent="0.15">
      <c r="A55" s="178" t="s">
        <v>281</v>
      </c>
      <c r="B55" s="169">
        <f t="shared" si="3"/>
        <v>16</v>
      </c>
      <c r="C55" s="173">
        <f t="shared" si="2"/>
        <v>12</v>
      </c>
      <c r="D55" s="174">
        <f t="shared" si="2"/>
        <v>4</v>
      </c>
      <c r="E55" s="155">
        <v>1</v>
      </c>
      <c r="F55" s="156">
        <v>0</v>
      </c>
      <c r="G55" s="157">
        <v>1</v>
      </c>
      <c r="H55" s="155">
        <v>5</v>
      </c>
      <c r="I55" s="156">
        <v>5</v>
      </c>
      <c r="J55" s="157">
        <v>0</v>
      </c>
      <c r="K55" s="155">
        <v>3</v>
      </c>
      <c r="L55" s="156">
        <v>2</v>
      </c>
      <c r="M55" s="157">
        <v>1</v>
      </c>
      <c r="N55" s="155">
        <v>4</v>
      </c>
      <c r="O55" s="156">
        <v>3</v>
      </c>
      <c r="P55" s="157">
        <v>1</v>
      </c>
      <c r="Q55" s="155">
        <v>3</v>
      </c>
      <c r="R55" s="156">
        <v>2</v>
      </c>
      <c r="S55" s="158">
        <v>1</v>
      </c>
    </row>
    <row r="56" spans="1:19" x14ac:dyDescent="0.15">
      <c r="A56" s="178" t="s">
        <v>288</v>
      </c>
      <c r="B56" s="169">
        <f t="shared" si="3"/>
        <v>5</v>
      </c>
      <c r="C56" s="173">
        <f t="shared" si="2"/>
        <v>1</v>
      </c>
      <c r="D56" s="174">
        <f t="shared" si="2"/>
        <v>4</v>
      </c>
      <c r="E56" s="155">
        <v>0</v>
      </c>
      <c r="F56" s="156">
        <v>0</v>
      </c>
      <c r="G56" s="157">
        <v>0</v>
      </c>
      <c r="H56" s="155">
        <v>1</v>
      </c>
      <c r="I56" s="156">
        <v>1</v>
      </c>
      <c r="J56" s="157">
        <v>0</v>
      </c>
      <c r="K56" s="155">
        <v>0</v>
      </c>
      <c r="L56" s="156">
        <v>0</v>
      </c>
      <c r="M56" s="157">
        <v>0</v>
      </c>
      <c r="N56" s="155">
        <v>3</v>
      </c>
      <c r="O56" s="156">
        <v>0</v>
      </c>
      <c r="P56" s="157">
        <v>3</v>
      </c>
      <c r="Q56" s="155">
        <v>1</v>
      </c>
      <c r="R56" s="156">
        <v>0</v>
      </c>
      <c r="S56" s="158">
        <v>1</v>
      </c>
    </row>
    <row r="57" spans="1:19" x14ac:dyDescent="0.15">
      <c r="A57" s="178" t="s">
        <v>123</v>
      </c>
      <c r="B57" s="169">
        <f t="shared" si="3"/>
        <v>26</v>
      </c>
      <c r="C57" s="173">
        <f t="shared" si="2"/>
        <v>21</v>
      </c>
      <c r="D57" s="174">
        <f t="shared" si="2"/>
        <v>5</v>
      </c>
      <c r="E57" s="155">
        <v>0</v>
      </c>
      <c r="F57" s="156">
        <v>0</v>
      </c>
      <c r="G57" s="157">
        <v>0</v>
      </c>
      <c r="H57" s="155">
        <v>0</v>
      </c>
      <c r="I57" s="156">
        <v>0</v>
      </c>
      <c r="J57" s="157">
        <v>0</v>
      </c>
      <c r="K57" s="155">
        <v>0</v>
      </c>
      <c r="L57" s="156">
        <v>0</v>
      </c>
      <c r="M57" s="157">
        <v>0</v>
      </c>
      <c r="N57" s="155">
        <v>9</v>
      </c>
      <c r="O57" s="156">
        <v>8</v>
      </c>
      <c r="P57" s="157">
        <v>1</v>
      </c>
      <c r="Q57" s="155">
        <v>17</v>
      </c>
      <c r="R57" s="156">
        <v>13</v>
      </c>
      <c r="S57" s="158">
        <v>4</v>
      </c>
    </row>
    <row r="58" spans="1:19" x14ac:dyDescent="0.15">
      <c r="A58" s="178" t="s">
        <v>134</v>
      </c>
      <c r="B58" s="169">
        <f t="shared" si="3"/>
        <v>11</v>
      </c>
      <c r="C58" s="173">
        <f t="shared" si="2"/>
        <v>9</v>
      </c>
      <c r="D58" s="174">
        <f t="shared" si="2"/>
        <v>2</v>
      </c>
      <c r="E58" s="155">
        <v>0</v>
      </c>
      <c r="F58" s="156">
        <v>0</v>
      </c>
      <c r="G58" s="157">
        <v>0</v>
      </c>
      <c r="H58" s="155">
        <v>0</v>
      </c>
      <c r="I58" s="156">
        <v>0</v>
      </c>
      <c r="J58" s="157">
        <v>0</v>
      </c>
      <c r="K58" s="155">
        <v>0</v>
      </c>
      <c r="L58" s="156">
        <v>0</v>
      </c>
      <c r="M58" s="157">
        <v>0</v>
      </c>
      <c r="N58" s="155">
        <v>2</v>
      </c>
      <c r="O58" s="156">
        <v>2</v>
      </c>
      <c r="P58" s="157">
        <v>0</v>
      </c>
      <c r="Q58" s="155">
        <v>9</v>
      </c>
      <c r="R58" s="156">
        <v>7</v>
      </c>
      <c r="S58" s="158">
        <v>2</v>
      </c>
    </row>
    <row r="59" spans="1:19" x14ac:dyDescent="0.15">
      <c r="A59" s="178" t="s">
        <v>296</v>
      </c>
      <c r="B59" s="169">
        <f t="shared" si="3"/>
        <v>6</v>
      </c>
      <c r="C59" s="173">
        <f t="shared" si="2"/>
        <v>2</v>
      </c>
      <c r="D59" s="174">
        <f t="shared" si="2"/>
        <v>4</v>
      </c>
      <c r="E59" s="155">
        <v>0</v>
      </c>
      <c r="F59" s="156">
        <v>0</v>
      </c>
      <c r="G59" s="157">
        <v>0</v>
      </c>
      <c r="H59" s="155">
        <v>0</v>
      </c>
      <c r="I59" s="156">
        <v>0</v>
      </c>
      <c r="J59" s="157">
        <v>0</v>
      </c>
      <c r="K59" s="155">
        <v>0</v>
      </c>
      <c r="L59" s="156">
        <v>0</v>
      </c>
      <c r="M59" s="157">
        <v>0</v>
      </c>
      <c r="N59" s="155">
        <v>6</v>
      </c>
      <c r="O59" s="156">
        <v>2</v>
      </c>
      <c r="P59" s="157">
        <v>4</v>
      </c>
      <c r="Q59" s="155">
        <v>0</v>
      </c>
      <c r="R59" s="156">
        <v>0</v>
      </c>
      <c r="S59" s="158">
        <v>0</v>
      </c>
    </row>
    <row r="60" spans="1:19" x14ac:dyDescent="0.15">
      <c r="A60" s="178" t="s">
        <v>311</v>
      </c>
      <c r="B60" s="169">
        <f t="shared" si="3"/>
        <v>2</v>
      </c>
      <c r="C60" s="173">
        <f t="shared" si="2"/>
        <v>2</v>
      </c>
      <c r="D60" s="174">
        <f t="shared" si="2"/>
        <v>0</v>
      </c>
      <c r="E60" s="155">
        <v>1</v>
      </c>
      <c r="F60" s="156">
        <v>1</v>
      </c>
      <c r="G60" s="157">
        <v>0</v>
      </c>
      <c r="H60" s="155">
        <v>0</v>
      </c>
      <c r="I60" s="156">
        <v>0</v>
      </c>
      <c r="J60" s="157">
        <v>0</v>
      </c>
      <c r="K60" s="155">
        <v>0</v>
      </c>
      <c r="L60" s="156">
        <v>0</v>
      </c>
      <c r="M60" s="157">
        <v>0</v>
      </c>
      <c r="N60" s="155">
        <v>0</v>
      </c>
      <c r="O60" s="156">
        <v>0</v>
      </c>
      <c r="P60" s="157">
        <v>0</v>
      </c>
      <c r="Q60" s="155">
        <v>1</v>
      </c>
      <c r="R60" s="156">
        <v>1</v>
      </c>
      <c r="S60" s="158">
        <v>0</v>
      </c>
    </row>
    <row r="61" spans="1:19" x14ac:dyDescent="0.15">
      <c r="A61" s="178" t="s">
        <v>338</v>
      </c>
      <c r="B61" s="169">
        <f t="shared" si="3"/>
        <v>1</v>
      </c>
      <c r="C61" s="173">
        <f t="shared" si="2"/>
        <v>0</v>
      </c>
      <c r="D61" s="174">
        <f t="shared" si="2"/>
        <v>1</v>
      </c>
      <c r="E61" s="155">
        <v>1</v>
      </c>
      <c r="F61" s="156">
        <v>0</v>
      </c>
      <c r="G61" s="157">
        <v>1</v>
      </c>
      <c r="H61" s="155">
        <v>0</v>
      </c>
      <c r="I61" s="156">
        <v>0</v>
      </c>
      <c r="J61" s="157">
        <v>0</v>
      </c>
      <c r="K61" s="155">
        <v>0</v>
      </c>
      <c r="L61" s="156">
        <v>0</v>
      </c>
      <c r="M61" s="157">
        <v>0</v>
      </c>
      <c r="N61" s="155">
        <v>0</v>
      </c>
      <c r="O61" s="156">
        <v>0</v>
      </c>
      <c r="P61" s="157">
        <v>0</v>
      </c>
      <c r="Q61" s="155">
        <v>0</v>
      </c>
      <c r="R61" s="156">
        <v>0</v>
      </c>
      <c r="S61" s="158">
        <v>0</v>
      </c>
    </row>
    <row r="62" spans="1:19" x14ac:dyDescent="0.15">
      <c r="A62" s="178" t="s">
        <v>323</v>
      </c>
      <c r="B62" s="169">
        <f t="shared" si="3"/>
        <v>0</v>
      </c>
      <c r="C62" s="173">
        <f t="shared" si="2"/>
        <v>0</v>
      </c>
      <c r="D62" s="174">
        <f t="shared" si="2"/>
        <v>0</v>
      </c>
      <c r="E62" s="155">
        <v>0</v>
      </c>
      <c r="F62" s="156">
        <v>0</v>
      </c>
      <c r="G62" s="157">
        <v>0</v>
      </c>
      <c r="H62" s="155">
        <v>0</v>
      </c>
      <c r="I62" s="156">
        <v>0</v>
      </c>
      <c r="J62" s="157">
        <v>0</v>
      </c>
      <c r="K62" s="155">
        <v>0</v>
      </c>
      <c r="L62" s="156">
        <v>0</v>
      </c>
      <c r="M62" s="157">
        <v>0</v>
      </c>
      <c r="N62" s="155">
        <v>0</v>
      </c>
      <c r="O62" s="156">
        <v>0</v>
      </c>
      <c r="P62" s="157">
        <v>0</v>
      </c>
      <c r="Q62" s="155">
        <v>0</v>
      </c>
      <c r="R62" s="156">
        <v>0</v>
      </c>
      <c r="S62" s="158">
        <v>0</v>
      </c>
    </row>
    <row r="63" spans="1:19" x14ac:dyDescent="0.15">
      <c r="A63" s="178" t="s">
        <v>278</v>
      </c>
      <c r="B63" s="169">
        <f t="shared" si="3"/>
        <v>25</v>
      </c>
      <c r="C63" s="173">
        <f t="shared" si="2"/>
        <v>21</v>
      </c>
      <c r="D63" s="174">
        <f t="shared" si="2"/>
        <v>4</v>
      </c>
      <c r="E63" s="155">
        <v>4</v>
      </c>
      <c r="F63" s="156">
        <v>4</v>
      </c>
      <c r="G63" s="157">
        <v>0</v>
      </c>
      <c r="H63" s="155">
        <v>0</v>
      </c>
      <c r="I63" s="156">
        <v>0</v>
      </c>
      <c r="J63" s="157">
        <v>0</v>
      </c>
      <c r="K63" s="155">
        <v>1</v>
      </c>
      <c r="L63" s="156">
        <v>1</v>
      </c>
      <c r="M63" s="157">
        <v>0</v>
      </c>
      <c r="N63" s="155">
        <v>19</v>
      </c>
      <c r="O63" s="156">
        <v>16</v>
      </c>
      <c r="P63" s="157">
        <v>3</v>
      </c>
      <c r="Q63" s="155">
        <v>1</v>
      </c>
      <c r="R63" s="156">
        <v>0</v>
      </c>
      <c r="S63" s="158">
        <v>1</v>
      </c>
    </row>
    <row r="64" spans="1:19" x14ac:dyDescent="0.15">
      <c r="A64" s="178" t="s">
        <v>341</v>
      </c>
      <c r="B64" s="169">
        <f t="shared" si="3"/>
        <v>6</v>
      </c>
      <c r="C64" s="173">
        <f t="shared" si="2"/>
        <v>3</v>
      </c>
      <c r="D64" s="174">
        <f t="shared" si="2"/>
        <v>3</v>
      </c>
      <c r="E64" s="155">
        <v>0</v>
      </c>
      <c r="F64" s="156">
        <v>0</v>
      </c>
      <c r="G64" s="157">
        <v>0</v>
      </c>
      <c r="H64" s="155">
        <v>1</v>
      </c>
      <c r="I64" s="156">
        <v>1</v>
      </c>
      <c r="J64" s="157">
        <v>0</v>
      </c>
      <c r="K64" s="155">
        <v>0</v>
      </c>
      <c r="L64" s="156">
        <v>0</v>
      </c>
      <c r="M64" s="157">
        <v>0</v>
      </c>
      <c r="N64" s="155">
        <v>5</v>
      </c>
      <c r="O64" s="156">
        <v>2</v>
      </c>
      <c r="P64" s="157">
        <v>3</v>
      </c>
      <c r="Q64" s="155">
        <v>0</v>
      </c>
      <c r="R64" s="156">
        <v>0</v>
      </c>
      <c r="S64" s="158">
        <v>0</v>
      </c>
    </row>
    <row r="65" spans="1:19" x14ac:dyDescent="0.15">
      <c r="A65" s="178" t="s">
        <v>332</v>
      </c>
      <c r="B65" s="169">
        <f t="shared" si="3"/>
        <v>0</v>
      </c>
      <c r="C65" s="173">
        <f t="shared" si="2"/>
        <v>0</v>
      </c>
      <c r="D65" s="174">
        <f t="shared" si="2"/>
        <v>0</v>
      </c>
      <c r="E65" s="155">
        <v>0</v>
      </c>
      <c r="F65" s="156">
        <v>0</v>
      </c>
      <c r="G65" s="157">
        <v>0</v>
      </c>
      <c r="H65" s="155">
        <v>0</v>
      </c>
      <c r="I65" s="156">
        <v>0</v>
      </c>
      <c r="J65" s="157">
        <v>0</v>
      </c>
      <c r="K65" s="155">
        <v>0</v>
      </c>
      <c r="L65" s="156">
        <v>0</v>
      </c>
      <c r="M65" s="157">
        <v>0</v>
      </c>
      <c r="N65" s="155">
        <v>0</v>
      </c>
      <c r="O65" s="156">
        <v>0</v>
      </c>
      <c r="P65" s="157">
        <v>0</v>
      </c>
      <c r="Q65" s="155">
        <v>0</v>
      </c>
      <c r="R65" s="156">
        <v>0</v>
      </c>
      <c r="S65" s="158">
        <v>0</v>
      </c>
    </row>
    <row r="66" spans="1:19" x14ac:dyDescent="0.15">
      <c r="A66" s="178" t="s">
        <v>292</v>
      </c>
      <c r="B66" s="169">
        <f t="shared" si="3"/>
        <v>10</v>
      </c>
      <c r="C66" s="173">
        <f t="shared" si="2"/>
        <v>4</v>
      </c>
      <c r="D66" s="174">
        <f t="shared" si="2"/>
        <v>6</v>
      </c>
      <c r="E66" s="155">
        <v>1</v>
      </c>
      <c r="F66" s="156">
        <v>1</v>
      </c>
      <c r="G66" s="157">
        <v>0</v>
      </c>
      <c r="H66" s="155">
        <v>2</v>
      </c>
      <c r="I66" s="156">
        <v>1</v>
      </c>
      <c r="J66" s="157">
        <v>1</v>
      </c>
      <c r="K66" s="155">
        <v>0</v>
      </c>
      <c r="L66" s="156">
        <v>0</v>
      </c>
      <c r="M66" s="157">
        <v>0</v>
      </c>
      <c r="N66" s="155">
        <v>1</v>
      </c>
      <c r="O66" s="156">
        <v>1</v>
      </c>
      <c r="P66" s="157">
        <v>0</v>
      </c>
      <c r="Q66" s="155">
        <v>6</v>
      </c>
      <c r="R66" s="156">
        <v>1</v>
      </c>
      <c r="S66" s="158">
        <v>5</v>
      </c>
    </row>
    <row r="67" spans="1:19" x14ac:dyDescent="0.15">
      <c r="A67" s="178" t="s">
        <v>144</v>
      </c>
      <c r="B67" s="169">
        <f t="shared" si="3"/>
        <v>1</v>
      </c>
      <c r="C67" s="173">
        <f t="shared" si="2"/>
        <v>1</v>
      </c>
      <c r="D67" s="174">
        <f t="shared" si="2"/>
        <v>0</v>
      </c>
      <c r="E67" s="155">
        <v>0</v>
      </c>
      <c r="F67" s="156">
        <v>0</v>
      </c>
      <c r="G67" s="157">
        <v>0</v>
      </c>
      <c r="H67" s="155">
        <v>0</v>
      </c>
      <c r="I67" s="156">
        <v>0</v>
      </c>
      <c r="J67" s="157">
        <v>0</v>
      </c>
      <c r="K67" s="155">
        <v>0</v>
      </c>
      <c r="L67" s="156">
        <v>0</v>
      </c>
      <c r="M67" s="157">
        <v>0</v>
      </c>
      <c r="N67" s="155">
        <v>1</v>
      </c>
      <c r="O67" s="156">
        <v>1</v>
      </c>
      <c r="P67" s="157">
        <v>0</v>
      </c>
      <c r="Q67" s="155">
        <v>0</v>
      </c>
      <c r="R67" s="156">
        <v>0</v>
      </c>
      <c r="S67" s="158">
        <v>0</v>
      </c>
    </row>
    <row r="68" spans="1:19" x14ac:dyDescent="0.15">
      <c r="A68" s="178" t="s">
        <v>298</v>
      </c>
      <c r="B68" s="169">
        <f t="shared" si="3"/>
        <v>4</v>
      </c>
      <c r="C68" s="173">
        <f t="shared" si="2"/>
        <v>2</v>
      </c>
      <c r="D68" s="174">
        <f t="shared" si="2"/>
        <v>2</v>
      </c>
      <c r="E68" s="155">
        <v>0</v>
      </c>
      <c r="F68" s="156">
        <v>0</v>
      </c>
      <c r="G68" s="157">
        <v>0</v>
      </c>
      <c r="H68" s="155">
        <v>0</v>
      </c>
      <c r="I68" s="156">
        <v>0</v>
      </c>
      <c r="J68" s="157">
        <v>0</v>
      </c>
      <c r="K68" s="155">
        <v>0</v>
      </c>
      <c r="L68" s="156">
        <v>0</v>
      </c>
      <c r="M68" s="157">
        <v>0</v>
      </c>
      <c r="N68" s="155">
        <v>3</v>
      </c>
      <c r="O68" s="156">
        <v>2</v>
      </c>
      <c r="P68" s="157">
        <v>1</v>
      </c>
      <c r="Q68" s="155">
        <v>1</v>
      </c>
      <c r="R68" s="156">
        <v>0</v>
      </c>
      <c r="S68" s="158">
        <v>1</v>
      </c>
    </row>
    <row r="69" spans="1:19" x14ac:dyDescent="0.15">
      <c r="A69" s="178" t="s">
        <v>276</v>
      </c>
      <c r="B69" s="169">
        <f t="shared" si="3"/>
        <v>20</v>
      </c>
      <c r="C69" s="173">
        <f t="shared" si="2"/>
        <v>15</v>
      </c>
      <c r="D69" s="174">
        <f t="shared" si="2"/>
        <v>5</v>
      </c>
      <c r="E69" s="155">
        <v>0</v>
      </c>
      <c r="F69" s="156">
        <v>0</v>
      </c>
      <c r="G69" s="157">
        <v>0</v>
      </c>
      <c r="H69" s="155">
        <v>19</v>
      </c>
      <c r="I69" s="156">
        <v>14</v>
      </c>
      <c r="J69" s="157">
        <v>5</v>
      </c>
      <c r="K69" s="155">
        <v>0</v>
      </c>
      <c r="L69" s="156">
        <v>0</v>
      </c>
      <c r="M69" s="157">
        <v>0</v>
      </c>
      <c r="N69" s="155">
        <v>1</v>
      </c>
      <c r="O69" s="156">
        <v>1</v>
      </c>
      <c r="P69" s="157">
        <v>0</v>
      </c>
      <c r="Q69" s="155">
        <v>0</v>
      </c>
      <c r="R69" s="156">
        <v>0</v>
      </c>
      <c r="S69" s="158">
        <v>0</v>
      </c>
    </row>
    <row r="70" spans="1:19" x14ac:dyDescent="0.15">
      <c r="A70" s="178" t="s">
        <v>300</v>
      </c>
      <c r="B70" s="169">
        <f t="shared" si="3"/>
        <v>1</v>
      </c>
      <c r="C70" s="173">
        <f t="shared" ref="C70:D131" si="7">SUM(F70,I70,L70,O70,R70)</f>
        <v>0</v>
      </c>
      <c r="D70" s="174">
        <f t="shared" si="7"/>
        <v>1</v>
      </c>
      <c r="E70" s="155">
        <v>0</v>
      </c>
      <c r="F70" s="156">
        <v>0</v>
      </c>
      <c r="G70" s="157">
        <v>0</v>
      </c>
      <c r="H70" s="155">
        <v>0</v>
      </c>
      <c r="I70" s="156">
        <v>0</v>
      </c>
      <c r="J70" s="157">
        <v>0</v>
      </c>
      <c r="K70" s="155">
        <v>0</v>
      </c>
      <c r="L70" s="156">
        <v>0</v>
      </c>
      <c r="M70" s="157">
        <v>0</v>
      </c>
      <c r="N70" s="155">
        <v>1</v>
      </c>
      <c r="O70" s="156">
        <v>0</v>
      </c>
      <c r="P70" s="157">
        <v>1</v>
      </c>
      <c r="Q70" s="155">
        <v>0</v>
      </c>
      <c r="R70" s="156">
        <v>0</v>
      </c>
      <c r="S70" s="158">
        <v>0</v>
      </c>
    </row>
    <row r="71" spans="1:19" x14ac:dyDescent="0.15">
      <c r="A71" s="178" t="s">
        <v>98</v>
      </c>
      <c r="B71" s="169">
        <f t="shared" si="3"/>
        <v>5</v>
      </c>
      <c r="C71" s="173">
        <f t="shared" si="7"/>
        <v>3</v>
      </c>
      <c r="D71" s="174">
        <f t="shared" si="7"/>
        <v>2</v>
      </c>
      <c r="E71" s="155">
        <v>0</v>
      </c>
      <c r="F71" s="156">
        <v>0</v>
      </c>
      <c r="G71" s="157">
        <v>0</v>
      </c>
      <c r="H71" s="155">
        <v>0</v>
      </c>
      <c r="I71" s="156">
        <v>0</v>
      </c>
      <c r="J71" s="157">
        <v>0</v>
      </c>
      <c r="K71" s="155">
        <v>0</v>
      </c>
      <c r="L71" s="156">
        <v>0</v>
      </c>
      <c r="M71" s="157">
        <v>0</v>
      </c>
      <c r="N71" s="155">
        <v>0</v>
      </c>
      <c r="O71" s="156">
        <v>0</v>
      </c>
      <c r="P71" s="157">
        <v>0</v>
      </c>
      <c r="Q71" s="155">
        <v>5</v>
      </c>
      <c r="R71" s="156">
        <v>3</v>
      </c>
      <c r="S71" s="158">
        <v>2</v>
      </c>
    </row>
    <row r="72" spans="1:19" x14ac:dyDescent="0.15">
      <c r="A72" s="178" t="s">
        <v>340</v>
      </c>
      <c r="B72" s="169">
        <f t="shared" si="3"/>
        <v>1</v>
      </c>
      <c r="C72" s="173">
        <f t="shared" si="7"/>
        <v>0</v>
      </c>
      <c r="D72" s="174">
        <f t="shared" si="7"/>
        <v>1</v>
      </c>
      <c r="E72" s="155">
        <v>0</v>
      </c>
      <c r="F72" s="156">
        <v>0</v>
      </c>
      <c r="G72" s="157">
        <v>0</v>
      </c>
      <c r="H72" s="155">
        <v>0</v>
      </c>
      <c r="I72" s="156">
        <v>0</v>
      </c>
      <c r="J72" s="157">
        <v>0</v>
      </c>
      <c r="K72" s="155">
        <v>0</v>
      </c>
      <c r="L72" s="156">
        <v>0</v>
      </c>
      <c r="M72" s="157">
        <v>0</v>
      </c>
      <c r="N72" s="155">
        <v>1</v>
      </c>
      <c r="O72" s="156">
        <v>0</v>
      </c>
      <c r="P72" s="157">
        <v>1</v>
      </c>
      <c r="Q72" s="155">
        <v>0</v>
      </c>
      <c r="R72" s="156">
        <v>0</v>
      </c>
      <c r="S72" s="158">
        <v>0</v>
      </c>
    </row>
    <row r="73" spans="1:19" x14ac:dyDescent="0.15">
      <c r="A73" s="210" t="s">
        <v>247</v>
      </c>
      <c r="B73" s="169">
        <f t="shared" ref="B73" si="8">SUM(C73:D73)</f>
        <v>1</v>
      </c>
      <c r="C73" s="173">
        <f t="shared" ref="C73" si="9">SUM(F73,I73,L73,O73,R73)</f>
        <v>1</v>
      </c>
      <c r="D73" s="174">
        <f t="shared" ref="D73" si="10">SUM(G73,J73,M73,P73,S73)</f>
        <v>0</v>
      </c>
      <c r="E73" s="155">
        <v>0</v>
      </c>
      <c r="F73" s="156">
        <v>0</v>
      </c>
      <c r="G73" s="157">
        <v>0</v>
      </c>
      <c r="H73" s="155">
        <v>1</v>
      </c>
      <c r="I73" s="156">
        <v>1</v>
      </c>
      <c r="J73" s="157">
        <v>0</v>
      </c>
      <c r="K73" s="155">
        <v>0</v>
      </c>
      <c r="L73" s="156">
        <v>0</v>
      </c>
      <c r="M73" s="157">
        <v>0</v>
      </c>
      <c r="N73" s="155">
        <v>0</v>
      </c>
      <c r="O73" s="156">
        <v>0</v>
      </c>
      <c r="P73" s="157">
        <v>0</v>
      </c>
      <c r="Q73" s="155">
        <v>0</v>
      </c>
      <c r="R73" s="156">
        <v>0</v>
      </c>
      <c r="S73" s="158">
        <v>0</v>
      </c>
    </row>
    <row r="74" spans="1:19" x14ac:dyDescent="0.15">
      <c r="A74" s="178" t="s">
        <v>319</v>
      </c>
      <c r="B74" s="169">
        <f t="shared" si="3"/>
        <v>1</v>
      </c>
      <c r="C74" s="173">
        <f t="shared" si="7"/>
        <v>0</v>
      </c>
      <c r="D74" s="174">
        <f t="shared" si="7"/>
        <v>1</v>
      </c>
      <c r="E74" s="155">
        <v>1</v>
      </c>
      <c r="F74" s="156">
        <v>0</v>
      </c>
      <c r="G74" s="157">
        <v>1</v>
      </c>
      <c r="H74" s="155">
        <v>0</v>
      </c>
      <c r="I74" s="156">
        <v>0</v>
      </c>
      <c r="J74" s="157">
        <v>0</v>
      </c>
      <c r="K74" s="155">
        <v>0</v>
      </c>
      <c r="L74" s="156">
        <v>0</v>
      </c>
      <c r="M74" s="157">
        <v>0</v>
      </c>
      <c r="N74" s="155">
        <v>0</v>
      </c>
      <c r="O74" s="156">
        <v>0</v>
      </c>
      <c r="P74" s="157">
        <v>0</v>
      </c>
      <c r="Q74" s="155">
        <v>0</v>
      </c>
      <c r="R74" s="156">
        <v>0</v>
      </c>
      <c r="S74" s="158">
        <v>0</v>
      </c>
    </row>
    <row r="75" spans="1:19" x14ac:dyDescent="0.15">
      <c r="A75" s="178" t="s">
        <v>333</v>
      </c>
      <c r="B75" s="169">
        <f t="shared" si="3"/>
        <v>4</v>
      </c>
      <c r="C75" s="173">
        <f t="shared" si="7"/>
        <v>2</v>
      </c>
      <c r="D75" s="174">
        <f t="shared" si="7"/>
        <v>2</v>
      </c>
      <c r="E75" s="155">
        <v>1</v>
      </c>
      <c r="F75" s="156">
        <v>1</v>
      </c>
      <c r="G75" s="157">
        <v>0</v>
      </c>
      <c r="H75" s="155">
        <v>0</v>
      </c>
      <c r="I75" s="156">
        <v>0</v>
      </c>
      <c r="J75" s="157">
        <v>0</v>
      </c>
      <c r="K75" s="155">
        <v>0</v>
      </c>
      <c r="L75" s="156">
        <v>0</v>
      </c>
      <c r="M75" s="157">
        <v>0</v>
      </c>
      <c r="N75" s="155">
        <v>3</v>
      </c>
      <c r="O75" s="156">
        <v>1</v>
      </c>
      <c r="P75" s="157">
        <v>2</v>
      </c>
      <c r="Q75" s="155">
        <v>0</v>
      </c>
      <c r="R75" s="156">
        <v>0</v>
      </c>
      <c r="S75" s="158">
        <v>0</v>
      </c>
    </row>
    <row r="76" spans="1:19" x14ac:dyDescent="0.15">
      <c r="A76" s="178" t="s">
        <v>301</v>
      </c>
      <c r="B76" s="169">
        <f t="shared" si="3"/>
        <v>3</v>
      </c>
      <c r="C76" s="173">
        <f t="shared" si="7"/>
        <v>1</v>
      </c>
      <c r="D76" s="174">
        <f t="shared" si="7"/>
        <v>2</v>
      </c>
      <c r="E76" s="155">
        <v>2</v>
      </c>
      <c r="F76" s="156">
        <v>0</v>
      </c>
      <c r="G76" s="157">
        <v>2</v>
      </c>
      <c r="H76" s="155">
        <v>0</v>
      </c>
      <c r="I76" s="156">
        <v>0</v>
      </c>
      <c r="J76" s="157">
        <v>0</v>
      </c>
      <c r="K76" s="155">
        <v>0</v>
      </c>
      <c r="L76" s="156">
        <v>0</v>
      </c>
      <c r="M76" s="157">
        <v>0</v>
      </c>
      <c r="N76" s="155">
        <v>1</v>
      </c>
      <c r="O76" s="156">
        <v>1</v>
      </c>
      <c r="P76" s="157">
        <v>0</v>
      </c>
      <c r="Q76" s="155">
        <v>0</v>
      </c>
      <c r="R76" s="156">
        <v>0</v>
      </c>
      <c r="S76" s="158">
        <v>0</v>
      </c>
    </row>
    <row r="77" spans="1:19" x14ac:dyDescent="0.15">
      <c r="A77" s="178" t="s">
        <v>287</v>
      </c>
      <c r="B77" s="169">
        <f t="shared" si="3"/>
        <v>12</v>
      </c>
      <c r="C77" s="173">
        <f t="shared" si="7"/>
        <v>8</v>
      </c>
      <c r="D77" s="174">
        <f t="shared" si="7"/>
        <v>4</v>
      </c>
      <c r="E77" s="155">
        <v>2</v>
      </c>
      <c r="F77" s="156">
        <v>2</v>
      </c>
      <c r="G77" s="157">
        <v>0</v>
      </c>
      <c r="H77" s="155">
        <v>0</v>
      </c>
      <c r="I77" s="156">
        <v>0</v>
      </c>
      <c r="J77" s="157">
        <v>0</v>
      </c>
      <c r="K77" s="155">
        <v>4</v>
      </c>
      <c r="L77" s="156">
        <v>2</v>
      </c>
      <c r="M77" s="157">
        <v>2</v>
      </c>
      <c r="N77" s="155">
        <v>6</v>
      </c>
      <c r="O77" s="156">
        <v>4</v>
      </c>
      <c r="P77" s="157">
        <v>2</v>
      </c>
      <c r="Q77" s="155">
        <v>0</v>
      </c>
      <c r="R77" s="156">
        <v>0</v>
      </c>
      <c r="S77" s="158">
        <v>0</v>
      </c>
    </row>
    <row r="78" spans="1:19" x14ac:dyDescent="0.15">
      <c r="A78" s="178" t="s">
        <v>291</v>
      </c>
      <c r="B78" s="169">
        <f t="shared" ref="B78:B129" si="11">SUM(C78:D78)</f>
        <v>5</v>
      </c>
      <c r="C78" s="173">
        <f t="shared" si="7"/>
        <v>1</v>
      </c>
      <c r="D78" s="174">
        <f t="shared" si="7"/>
        <v>4</v>
      </c>
      <c r="E78" s="155">
        <v>1</v>
      </c>
      <c r="F78" s="156">
        <v>0</v>
      </c>
      <c r="G78" s="157">
        <v>1</v>
      </c>
      <c r="H78" s="155">
        <v>0</v>
      </c>
      <c r="I78" s="156">
        <v>0</v>
      </c>
      <c r="J78" s="157">
        <v>0</v>
      </c>
      <c r="K78" s="155">
        <v>0</v>
      </c>
      <c r="L78" s="156">
        <v>0</v>
      </c>
      <c r="M78" s="157">
        <v>0</v>
      </c>
      <c r="N78" s="155">
        <v>4</v>
      </c>
      <c r="O78" s="156">
        <v>1</v>
      </c>
      <c r="P78" s="157">
        <v>3</v>
      </c>
      <c r="Q78" s="155">
        <v>0</v>
      </c>
      <c r="R78" s="156">
        <v>0</v>
      </c>
      <c r="S78" s="158">
        <v>0</v>
      </c>
    </row>
    <row r="79" spans="1:19" x14ac:dyDescent="0.15">
      <c r="A79" s="210" t="s">
        <v>378</v>
      </c>
      <c r="B79" s="169">
        <f t="shared" ref="B79" si="12">SUM(C79:D79)</f>
        <v>1</v>
      </c>
      <c r="C79" s="173">
        <f t="shared" ref="C79" si="13">SUM(F79,I79,L79,O79,R79)</f>
        <v>0</v>
      </c>
      <c r="D79" s="174">
        <f t="shared" ref="D79" si="14">SUM(G79,J79,M79,P79,S79)</f>
        <v>1</v>
      </c>
      <c r="E79" s="155">
        <v>0</v>
      </c>
      <c r="F79" s="156">
        <v>0</v>
      </c>
      <c r="G79" s="157">
        <v>0</v>
      </c>
      <c r="H79" s="155">
        <v>1</v>
      </c>
      <c r="I79" s="156">
        <v>0</v>
      </c>
      <c r="J79" s="157">
        <v>1</v>
      </c>
      <c r="K79" s="155">
        <v>0</v>
      </c>
      <c r="L79" s="156">
        <v>0</v>
      </c>
      <c r="M79" s="157">
        <v>0</v>
      </c>
      <c r="N79" s="155">
        <v>0</v>
      </c>
      <c r="O79" s="156">
        <v>0</v>
      </c>
      <c r="P79" s="157">
        <v>0</v>
      </c>
      <c r="Q79" s="155">
        <v>0</v>
      </c>
      <c r="R79" s="156">
        <v>0</v>
      </c>
      <c r="S79" s="158">
        <v>0</v>
      </c>
    </row>
    <row r="80" spans="1:19" x14ac:dyDescent="0.15">
      <c r="A80" s="178" t="s">
        <v>294</v>
      </c>
      <c r="B80" s="169">
        <f t="shared" si="11"/>
        <v>5</v>
      </c>
      <c r="C80" s="173">
        <f t="shared" si="7"/>
        <v>3</v>
      </c>
      <c r="D80" s="174">
        <f t="shared" si="7"/>
        <v>2</v>
      </c>
      <c r="E80" s="155">
        <v>0</v>
      </c>
      <c r="F80" s="156">
        <v>0</v>
      </c>
      <c r="G80" s="157">
        <v>0</v>
      </c>
      <c r="H80" s="155">
        <v>0</v>
      </c>
      <c r="I80" s="156">
        <v>0</v>
      </c>
      <c r="J80" s="157">
        <v>0</v>
      </c>
      <c r="K80" s="155">
        <v>0</v>
      </c>
      <c r="L80" s="156">
        <v>0</v>
      </c>
      <c r="M80" s="157">
        <v>0</v>
      </c>
      <c r="N80" s="155">
        <v>1</v>
      </c>
      <c r="O80" s="156">
        <v>1</v>
      </c>
      <c r="P80" s="157">
        <v>0</v>
      </c>
      <c r="Q80" s="155">
        <v>4</v>
      </c>
      <c r="R80" s="156">
        <v>2</v>
      </c>
      <c r="S80" s="158">
        <v>2</v>
      </c>
    </row>
    <row r="81" spans="1:19" x14ac:dyDescent="0.15">
      <c r="A81" s="178" t="s">
        <v>105</v>
      </c>
      <c r="B81" s="169">
        <f t="shared" si="11"/>
        <v>6</v>
      </c>
      <c r="C81" s="173">
        <f t="shared" si="7"/>
        <v>2</v>
      </c>
      <c r="D81" s="174">
        <f t="shared" si="7"/>
        <v>4</v>
      </c>
      <c r="E81" s="155">
        <v>0</v>
      </c>
      <c r="F81" s="156">
        <v>0</v>
      </c>
      <c r="G81" s="157">
        <v>0</v>
      </c>
      <c r="H81" s="155">
        <v>0</v>
      </c>
      <c r="I81" s="156">
        <v>0</v>
      </c>
      <c r="J81" s="157">
        <v>0</v>
      </c>
      <c r="K81" s="155">
        <v>6</v>
      </c>
      <c r="L81" s="156">
        <v>2</v>
      </c>
      <c r="M81" s="157">
        <v>4</v>
      </c>
      <c r="N81" s="155">
        <v>0</v>
      </c>
      <c r="O81" s="156">
        <v>0</v>
      </c>
      <c r="P81" s="157">
        <v>0</v>
      </c>
      <c r="Q81" s="155">
        <v>0</v>
      </c>
      <c r="R81" s="156">
        <v>0</v>
      </c>
      <c r="S81" s="158">
        <v>0</v>
      </c>
    </row>
    <row r="82" spans="1:19" x14ac:dyDescent="0.15">
      <c r="A82" s="178" t="s">
        <v>324</v>
      </c>
      <c r="B82" s="169">
        <f t="shared" si="11"/>
        <v>1</v>
      </c>
      <c r="C82" s="173">
        <f t="shared" si="7"/>
        <v>1</v>
      </c>
      <c r="D82" s="174">
        <f t="shared" si="7"/>
        <v>0</v>
      </c>
      <c r="E82" s="155">
        <v>0</v>
      </c>
      <c r="F82" s="156">
        <v>0</v>
      </c>
      <c r="G82" s="157">
        <v>0</v>
      </c>
      <c r="H82" s="155">
        <v>0</v>
      </c>
      <c r="I82" s="156">
        <v>0</v>
      </c>
      <c r="J82" s="157">
        <v>0</v>
      </c>
      <c r="K82" s="155">
        <v>0</v>
      </c>
      <c r="L82" s="156">
        <v>0</v>
      </c>
      <c r="M82" s="157">
        <v>0</v>
      </c>
      <c r="N82" s="155">
        <v>1</v>
      </c>
      <c r="O82" s="156">
        <v>1</v>
      </c>
      <c r="P82" s="157">
        <v>0</v>
      </c>
      <c r="Q82" s="155">
        <v>0</v>
      </c>
      <c r="R82" s="156">
        <v>0</v>
      </c>
      <c r="S82" s="158">
        <v>0</v>
      </c>
    </row>
    <row r="83" spans="1:19" x14ac:dyDescent="0.15">
      <c r="A83" s="178" t="s">
        <v>307</v>
      </c>
      <c r="B83" s="169">
        <f t="shared" si="11"/>
        <v>1</v>
      </c>
      <c r="C83" s="173">
        <f t="shared" si="7"/>
        <v>0</v>
      </c>
      <c r="D83" s="174">
        <f t="shared" si="7"/>
        <v>1</v>
      </c>
      <c r="E83" s="155">
        <v>0</v>
      </c>
      <c r="F83" s="156">
        <v>0</v>
      </c>
      <c r="G83" s="157">
        <v>0</v>
      </c>
      <c r="H83" s="155">
        <v>0</v>
      </c>
      <c r="I83" s="156">
        <v>0</v>
      </c>
      <c r="J83" s="157">
        <v>0</v>
      </c>
      <c r="K83" s="155">
        <v>0</v>
      </c>
      <c r="L83" s="156">
        <v>0</v>
      </c>
      <c r="M83" s="157">
        <v>0</v>
      </c>
      <c r="N83" s="155">
        <v>1</v>
      </c>
      <c r="O83" s="156">
        <v>0</v>
      </c>
      <c r="P83" s="157">
        <v>1</v>
      </c>
      <c r="Q83" s="155">
        <v>0</v>
      </c>
      <c r="R83" s="156">
        <v>0</v>
      </c>
      <c r="S83" s="158">
        <v>0</v>
      </c>
    </row>
    <row r="84" spans="1:19" x14ac:dyDescent="0.15">
      <c r="A84" s="178" t="s">
        <v>289</v>
      </c>
      <c r="B84" s="169">
        <f t="shared" si="11"/>
        <v>6</v>
      </c>
      <c r="C84" s="173">
        <f t="shared" si="7"/>
        <v>4</v>
      </c>
      <c r="D84" s="174">
        <f t="shared" si="7"/>
        <v>2</v>
      </c>
      <c r="E84" s="155">
        <v>0</v>
      </c>
      <c r="F84" s="156">
        <v>0</v>
      </c>
      <c r="G84" s="157">
        <v>0</v>
      </c>
      <c r="H84" s="155">
        <v>4</v>
      </c>
      <c r="I84" s="156">
        <v>2</v>
      </c>
      <c r="J84" s="157">
        <v>2</v>
      </c>
      <c r="K84" s="155">
        <v>0</v>
      </c>
      <c r="L84" s="156">
        <v>0</v>
      </c>
      <c r="M84" s="157">
        <v>0</v>
      </c>
      <c r="N84" s="155">
        <v>2</v>
      </c>
      <c r="O84" s="156">
        <v>2</v>
      </c>
      <c r="P84" s="157">
        <v>0</v>
      </c>
      <c r="Q84" s="155">
        <v>0</v>
      </c>
      <c r="R84" s="156">
        <v>0</v>
      </c>
      <c r="S84" s="158">
        <v>0</v>
      </c>
    </row>
    <row r="85" spans="1:19" x14ac:dyDescent="0.15">
      <c r="A85" s="210" t="s">
        <v>379</v>
      </c>
      <c r="B85" s="169">
        <f t="shared" ref="B85" si="15">SUM(C85:D85)</f>
        <v>1</v>
      </c>
      <c r="C85" s="173">
        <f t="shared" ref="C85" si="16">SUM(F85,I85,L85,O85,R85)</f>
        <v>0</v>
      </c>
      <c r="D85" s="174">
        <f t="shared" ref="D85" si="17">SUM(G85,J85,M85,P85,S85)</f>
        <v>1</v>
      </c>
      <c r="E85" s="155">
        <v>0</v>
      </c>
      <c r="F85" s="156">
        <v>0</v>
      </c>
      <c r="G85" s="157">
        <v>0</v>
      </c>
      <c r="H85" s="155">
        <v>0</v>
      </c>
      <c r="I85" s="156">
        <v>0</v>
      </c>
      <c r="J85" s="157">
        <v>0</v>
      </c>
      <c r="K85" s="155">
        <v>0</v>
      </c>
      <c r="L85" s="156">
        <v>0</v>
      </c>
      <c r="M85" s="157">
        <v>0</v>
      </c>
      <c r="N85" s="155">
        <v>1</v>
      </c>
      <c r="O85" s="156">
        <v>0</v>
      </c>
      <c r="P85" s="157">
        <v>1</v>
      </c>
      <c r="Q85" s="155">
        <v>0</v>
      </c>
      <c r="R85" s="156">
        <v>0</v>
      </c>
      <c r="S85" s="158">
        <v>0</v>
      </c>
    </row>
    <row r="86" spans="1:19" x14ac:dyDescent="0.15">
      <c r="A86" s="178" t="s">
        <v>297</v>
      </c>
      <c r="B86" s="169">
        <f t="shared" si="11"/>
        <v>1</v>
      </c>
      <c r="C86" s="173">
        <f t="shared" si="7"/>
        <v>0</v>
      </c>
      <c r="D86" s="174">
        <f t="shared" si="7"/>
        <v>1</v>
      </c>
      <c r="E86" s="155">
        <v>0</v>
      </c>
      <c r="F86" s="156">
        <v>0</v>
      </c>
      <c r="G86" s="157">
        <v>0</v>
      </c>
      <c r="H86" s="155">
        <v>0</v>
      </c>
      <c r="I86" s="156">
        <v>0</v>
      </c>
      <c r="J86" s="157">
        <v>0</v>
      </c>
      <c r="K86" s="155">
        <v>0</v>
      </c>
      <c r="L86" s="156">
        <v>0</v>
      </c>
      <c r="M86" s="157">
        <v>0</v>
      </c>
      <c r="N86" s="155">
        <v>1</v>
      </c>
      <c r="O86" s="156">
        <v>0</v>
      </c>
      <c r="P86" s="157">
        <v>1</v>
      </c>
      <c r="Q86" s="155">
        <v>0</v>
      </c>
      <c r="R86" s="156">
        <v>0</v>
      </c>
      <c r="S86" s="158">
        <v>0</v>
      </c>
    </row>
    <row r="87" spans="1:19" x14ac:dyDescent="0.15">
      <c r="A87" s="178" t="s">
        <v>315</v>
      </c>
      <c r="B87" s="169">
        <f t="shared" si="11"/>
        <v>1</v>
      </c>
      <c r="C87" s="173">
        <f t="shared" si="7"/>
        <v>0</v>
      </c>
      <c r="D87" s="174">
        <f t="shared" si="7"/>
        <v>1</v>
      </c>
      <c r="E87" s="155">
        <v>0</v>
      </c>
      <c r="F87" s="156">
        <v>0</v>
      </c>
      <c r="G87" s="157">
        <v>0</v>
      </c>
      <c r="H87" s="155">
        <v>0</v>
      </c>
      <c r="I87" s="156">
        <v>0</v>
      </c>
      <c r="J87" s="157">
        <v>0</v>
      </c>
      <c r="K87" s="155">
        <v>1</v>
      </c>
      <c r="L87" s="156">
        <v>0</v>
      </c>
      <c r="M87" s="157">
        <v>1</v>
      </c>
      <c r="N87" s="155">
        <v>0</v>
      </c>
      <c r="O87" s="156">
        <v>0</v>
      </c>
      <c r="P87" s="157">
        <v>0</v>
      </c>
      <c r="Q87" s="155">
        <v>0</v>
      </c>
      <c r="R87" s="156">
        <v>0</v>
      </c>
      <c r="S87" s="158">
        <v>0</v>
      </c>
    </row>
    <row r="88" spans="1:19" x14ac:dyDescent="0.15">
      <c r="A88" s="178" t="s">
        <v>316</v>
      </c>
      <c r="B88" s="169">
        <f t="shared" si="11"/>
        <v>1</v>
      </c>
      <c r="C88" s="173">
        <f t="shared" si="7"/>
        <v>0</v>
      </c>
      <c r="D88" s="174">
        <f t="shared" si="7"/>
        <v>1</v>
      </c>
      <c r="E88" s="155">
        <v>0</v>
      </c>
      <c r="F88" s="156">
        <v>0</v>
      </c>
      <c r="G88" s="157">
        <v>0</v>
      </c>
      <c r="H88" s="155">
        <v>1</v>
      </c>
      <c r="I88" s="156">
        <v>0</v>
      </c>
      <c r="J88" s="157">
        <v>1</v>
      </c>
      <c r="K88" s="155">
        <v>0</v>
      </c>
      <c r="L88" s="156">
        <v>0</v>
      </c>
      <c r="M88" s="157">
        <v>0</v>
      </c>
      <c r="N88" s="155">
        <v>0</v>
      </c>
      <c r="O88" s="156">
        <v>0</v>
      </c>
      <c r="P88" s="157">
        <v>0</v>
      </c>
      <c r="Q88" s="155">
        <v>0</v>
      </c>
      <c r="R88" s="156">
        <v>0</v>
      </c>
      <c r="S88" s="158">
        <v>0</v>
      </c>
    </row>
    <row r="89" spans="1:19" x14ac:dyDescent="0.15">
      <c r="A89" s="178" t="s">
        <v>102</v>
      </c>
      <c r="B89" s="169">
        <f t="shared" si="11"/>
        <v>0</v>
      </c>
      <c r="C89" s="173">
        <f t="shared" si="7"/>
        <v>0</v>
      </c>
      <c r="D89" s="174">
        <f t="shared" si="7"/>
        <v>0</v>
      </c>
      <c r="E89" s="155">
        <v>0</v>
      </c>
      <c r="F89" s="156">
        <v>0</v>
      </c>
      <c r="G89" s="157">
        <v>0</v>
      </c>
      <c r="H89" s="155">
        <v>0</v>
      </c>
      <c r="I89" s="156">
        <v>0</v>
      </c>
      <c r="J89" s="157">
        <v>0</v>
      </c>
      <c r="K89" s="155">
        <v>0</v>
      </c>
      <c r="L89" s="156">
        <v>0</v>
      </c>
      <c r="M89" s="157">
        <v>0</v>
      </c>
      <c r="N89" s="155">
        <v>0</v>
      </c>
      <c r="O89" s="156">
        <v>0</v>
      </c>
      <c r="P89" s="157">
        <v>0</v>
      </c>
      <c r="Q89" s="155">
        <v>0</v>
      </c>
      <c r="R89" s="156">
        <v>0</v>
      </c>
      <c r="S89" s="158">
        <v>0</v>
      </c>
    </row>
    <row r="90" spans="1:19" x14ac:dyDescent="0.15">
      <c r="A90" s="178" t="s">
        <v>100</v>
      </c>
      <c r="B90" s="169">
        <f t="shared" si="11"/>
        <v>2</v>
      </c>
      <c r="C90" s="173">
        <f t="shared" si="7"/>
        <v>0</v>
      </c>
      <c r="D90" s="174">
        <f t="shared" si="7"/>
        <v>2</v>
      </c>
      <c r="E90" s="155">
        <v>0</v>
      </c>
      <c r="F90" s="156">
        <v>0</v>
      </c>
      <c r="G90" s="157">
        <v>0</v>
      </c>
      <c r="H90" s="155">
        <v>0</v>
      </c>
      <c r="I90" s="156">
        <v>0</v>
      </c>
      <c r="J90" s="157">
        <v>0</v>
      </c>
      <c r="K90" s="155">
        <v>1</v>
      </c>
      <c r="L90" s="156">
        <v>0</v>
      </c>
      <c r="M90" s="157">
        <v>1</v>
      </c>
      <c r="N90" s="155">
        <v>0</v>
      </c>
      <c r="O90" s="156">
        <v>0</v>
      </c>
      <c r="P90" s="157">
        <v>0</v>
      </c>
      <c r="Q90" s="155">
        <v>1</v>
      </c>
      <c r="R90" s="156">
        <v>0</v>
      </c>
      <c r="S90" s="158">
        <v>1</v>
      </c>
    </row>
    <row r="91" spans="1:19" x14ac:dyDescent="0.15">
      <c r="A91" s="178" t="s">
        <v>302</v>
      </c>
      <c r="B91" s="169">
        <f t="shared" si="11"/>
        <v>3</v>
      </c>
      <c r="C91" s="173">
        <f t="shared" si="7"/>
        <v>3</v>
      </c>
      <c r="D91" s="174">
        <f t="shared" si="7"/>
        <v>0</v>
      </c>
      <c r="E91" s="155">
        <v>0</v>
      </c>
      <c r="F91" s="156">
        <v>0</v>
      </c>
      <c r="G91" s="157">
        <v>0</v>
      </c>
      <c r="H91" s="155">
        <v>0</v>
      </c>
      <c r="I91" s="156">
        <v>0</v>
      </c>
      <c r="J91" s="157">
        <v>0</v>
      </c>
      <c r="K91" s="155">
        <v>0</v>
      </c>
      <c r="L91" s="156">
        <v>0</v>
      </c>
      <c r="M91" s="157">
        <v>0</v>
      </c>
      <c r="N91" s="155">
        <v>0</v>
      </c>
      <c r="O91" s="156">
        <v>0</v>
      </c>
      <c r="P91" s="157">
        <v>0</v>
      </c>
      <c r="Q91" s="155">
        <v>3</v>
      </c>
      <c r="R91" s="156">
        <v>3</v>
      </c>
      <c r="S91" s="158">
        <v>0</v>
      </c>
    </row>
    <row r="92" spans="1:19" x14ac:dyDescent="0.15">
      <c r="A92" s="178" t="s">
        <v>336</v>
      </c>
      <c r="B92" s="169">
        <f t="shared" si="11"/>
        <v>0</v>
      </c>
      <c r="C92" s="173">
        <f t="shared" si="7"/>
        <v>0</v>
      </c>
      <c r="D92" s="174">
        <f t="shared" si="7"/>
        <v>0</v>
      </c>
      <c r="E92" s="155">
        <v>0</v>
      </c>
      <c r="F92" s="156">
        <v>0</v>
      </c>
      <c r="G92" s="157">
        <v>0</v>
      </c>
      <c r="H92" s="155">
        <v>0</v>
      </c>
      <c r="I92" s="156">
        <v>0</v>
      </c>
      <c r="J92" s="157">
        <v>0</v>
      </c>
      <c r="K92" s="155">
        <v>0</v>
      </c>
      <c r="L92" s="156">
        <v>0</v>
      </c>
      <c r="M92" s="157">
        <v>0</v>
      </c>
      <c r="N92" s="155">
        <v>0</v>
      </c>
      <c r="O92" s="156">
        <v>0</v>
      </c>
      <c r="P92" s="157">
        <v>0</v>
      </c>
      <c r="Q92" s="155">
        <v>0</v>
      </c>
      <c r="R92" s="156">
        <v>0</v>
      </c>
      <c r="S92" s="158">
        <v>0</v>
      </c>
    </row>
    <row r="93" spans="1:19" x14ac:dyDescent="0.15">
      <c r="A93" s="178" t="s">
        <v>304</v>
      </c>
      <c r="B93" s="169">
        <f t="shared" si="11"/>
        <v>0</v>
      </c>
      <c r="C93" s="173">
        <f t="shared" si="7"/>
        <v>0</v>
      </c>
      <c r="D93" s="174">
        <f t="shared" si="7"/>
        <v>0</v>
      </c>
      <c r="E93" s="155">
        <v>0</v>
      </c>
      <c r="F93" s="156">
        <v>0</v>
      </c>
      <c r="G93" s="157">
        <v>0</v>
      </c>
      <c r="H93" s="155">
        <v>0</v>
      </c>
      <c r="I93" s="156">
        <v>0</v>
      </c>
      <c r="J93" s="157">
        <v>0</v>
      </c>
      <c r="K93" s="155">
        <v>0</v>
      </c>
      <c r="L93" s="156">
        <v>0</v>
      </c>
      <c r="M93" s="157">
        <v>0</v>
      </c>
      <c r="N93" s="155">
        <v>0</v>
      </c>
      <c r="O93" s="156">
        <v>0</v>
      </c>
      <c r="P93" s="157">
        <v>0</v>
      </c>
      <c r="Q93" s="155">
        <v>0</v>
      </c>
      <c r="R93" s="156">
        <v>0</v>
      </c>
      <c r="S93" s="158">
        <v>0</v>
      </c>
    </row>
    <row r="94" spans="1:19" x14ac:dyDescent="0.15">
      <c r="A94" s="178" t="s">
        <v>317</v>
      </c>
      <c r="B94" s="169">
        <f t="shared" si="11"/>
        <v>0</v>
      </c>
      <c r="C94" s="173">
        <f t="shared" si="7"/>
        <v>0</v>
      </c>
      <c r="D94" s="174">
        <f t="shared" si="7"/>
        <v>0</v>
      </c>
      <c r="E94" s="155">
        <v>0</v>
      </c>
      <c r="F94" s="156">
        <v>0</v>
      </c>
      <c r="G94" s="157">
        <v>0</v>
      </c>
      <c r="H94" s="155">
        <v>0</v>
      </c>
      <c r="I94" s="156">
        <v>0</v>
      </c>
      <c r="J94" s="157">
        <v>0</v>
      </c>
      <c r="K94" s="155">
        <v>0</v>
      </c>
      <c r="L94" s="156">
        <v>0</v>
      </c>
      <c r="M94" s="157">
        <v>0</v>
      </c>
      <c r="N94" s="155">
        <v>0</v>
      </c>
      <c r="O94" s="156">
        <v>0</v>
      </c>
      <c r="P94" s="157">
        <v>0</v>
      </c>
      <c r="Q94" s="155">
        <v>0</v>
      </c>
      <c r="R94" s="156">
        <v>0</v>
      </c>
      <c r="S94" s="158">
        <v>0</v>
      </c>
    </row>
    <row r="95" spans="1:19" x14ac:dyDescent="0.15">
      <c r="A95" s="178" t="s">
        <v>314</v>
      </c>
      <c r="B95" s="169">
        <f t="shared" si="11"/>
        <v>1</v>
      </c>
      <c r="C95" s="173">
        <f t="shared" si="7"/>
        <v>0</v>
      </c>
      <c r="D95" s="174">
        <f t="shared" si="7"/>
        <v>1</v>
      </c>
      <c r="E95" s="155">
        <v>1</v>
      </c>
      <c r="F95" s="156">
        <v>0</v>
      </c>
      <c r="G95" s="157">
        <v>1</v>
      </c>
      <c r="H95" s="155">
        <v>0</v>
      </c>
      <c r="I95" s="156">
        <v>0</v>
      </c>
      <c r="J95" s="157">
        <v>0</v>
      </c>
      <c r="K95" s="155">
        <v>0</v>
      </c>
      <c r="L95" s="156">
        <v>0</v>
      </c>
      <c r="M95" s="157">
        <v>0</v>
      </c>
      <c r="N95" s="155">
        <v>0</v>
      </c>
      <c r="O95" s="156">
        <v>0</v>
      </c>
      <c r="P95" s="157">
        <v>0</v>
      </c>
      <c r="Q95" s="155">
        <v>0</v>
      </c>
      <c r="R95" s="156">
        <v>0</v>
      </c>
      <c r="S95" s="158">
        <v>0</v>
      </c>
    </row>
    <row r="96" spans="1:19" x14ac:dyDescent="0.15">
      <c r="A96" s="178" t="s">
        <v>331</v>
      </c>
      <c r="B96" s="169">
        <f t="shared" si="11"/>
        <v>0</v>
      </c>
      <c r="C96" s="173">
        <f t="shared" si="7"/>
        <v>0</v>
      </c>
      <c r="D96" s="174">
        <f t="shared" si="7"/>
        <v>0</v>
      </c>
      <c r="E96" s="155">
        <v>0</v>
      </c>
      <c r="F96" s="156">
        <v>0</v>
      </c>
      <c r="G96" s="157">
        <v>0</v>
      </c>
      <c r="H96" s="155">
        <v>0</v>
      </c>
      <c r="I96" s="156">
        <v>0</v>
      </c>
      <c r="J96" s="157">
        <v>0</v>
      </c>
      <c r="K96" s="155">
        <v>0</v>
      </c>
      <c r="L96" s="156">
        <v>0</v>
      </c>
      <c r="M96" s="157">
        <v>0</v>
      </c>
      <c r="N96" s="155">
        <v>0</v>
      </c>
      <c r="O96" s="156">
        <v>0</v>
      </c>
      <c r="P96" s="157">
        <v>0</v>
      </c>
      <c r="Q96" s="155">
        <v>0</v>
      </c>
      <c r="R96" s="156">
        <v>0</v>
      </c>
      <c r="S96" s="158">
        <v>0</v>
      </c>
    </row>
    <row r="97" spans="1:19" x14ac:dyDescent="0.15">
      <c r="A97" s="178" t="s">
        <v>93</v>
      </c>
      <c r="B97" s="169">
        <f t="shared" si="11"/>
        <v>0</v>
      </c>
      <c r="C97" s="173">
        <f t="shared" si="7"/>
        <v>0</v>
      </c>
      <c r="D97" s="174">
        <f t="shared" si="7"/>
        <v>0</v>
      </c>
      <c r="E97" s="155">
        <v>0</v>
      </c>
      <c r="F97" s="156">
        <v>0</v>
      </c>
      <c r="G97" s="157">
        <v>0</v>
      </c>
      <c r="H97" s="155">
        <v>0</v>
      </c>
      <c r="I97" s="156">
        <v>0</v>
      </c>
      <c r="J97" s="157">
        <v>0</v>
      </c>
      <c r="K97" s="155">
        <v>0</v>
      </c>
      <c r="L97" s="156">
        <v>0</v>
      </c>
      <c r="M97" s="157">
        <v>0</v>
      </c>
      <c r="N97" s="155">
        <v>0</v>
      </c>
      <c r="O97" s="156">
        <v>0</v>
      </c>
      <c r="P97" s="157">
        <v>0</v>
      </c>
      <c r="Q97" s="155">
        <v>0</v>
      </c>
      <c r="R97" s="156">
        <v>0</v>
      </c>
      <c r="S97" s="158">
        <v>0</v>
      </c>
    </row>
    <row r="98" spans="1:19" x14ac:dyDescent="0.15">
      <c r="A98" s="178" t="s">
        <v>309</v>
      </c>
      <c r="B98" s="169">
        <f t="shared" si="11"/>
        <v>1</v>
      </c>
      <c r="C98" s="173">
        <f t="shared" si="7"/>
        <v>1</v>
      </c>
      <c r="D98" s="174">
        <f t="shared" si="7"/>
        <v>0</v>
      </c>
      <c r="E98" s="155">
        <v>0</v>
      </c>
      <c r="F98" s="156">
        <v>0</v>
      </c>
      <c r="G98" s="157">
        <v>0</v>
      </c>
      <c r="H98" s="155">
        <v>0</v>
      </c>
      <c r="I98" s="156">
        <v>0</v>
      </c>
      <c r="J98" s="157">
        <v>0</v>
      </c>
      <c r="K98" s="155">
        <v>0</v>
      </c>
      <c r="L98" s="156">
        <v>0</v>
      </c>
      <c r="M98" s="157">
        <v>0</v>
      </c>
      <c r="N98" s="155">
        <v>0</v>
      </c>
      <c r="O98" s="156">
        <v>0</v>
      </c>
      <c r="P98" s="157">
        <v>0</v>
      </c>
      <c r="Q98" s="155">
        <v>1</v>
      </c>
      <c r="R98" s="156">
        <v>1</v>
      </c>
      <c r="S98" s="158">
        <v>0</v>
      </c>
    </row>
    <row r="99" spans="1:19" x14ac:dyDescent="0.15">
      <c r="A99" s="178" t="s">
        <v>114</v>
      </c>
      <c r="B99" s="169">
        <f t="shared" si="11"/>
        <v>1</v>
      </c>
      <c r="C99" s="173">
        <f t="shared" si="7"/>
        <v>0</v>
      </c>
      <c r="D99" s="174">
        <f t="shared" si="7"/>
        <v>1</v>
      </c>
      <c r="E99" s="155">
        <v>0</v>
      </c>
      <c r="F99" s="156">
        <v>0</v>
      </c>
      <c r="G99" s="157">
        <v>0</v>
      </c>
      <c r="H99" s="155">
        <v>0</v>
      </c>
      <c r="I99" s="156">
        <v>0</v>
      </c>
      <c r="J99" s="157">
        <v>0</v>
      </c>
      <c r="K99" s="155">
        <v>0</v>
      </c>
      <c r="L99" s="156">
        <v>0</v>
      </c>
      <c r="M99" s="157">
        <v>0</v>
      </c>
      <c r="N99" s="155">
        <v>0</v>
      </c>
      <c r="O99" s="156">
        <v>0</v>
      </c>
      <c r="P99" s="157">
        <v>0</v>
      </c>
      <c r="Q99" s="155">
        <v>1</v>
      </c>
      <c r="R99" s="156">
        <v>0</v>
      </c>
      <c r="S99" s="158">
        <v>1</v>
      </c>
    </row>
    <row r="100" spans="1:19" ht="17.25" customHeight="1" x14ac:dyDescent="0.15">
      <c r="A100" s="178" t="s">
        <v>318</v>
      </c>
      <c r="B100" s="169">
        <f t="shared" si="11"/>
        <v>0</v>
      </c>
      <c r="C100" s="173">
        <f t="shared" si="7"/>
        <v>0</v>
      </c>
      <c r="D100" s="174">
        <f t="shared" si="7"/>
        <v>0</v>
      </c>
      <c r="E100" s="155">
        <v>0</v>
      </c>
      <c r="F100" s="156">
        <v>0</v>
      </c>
      <c r="G100" s="157">
        <v>0</v>
      </c>
      <c r="H100" s="155">
        <v>0</v>
      </c>
      <c r="I100" s="156">
        <v>0</v>
      </c>
      <c r="J100" s="157">
        <v>0</v>
      </c>
      <c r="K100" s="155">
        <v>0</v>
      </c>
      <c r="L100" s="156">
        <v>0</v>
      </c>
      <c r="M100" s="157">
        <v>0</v>
      </c>
      <c r="N100" s="155">
        <v>0</v>
      </c>
      <c r="O100" s="156">
        <v>0</v>
      </c>
      <c r="P100" s="157">
        <v>0</v>
      </c>
      <c r="Q100" s="155">
        <v>0</v>
      </c>
      <c r="R100" s="156">
        <v>0</v>
      </c>
      <c r="S100" s="158">
        <v>0</v>
      </c>
    </row>
    <row r="101" spans="1:19" x14ac:dyDescent="0.15">
      <c r="A101" s="178" t="s">
        <v>329</v>
      </c>
      <c r="B101" s="169">
        <f t="shared" si="11"/>
        <v>1</v>
      </c>
      <c r="C101" s="173">
        <f t="shared" si="7"/>
        <v>1</v>
      </c>
      <c r="D101" s="174">
        <f t="shared" si="7"/>
        <v>0</v>
      </c>
      <c r="E101" s="155">
        <v>0</v>
      </c>
      <c r="F101" s="156">
        <v>0</v>
      </c>
      <c r="G101" s="157">
        <v>0</v>
      </c>
      <c r="H101" s="155">
        <v>0</v>
      </c>
      <c r="I101" s="156">
        <v>0</v>
      </c>
      <c r="J101" s="157">
        <v>0</v>
      </c>
      <c r="K101" s="155">
        <v>0</v>
      </c>
      <c r="L101" s="156">
        <v>0</v>
      </c>
      <c r="M101" s="157">
        <v>0</v>
      </c>
      <c r="N101" s="155">
        <v>1</v>
      </c>
      <c r="O101" s="156">
        <v>1</v>
      </c>
      <c r="P101" s="157">
        <v>0</v>
      </c>
      <c r="Q101" s="155">
        <v>0</v>
      </c>
      <c r="R101" s="156">
        <v>0</v>
      </c>
      <c r="S101" s="158">
        <v>0</v>
      </c>
    </row>
    <row r="102" spans="1:19" x14ac:dyDescent="0.15">
      <c r="A102" s="178" t="s">
        <v>91</v>
      </c>
      <c r="B102" s="169">
        <f t="shared" si="11"/>
        <v>1</v>
      </c>
      <c r="C102" s="173">
        <f t="shared" si="7"/>
        <v>1</v>
      </c>
      <c r="D102" s="174">
        <f t="shared" si="7"/>
        <v>0</v>
      </c>
      <c r="E102" s="155">
        <v>0</v>
      </c>
      <c r="F102" s="156">
        <v>0</v>
      </c>
      <c r="G102" s="157">
        <v>0</v>
      </c>
      <c r="H102" s="155">
        <v>0</v>
      </c>
      <c r="I102" s="156">
        <v>0</v>
      </c>
      <c r="J102" s="157">
        <v>0</v>
      </c>
      <c r="K102" s="155">
        <v>0</v>
      </c>
      <c r="L102" s="156">
        <v>0</v>
      </c>
      <c r="M102" s="157">
        <v>0</v>
      </c>
      <c r="N102" s="155">
        <v>1</v>
      </c>
      <c r="O102" s="156">
        <v>1</v>
      </c>
      <c r="P102" s="157">
        <v>0</v>
      </c>
      <c r="Q102" s="155">
        <v>0</v>
      </c>
      <c r="R102" s="156">
        <v>0</v>
      </c>
      <c r="S102" s="158">
        <v>0</v>
      </c>
    </row>
    <row r="103" spans="1:19" x14ac:dyDescent="0.15">
      <c r="A103" s="178" t="s">
        <v>306</v>
      </c>
      <c r="B103" s="169">
        <f t="shared" si="11"/>
        <v>2</v>
      </c>
      <c r="C103" s="173">
        <f t="shared" si="7"/>
        <v>0</v>
      </c>
      <c r="D103" s="174">
        <f t="shared" si="7"/>
        <v>2</v>
      </c>
      <c r="E103" s="155">
        <v>0</v>
      </c>
      <c r="F103" s="156">
        <v>0</v>
      </c>
      <c r="G103" s="157">
        <v>0</v>
      </c>
      <c r="H103" s="155">
        <v>0</v>
      </c>
      <c r="I103" s="156">
        <v>0</v>
      </c>
      <c r="J103" s="157">
        <v>0</v>
      </c>
      <c r="K103" s="155">
        <v>0</v>
      </c>
      <c r="L103" s="156">
        <v>0</v>
      </c>
      <c r="M103" s="157">
        <v>0</v>
      </c>
      <c r="N103" s="155">
        <v>2</v>
      </c>
      <c r="O103" s="156">
        <v>0</v>
      </c>
      <c r="P103" s="157">
        <v>2</v>
      </c>
      <c r="Q103" s="155">
        <v>0</v>
      </c>
      <c r="R103" s="156">
        <v>0</v>
      </c>
      <c r="S103" s="158">
        <v>0</v>
      </c>
    </row>
    <row r="104" spans="1:19" x14ac:dyDescent="0.15">
      <c r="A104" s="178" t="s">
        <v>113</v>
      </c>
      <c r="B104" s="169">
        <f t="shared" si="11"/>
        <v>2</v>
      </c>
      <c r="C104" s="173">
        <f t="shared" si="7"/>
        <v>0</v>
      </c>
      <c r="D104" s="174">
        <f t="shared" si="7"/>
        <v>2</v>
      </c>
      <c r="E104" s="155">
        <v>0</v>
      </c>
      <c r="F104" s="156">
        <v>0</v>
      </c>
      <c r="G104" s="157">
        <v>0</v>
      </c>
      <c r="H104" s="155">
        <v>0</v>
      </c>
      <c r="I104" s="156">
        <v>0</v>
      </c>
      <c r="J104" s="157">
        <v>0</v>
      </c>
      <c r="K104" s="155">
        <v>0</v>
      </c>
      <c r="L104" s="156">
        <v>0</v>
      </c>
      <c r="M104" s="157">
        <v>0</v>
      </c>
      <c r="N104" s="155">
        <v>2</v>
      </c>
      <c r="O104" s="156">
        <v>0</v>
      </c>
      <c r="P104" s="157">
        <v>2</v>
      </c>
      <c r="Q104" s="155">
        <v>0</v>
      </c>
      <c r="R104" s="156">
        <v>0</v>
      </c>
      <c r="S104" s="158">
        <v>0</v>
      </c>
    </row>
    <row r="105" spans="1:19" x14ac:dyDescent="0.15">
      <c r="A105" s="178" t="s">
        <v>171</v>
      </c>
      <c r="B105" s="169">
        <f t="shared" si="11"/>
        <v>13</v>
      </c>
      <c r="C105" s="173">
        <f t="shared" si="7"/>
        <v>8</v>
      </c>
      <c r="D105" s="174">
        <f t="shared" si="7"/>
        <v>5</v>
      </c>
      <c r="E105" s="155">
        <v>0</v>
      </c>
      <c r="F105" s="156">
        <v>0</v>
      </c>
      <c r="G105" s="157">
        <v>0</v>
      </c>
      <c r="H105" s="155">
        <v>0</v>
      </c>
      <c r="I105" s="156">
        <v>0</v>
      </c>
      <c r="J105" s="157">
        <v>0</v>
      </c>
      <c r="K105" s="155">
        <v>0</v>
      </c>
      <c r="L105" s="156">
        <v>0</v>
      </c>
      <c r="M105" s="157">
        <v>0</v>
      </c>
      <c r="N105" s="155">
        <v>4</v>
      </c>
      <c r="O105" s="156">
        <v>4</v>
      </c>
      <c r="P105" s="157">
        <v>0</v>
      </c>
      <c r="Q105" s="155">
        <v>9</v>
      </c>
      <c r="R105" s="156">
        <v>4</v>
      </c>
      <c r="S105" s="158">
        <v>5</v>
      </c>
    </row>
    <row r="106" spans="1:19" x14ac:dyDescent="0.15">
      <c r="A106" s="178" t="s">
        <v>310</v>
      </c>
      <c r="B106" s="169">
        <f t="shared" si="11"/>
        <v>2</v>
      </c>
      <c r="C106" s="173">
        <f t="shared" si="7"/>
        <v>0</v>
      </c>
      <c r="D106" s="174">
        <f t="shared" si="7"/>
        <v>2</v>
      </c>
      <c r="E106" s="155">
        <v>0</v>
      </c>
      <c r="F106" s="156">
        <v>0</v>
      </c>
      <c r="G106" s="157">
        <v>0</v>
      </c>
      <c r="H106" s="155">
        <v>0</v>
      </c>
      <c r="I106" s="156">
        <v>0</v>
      </c>
      <c r="J106" s="157">
        <v>0</v>
      </c>
      <c r="K106" s="155">
        <v>0</v>
      </c>
      <c r="L106" s="156">
        <v>0</v>
      </c>
      <c r="M106" s="157">
        <v>0</v>
      </c>
      <c r="N106" s="155">
        <v>2</v>
      </c>
      <c r="O106" s="156">
        <v>0</v>
      </c>
      <c r="P106" s="157">
        <v>2</v>
      </c>
      <c r="Q106" s="155">
        <v>0</v>
      </c>
      <c r="R106" s="156">
        <v>0</v>
      </c>
      <c r="S106" s="158">
        <v>0</v>
      </c>
    </row>
    <row r="107" spans="1:19" x14ac:dyDescent="0.15">
      <c r="A107" s="178" t="s">
        <v>115</v>
      </c>
      <c r="B107" s="169">
        <f t="shared" si="11"/>
        <v>2</v>
      </c>
      <c r="C107" s="173">
        <f t="shared" si="7"/>
        <v>1</v>
      </c>
      <c r="D107" s="174">
        <f t="shared" si="7"/>
        <v>1</v>
      </c>
      <c r="E107" s="155">
        <v>0</v>
      </c>
      <c r="F107" s="156">
        <v>0</v>
      </c>
      <c r="G107" s="157">
        <v>0</v>
      </c>
      <c r="H107" s="155">
        <v>0</v>
      </c>
      <c r="I107" s="156">
        <v>0</v>
      </c>
      <c r="J107" s="157">
        <v>0</v>
      </c>
      <c r="K107" s="155">
        <v>0</v>
      </c>
      <c r="L107" s="156">
        <v>0</v>
      </c>
      <c r="M107" s="157">
        <v>0</v>
      </c>
      <c r="N107" s="155">
        <v>2</v>
      </c>
      <c r="O107" s="156">
        <v>1</v>
      </c>
      <c r="P107" s="157">
        <v>1</v>
      </c>
      <c r="Q107" s="155">
        <v>0</v>
      </c>
      <c r="R107" s="156">
        <v>0</v>
      </c>
      <c r="S107" s="158">
        <v>0</v>
      </c>
    </row>
    <row r="108" spans="1:19" x14ac:dyDescent="0.15">
      <c r="A108" s="178" t="s">
        <v>326</v>
      </c>
      <c r="B108" s="169">
        <f t="shared" si="11"/>
        <v>0</v>
      </c>
      <c r="C108" s="173">
        <f t="shared" si="7"/>
        <v>0</v>
      </c>
      <c r="D108" s="174">
        <f t="shared" si="7"/>
        <v>0</v>
      </c>
      <c r="E108" s="155">
        <v>0</v>
      </c>
      <c r="F108" s="156">
        <v>0</v>
      </c>
      <c r="G108" s="157">
        <v>0</v>
      </c>
      <c r="H108" s="155">
        <v>0</v>
      </c>
      <c r="I108" s="156">
        <v>0</v>
      </c>
      <c r="J108" s="157">
        <v>0</v>
      </c>
      <c r="K108" s="155">
        <v>0</v>
      </c>
      <c r="L108" s="156">
        <v>0</v>
      </c>
      <c r="M108" s="157">
        <v>0</v>
      </c>
      <c r="N108" s="155">
        <v>0</v>
      </c>
      <c r="O108" s="156">
        <v>0</v>
      </c>
      <c r="P108" s="157">
        <v>0</v>
      </c>
      <c r="Q108" s="155">
        <v>0</v>
      </c>
      <c r="R108" s="156">
        <v>0</v>
      </c>
      <c r="S108" s="158">
        <v>0</v>
      </c>
    </row>
    <row r="109" spans="1:19" x14ac:dyDescent="0.15">
      <c r="A109" s="178" t="s">
        <v>305</v>
      </c>
      <c r="B109" s="169">
        <f t="shared" si="11"/>
        <v>1</v>
      </c>
      <c r="C109" s="173">
        <f t="shared" si="7"/>
        <v>1</v>
      </c>
      <c r="D109" s="174">
        <f t="shared" si="7"/>
        <v>0</v>
      </c>
      <c r="E109" s="155">
        <v>0</v>
      </c>
      <c r="F109" s="156">
        <v>0</v>
      </c>
      <c r="G109" s="157">
        <v>0</v>
      </c>
      <c r="H109" s="155">
        <v>0</v>
      </c>
      <c r="I109" s="156">
        <v>0</v>
      </c>
      <c r="J109" s="157">
        <v>0</v>
      </c>
      <c r="K109" s="155">
        <v>0</v>
      </c>
      <c r="L109" s="156">
        <v>0</v>
      </c>
      <c r="M109" s="157">
        <v>0</v>
      </c>
      <c r="N109" s="155">
        <v>1</v>
      </c>
      <c r="O109" s="156">
        <v>1</v>
      </c>
      <c r="P109" s="157">
        <v>0</v>
      </c>
      <c r="Q109" s="155">
        <v>0</v>
      </c>
      <c r="R109" s="156">
        <v>0</v>
      </c>
      <c r="S109" s="158">
        <v>0</v>
      </c>
    </row>
    <row r="110" spans="1:19" x14ac:dyDescent="0.15">
      <c r="A110" s="210" t="s">
        <v>380</v>
      </c>
      <c r="B110" s="169">
        <f t="shared" ref="B110:B111" si="18">SUM(C110:D110)</f>
        <v>1</v>
      </c>
      <c r="C110" s="173">
        <f t="shared" ref="C110:C111" si="19">SUM(F110,I110,L110,O110,R110)</f>
        <v>0</v>
      </c>
      <c r="D110" s="174">
        <f t="shared" ref="D110:D111" si="20">SUM(G110,J110,M110,P110,S110)</f>
        <v>1</v>
      </c>
      <c r="E110" s="155">
        <v>0</v>
      </c>
      <c r="F110" s="156">
        <v>0</v>
      </c>
      <c r="G110" s="157">
        <v>0</v>
      </c>
      <c r="H110" s="155">
        <v>0</v>
      </c>
      <c r="I110" s="156">
        <v>0</v>
      </c>
      <c r="J110" s="157">
        <v>0</v>
      </c>
      <c r="K110" s="155">
        <v>0</v>
      </c>
      <c r="L110" s="156">
        <v>0</v>
      </c>
      <c r="M110" s="157">
        <v>0</v>
      </c>
      <c r="N110" s="155">
        <v>1</v>
      </c>
      <c r="O110" s="156">
        <v>0</v>
      </c>
      <c r="P110" s="157">
        <v>1</v>
      </c>
      <c r="Q110" s="155">
        <v>0</v>
      </c>
      <c r="R110" s="156">
        <v>0</v>
      </c>
      <c r="S110" s="158">
        <v>0</v>
      </c>
    </row>
    <row r="111" spans="1:19" x14ac:dyDescent="0.15">
      <c r="A111" s="210" t="s">
        <v>381</v>
      </c>
      <c r="B111" s="169">
        <f t="shared" si="18"/>
        <v>1</v>
      </c>
      <c r="C111" s="173">
        <f t="shared" si="19"/>
        <v>1</v>
      </c>
      <c r="D111" s="174">
        <f t="shared" si="20"/>
        <v>0</v>
      </c>
      <c r="E111" s="155">
        <v>0</v>
      </c>
      <c r="F111" s="156">
        <v>0</v>
      </c>
      <c r="G111" s="157">
        <v>0</v>
      </c>
      <c r="H111" s="155">
        <v>0</v>
      </c>
      <c r="I111" s="156">
        <v>0</v>
      </c>
      <c r="J111" s="157">
        <v>0</v>
      </c>
      <c r="K111" s="155">
        <v>0</v>
      </c>
      <c r="L111" s="156">
        <v>0</v>
      </c>
      <c r="M111" s="157">
        <v>0</v>
      </c>
      <c r="N111" s="155">
        <v>1</v>
      </c>
      <c r="O111" s="156">
        <v>1</v>
      </c>
      <c r="P111" s="157">
        <v>0</v>
      </c>
      <c r="Q111" s="155">
        <v>0</v>
      </c>
      <c r="R111" s="156">
        <v>0</v>
      </c>
      <c r="S111" s="158">
        <v>0</v>
      </c>
    </row>
    <row r="112" spans="1:19" x14ac:dyDescent="0.15">
      <c r="A112" s="178" t="s">
        <v>80</v>
      </c>
      <c r="B112" s="169">
        <f t="shared" si="11"/>
        <v>2</v>
      </c>
      <c r="C112" s="173">
        <f t="shared" si="7"/>
        <v>2</v>
      </c>
      <c r="D112" s="174">
        <f t="shared" si="7"/>
        <v>0</v>
      </c>
      <c r="E112" s="155">
        <v>0</v>
      </c>
      <c r="F112" s="156">
        <v>0</v>
      </c>
      <c r="G112" s="157">
        <v>0</v>
      </c>
      <c r="H112" s="155">
        <v>0</v>
      </c>
      <c r="I112" s="156">
        <v>0</v>
      </c>
      <c r="J112" s="157">
        <v>0</v>
      </c>
      <c r="K112" s="155">
        <v>0</v>
      </c>
      <c r="L112" s="156">
        <v>0</v>
      </c>
      <c r="M112" s="157">
        <v>0</v>
      </c>
      <c r="N112" s="155">
        <v>2</v>
      </c>
      <c r="O112" s="156">
        <v>2</v>
      </c>
      <c r="P112" s="157">
        <v>0</v>
      </c>
      <c r="Q112" s="155">
        <v>0</v>
      </c>
      <c r="R112" s="156">
        <v>0</v>
      </c>
      <c r="S112" s="158">
        <v>0</v>
      </c>
    </row>
    <row r="113" spans="1:19" x14ac:dyDescent="0.15">
      <c r="A113" s="178" t="s">
        <v>172</v>
      </c>
      <c r="B113" s="169">
        <f t="shared" si="11"/>
        <v>6</v>
      </c>
      <c r="C113" s="173">
        <f t="shared" si="7"/>
        <v>3</v>
      </c>
      <c r="D113" s="174">
        <f t="shared" si="7"/>
        <v>3</v>
      </c>
      <c r="E113" s="155">
        <v>0</v>
      </c>
      <c r="F113" s="156">
        <v>0</v>
      </c>
      <c r="G113" s="157">
        <v>0</v>
      </c>
      <c r="H113" s="155">
        <v>0</v>
      </c>
      <c r="I113" s="156">
        <v>0</v>
      </c>
      <c r="J113" s="157">
        <v>0</v>
      </c>
      <c r="K113" s="155">
        <v>0</v>
      </c>
      <c r="L113" s="156">
        <v>0</v>
      </c>
      <c r="M113" s="157">
        <v>0</v>
      </c>
      <c r="N113" s="155">
        <v>2</v>
      </c>
      <c r="O113" s="156">
        <v>1</v>
      </c>
      <c r="P113" s="157">
        <v>1</v>
      </c>
      <c r="Q113" s="155">
        <v>4</v>
      </c>
      <c r="R113" s="156">
        <v>2</v>
      </c>
      <c r="S113" s="158">
        <v>2</v>
      </c>
    </row>
    <row r="114" spans="1:19" x14ac:dyDescent="0.15">
      <c r="A114" s="178" t="s">
        <v>339</v>
      </c>
      <c r="B114" s="169">
        <f t="shared" si="11"/>
        <v>1</v>
      </c>
      <c r="C114" s="173">
        <f t="shared" si="7"/>
        <v>1</v>
      </c>
      <c r="D114" s="174">
        <f t="shared" si="7"/>
        <v>0</v>
      </c>
      <c r="E114" s="155">
        <v>0</v>
      </c>
      <c r="F114" s="156">
        <v>0</v>
      </c>
      <c r="G114" s="157">
        <v>0</v>
      </c>
      <c r="H114" s="155">
        <v>0</v>
      </c>
      <c r="I114" s="156">
        <v>0</v>
      </c>
      <c r="J114" s="157">
        <v>0</v>
      </c>
      <c r="K114" s="155">
        <v>0</v>
      </c>
      <c r="L114" s="156">
        <v>0</v>
      </c>
      <c r="M114" s="157">
        <v>0</v>
      </c>
      <c r="N114" s="155">
        <v>0</v>
      </c>
      <c r="O114" s="156">
        <v>0</v>
      </c>
      <c r="P114" s="157">
        <v>0</v>
      </c>
      <c r="Q114" s="155">
        <v>1</v>
      </c>
      <c r="R114" s="156">
        <v>1</v>
      </c>
      <c r="S114" s="158">
        <v>0</v>
      </c>
    </row>
    <row r="115" spans="1:19" x14ac:dyDescent="0.15">
      <c r="A115" s="178" t="s">
        <v>313</v>
      </c>
      <c r="B115" s="169">
        <f t="shared" si="11"/>
        <v>1</v>
      </c>
      <c r="C115" s="173">
        <f t="shared" si="7"/>
        <v>0</v>
      </c>
      <c r="D115" s="174">
        <f t="shared" si="7"/>
        <v>1</v>
      </c>
      <c r="E115" s="155">
        <v>0</v>
      </c>
      <c r="F115" s="156">
        <v>0</v>
      </c>
      <c r="G115" s="157">
        <v>0</v>
      </c>
      <c r="H115" s="155">
        <v>0</v>
      </c>
      <c r="I115" s="156">
        <v>0</v>
      </c>
      <c r="J115" s="157">
        <v>0</v>
      </c>
      <c r="K115" s="155">
        <v>0</v>
      </c>
      <c r="L115" s="156">
        <v>0</v>
      </c>
      <c r="M115" s="157">
        <v>0</v>
      </c>
      <c r="N115" s="155">
        <v>1</v>
      </c>
      <c r="O115" s="156">
        <v>0</v>
      </c>
      <c r="P115" s="157">
        <v>1</v>
      </c>
      <c r="Q115" s="155">
        <v>0</v>
      </c>
      <c r="R115" s="156">
        <v>0</v>
      </c>
      <c r="S115" s="158">
        <v>0</v>
      </c>
    </row>
    <row r="116" spans="1:19" x14ac:dyDescent="0.15">
      <c r="A116" s="178" t="s">
        <v>312</v>
      </c>
      <c r="B116" s="169">
        <f t="shared" si="11"/>
        <v>3</v>
      </c>
      <c r="C116" s="173">
        <f t="shared" si="7"/>
        <v>0</v>
      </c>
      <c r="D116" s="174">
        <f t="shared" si="7"/>
        <v>3</v>
      </c>
      <c r="E116" s="155">
        <v>0</v>
      </c>
      <c r="F116" s="156">
        <v>0</v>
      </c>
      <c r="G116" s="157">
        <v>0</v>
      </c>
      <c r="H116" s="155">
        <v>0</v>
      </c>
      <c r="I116" s="156">
        <v>0</v>
      </c>
      <c r="J116" s="157">
        <v>0</v>
      </c>
      <c r="K116" s="155">
        <v>1</v>
      </c>
      <c r="L116" s="156">
        <v>0</v>
      </c>
      <c r="M116" s="157">
        <v>1</v>
      </c>
      <c r="N116" s="155">
        <v>1</v>
      </c>
      <c r="O116" s="156">
        <v>0</v>
      </c>
      <c r="P116" s="157">
        <v>1</v>
      </c>
      <c r="Q116" s="155">
        <v>1</v>
      </c>
      <c r="R116" s="156">
        <v>0</v>
      </c>
      <c r="S116" s="158">
        <v>1</v>
      </c>
    </row>
    <row r="117" spans="1:19" x14ac:dyDescent="0.15">
      <c r="A117" s="178" t="s">
        <v>308</v>
      </c>
      <c r="B117" s="169">
        <f t="shared" si="11"/>
        <v>0</v>
      </c>
      <c r="C117" s="173">
        <f t="shared" si="7"/>
        <v>0</v>
      </c>
      <c r="D117" s="174">
        <f t="shared" si="7"/>
        <v>0</v>
      </c>
      <c r="E117" s="155">
        <v>0</v>
      </c>
      <c r="F117" s="156">
        <v>0</v>
      </c>
      <c r="G117" s="157">
        <v>0</v>
      </c>
      <c r="H117" s="155">
        <v>0</v>
      </c>
      <c r="I117" s="156">
        <v>0</v>
      </c>
      <c r="J117" s="157">
        <v>0</v>
      </c>
      <c r="K117" s="155">
        <v>0</v>
      </c>
      <c r="L117" s="156">
        <v>0</v>
      </c>
      <c r="M117" s="157">
        <v>0</v>
      </c>
      <c r="N117" s="155">
        <v>0</v>
      </c>
      <c r="O117" s="156">
        <v>0</v>
      </c>
      <c r="P117" s="157">
        <v>0</v>
      </c>
      <c r="Q117" s="155">
        <v>0</v>
      </c>
      <c r="R117" s="156">
        <v>0</v>
      </c>
      <c r="S117" s="158">
        <v>0</v>
      </c>
    </row>
    <row r="118" spans="1:19" x14ac:dyDescent="0.15">
      <c r="A118" s="178" t="s">
        <v>169</v>
      </c>
      <c r="B118" s="169">
        <f t="shared" si="11"/>
        <v>0</v>
      </c>
      <c r="C118" s="173">
        <f t="shared" si="7"/>
        <v>0</v>
      </c>
      <c r="D118" s="174">
        <f t="shared" si="7"/>
        <v>0</v>
      </c>
      <c r="E118" s="155">
        <v>0</v>
      </c>
      <c r="F118" s="156">
        <v>0</v>
      </c>
      <c r="G118" s="157">
        <v>0</v>
      </c>
      <c r="H118" s="155">
        <v>0</v>
      </c>
      <c r="I118" s="156">
        <v>0</v>
      </c>
      <c r="J118" s="157">
        <v>0</v>
      </c>
      <c r="K118" s="155">
        <v>0</v>
      </c>
      <c r="L118" s="156">
        <v>0</v>
      </c>
      <c r="M118" s="157">
        <v>0</v>
      </c>
      <c r="N118" s="155">
        <v>0</v>
      </c>
      <c r="O118" s="156">
        <v>0</v>
      </c>
      <c r="P118" s="157">
        <v>0</v>
      </c>
      <c r="Q118" s="155">
        <v>0</v>
      </c>
      <c r="R118" s="156">
        <v>0</v>
      </c>
      <c r="S118" s="158">
        <v>0</v>
      </c>
    </row>
    <row r="119" spans="1:19" x14ac:dyDescent="0.15">
      <c r="A119" s="178" t="s">
        <v>322</v>
      </c>
      <c r="B119" s="169">
        <f t="shared" si="11"/>
        <v>1</v>
      </c>
      <c r="C119" s="173">
        <f t="shared" si="7"/>
        <v>1</v>
      </c>
      <c r="D119" s="174">
        <f t="shared" si="7"/>
        <v>0</v>
      </c>
      <c r="E119" s="155">
        <v>0</v>
      </c>
      <c r="F119" s="156">
        <v>0</v>
      </c>
      <c r="G119" s="157">
        <v>0</v>
      </c>
      <c r="H119" s="155">
        <v>0</v>
      </c>
      <c r="I119" s="156">
        <v>0</v>
      </c>
      <c r="J119" s="157">
        <v>0</v>
      </c>
      <c r="K119" s="155">
        <v>0</v>
      </c>
      <c r="L119" s="156">
        <v>0</v>
      </c>
      <c r="M119" s="157">
        <v>0</v>
      </c>
      <c r="N119" s="155">
        <v>1</v>
      </c>
      <c r="O119" s="156">
        <v>1</v>
      </c>
      <c r="P119" s="157">
        <v>0</v>
      </c>
      <c r="Q119" s="155">
        <v>0</v>
      </c>
      <c r="R119" s="156">
        <v>0</v>
      </c>
      <c r="S119" s="158">
        <v>0</v>
      </c>
    </row>
    <row r="120" spans="1:19" x14ac:dyDescent="0.15">
      <c r="A120" s="178" t="s">
        <v>193</v>
      </c>
      <c r="B120" s="169">
        <f t="shared" si="11"/>
        <v>0</v>
      </c>
      <c r="C120" s="173">
        <f t="shared" si="7"/>
        <v>0</v>
      </c>
      <c r="D120" s="174">
        <f t="shared" si="7"/>
        <v>0</v>
      </c>
      <c r="E120" s="155">
        <v>0</v>
      </c>
      <c r="F120" s="156">
        <v>0</v>
      </c>
      <c r="G120" s="157">
        <v>0</v>
      </c>
      <c r="H120" s="155">
        <v>0</v>
      </c>
      <c r="I120" s="156">
        <v>0</v>
      </c>
      <c r="J120" s="157">
        <v>0</v>
      </c>
      <c r="K120" s="155">
        <v>0</v>
      </c>
      <c r="L120" s="156">
        <v>0</v>
      </c>
      <c r="M120" s="157">
        <v>0</v>
      </c>
      <c r="N120" s="155">
        <v>0</v>
      </c>
      <c r="O120" s="156">
        <v>0</v>
      </c>
      <c r="P120" s="157">
        <v>0</v>
      </c>
      <c r="Q120" s="155">
        <v>0</v>
      </c>
      <c r="R120" s="156">
        <v>0</v>
      </c>
      <c r="S120" s="158">
        <v>0</v>
      </c>
    </row>
    <row r="121" spans="1:19" x14ac:dyDescent="0.15">
      <c r="A121" s="178" t="s">
        <v>334</v>
      </c>
      <c r="B121" s="169">
        <f t="shared" si="11"/>
        <v>1</v>
      </c>
      <c r="C121" s="173">
        <f t="shared" si="7"/>
        <v>1</v>
      </c>
      <c r="D121" s="174">
        <f t="shared" si="7"/>
        <v>0</v>
      </c>
      <c r="E121" s="155">
        <v>0</v>
      </c>
      <c r="F121" s="156">
        <v>0</v>
      </c>
      <c r="G121" s="157">
        <v>0</v>
      </c>
      <c r="H121" s="155">
        <v>0</v>
      </c>
      <c r="I121" s="156">
        <v>0</v>
      </c>
      <c r="J121" s="157">
        <v>0</v>
      </c>
      <c r="K121" s="155">
        <v>0</v>
      </c>
      <c r="L121" s="156">
        <v>0</v>
      </c>
      <c r="M121" s="157">
        <v>0</v>
      </c>
      <c r="N121" s="155">
        <v>1</v>
      </c>
      <c r="O121" s="156">
        <v>1</v>
      </c>
      <c r="P121" s="157">
        <v>0</v>
      </c>
      <c r="Q121" s="155">
        <v>0</v>
      </c>
      <c r="R121" s="156">
        <v>0</v>
      </c>
      <c r="S121" s="158">
        <v>0</v>
      </c>
    </row>
    <row r="122" spans="1:19" x14ac:dyDescent="0.15">
      <c r="A122" s="178" t="s">
        <v>330</v>
      </c>
      <c r="B122" s="169">
        <f t="shared" si="11"/>
        <v>0</v>
      </c>
      <c r="C122" s="173">
        <f t="shared" si="7"/>
        <v>0</v>
      </c>
      <c r="D122" s="174">
        <f t="shared" si="7"/>
        <v>0</v>
      </c>
      <c r="E122" s="155">
        <v>0</v>
      </c>
      <c r="F122" s="156">
        <v>0</v>
      </c>
      <c r="G122" s="157">
        <v>0</v>
      </c>
      <c r="H122" s="155">
        <v>0</v>
      </c>
      <c r="I122" s="156">
        <v>0</v>
      </c>
      <c r="J122" s="157">
        <v>0</v>
      </c>
      <c r="K122" s="155">
        <v>0</v>
      </c>
      <c r="L122" s="156">
        <v>0</v>
      </c>
      <c r="M122" s="157">
        <v>0</v>
      </c>
      <c r="N122" s="155">
        <v>0</v>
      </c>
      <c r="O122" s="156">
        <v>0</v>
      </c>
      <c r="P122" s="157">
        <v>0</v>
      </c>
      <c r="Q122" s="155">
        <v>0</v>
      </c>
      <c r="R122" s="156">
        <v>0</v>
      </c>
      <c r="S122" s="158">
        <v>0</v>
      </c>
    </row>
    <row r="123" spans="1:19" x14ac:dyDescent="0.15">
      <c r="A123" s="178" t="s">
        <v>321</v>
      </c>
      <c r="B123" s="169">
        <f t="shared" si="11"/>
        <v>1</v>
      </c>
      <c r="C123" s="173">
        <f t="shared" si="7"/>
        <v>1</v>
      </c>
      <c r="D123" s="174">
        <f t="shared" si="7"/>
        <v>0</v>
      </c>
      <c r="E123" s="155">
        <v>0</v>
      </c>
      <c r="F123" s="156">
        <v>0</v>
      </c>
      <c r="G123" s="157">
        <v>0</v>
      </c>
      <c r="H123" s="155">
        <v>0</v>
      </c>
      <c r="I123" s="156">
        <v>0</v>
      </c>
      <c r="J123" s="157">
        <v>0</v>
      </c>
      <c r="K123" s="155">
        <v>0</v>
      </c>
      <c r="L123" s="156">
        <v>0</v>
      </c>
      <c r="M123" s="157">
        <v>0</v>
      </c>
      <c r="N123" s="155">
        <v>1</v>
      </c>
      <c r="O123" s="156">
        <v>1</v>
      </c>
      <c r="P123" s="157">
        <v>0</v>
      </c>
      <c r="Q123" s="155">
        <v>0</v>
      </c>
      <c r="R123" s="156">
        <v>0</v>
      </c>
      <c r="S123" s="158">
        <v>0</v>
      </c>
    </row>
    <row r="124" spans="1:19" x14ac:dyDescent="0.15">
      <c r="A124" s="178" t="s">
        <v>337</v>
      </c>
      <c r="B124" s="169">
        <f t="shared" si="11"/>
        <v>1</v>
      </c>
      <c r="C124" s="173">
        <f t="shared" si="7"/>
        <v>0</v>
      </c>
      <c r="D124" s="174">
        <f t="shared" si="7"/>
        <v>1</v>
      </c>
      <c r="E124" s="155">
        <v>0</v>
      </c>
      <c r="F124" s="156">
        <v>0</v>
      </c>
      <c r="G124" s="157">
        <v>0</v>
      </c>
      <c r="H124" s="155">
        <v>0</v>
      </c>
      <c r="I124" s="156">
        <v>0</v>
      </c>
      <c r="J124" s="157">
        <v>0</v>
      </c>
      <c r="K124" s="155">
        <v>1</v>
      </c>
      <c r="L124" s="156">
        <v>0</v>
      </c>
      <c r="M124" s="157">
        <v>1</v>
      </c>
      <c r="N124" s="155">
        <v>0</v>
      </c>
      <c r="O124" s="156">
        <v>0</v>
      </c>
      <c r="P124" s="157">
        <v>0</v>
      </c>
      <c r="Q124" s="155">
        <v>0</v>
      </c>
      <c r="R124" s="156">
        <v>0</v>
      </c>
      <c r="S124" s="158">
        <v>0</v>
      </c>
    </row>
    <row r="125" spans="1:19" x14ac:dyDescent="0.15">
      <c r="A125" s="178" t="s">
        <v>335</v>
      </c>
      <c r="B125" s="169">
        <f t="shared" si="11"/>
        <v>1</v>
      </c>
      <c r="C125" s="173">
        <f t="shared" si="7"/>
        <v>0</v>
      </c>
      <c r="D125" s="174">
        <f t="shared" si="7"/>
        <v>1</v>
      </c>
      <c r="E125" s="155">
        <v>0</v>
      </c>
      <c r="F125" s="156">
        <v>0</v>
      </c>
      <c r="G125" s="157">
        <v>0</v>
      </c>
      <c r="H125" s="155">
        <v>1</v>
      </c>
      <c r="I125" s="156">
        <v>0</v>
      </c>
      <c r="J125" s="157">
        <v>1</v>
      </c>
      <c r="K125" s="155">
        <v>0</v>
      </c>
      <c r="L125" s="156">
        <v>0</v>
      </c>
      <c r="M125" s="157">
        <v>0</v>
      </c>
      <c r="N125" s="155">
        <v>0</v>
      </c>
      <c r="O125" s="156">
        <v>0</v>
      </c>
      <c r="P125" s="157">
        <v>0</v>
      </c>
      <c r="Q125" s="155">
        <v>0</v>
      </c>
      <c r="R125" s="156">
        <v>0</v>
      </c>
      <c r="S125" s="158">
        <v>0</v>
      </c>
    </row>
    <row r="126" spans="1:19" x14ac:dyDescent="0.15">
      <c r="A126" s="210" t="s">
        <v>382</v>
      </c>
      <c r="B126" s="169">
        <f t="shared" ref="B126" si="21">SUM(C126:D126)</f>
        <v>1</v>
      </c>
      <c r="C126" s="173">
        <f t="shared" ref="C126" si="22">SUM(F126,I126,L126,O126,R126)</f>
        <v>1</v>
      </c>
      <c r="D126" s="174">
        <f t="shared" ref="D126" si="23">SUM(G126,J126,M126,P126,S126)</f>
        <v>0</v>
      </c>
      <c r="E126" s="155">
        <v>0</v>
      </c>
      <c r="F126" s="156">
        <v>0</v>
      </c>
      <c r="G126" s="157">
        <v>0</v>
      </c>
      <c r="H126" s="155">
        <v>0</v>
      </c>
      <c r="I126" s="156">
        <v>0</v>
      </c>
      <c r="J126" s="157">
        <v>0</v>
      </c>
      <c r="K126" s="155">
        <v>0</v>
      </c>
      <c r="L126" s="156">
        <v>0</v>
      </c>
      <c r="M126" s="157">
        <v>0</v>
      </c>
      <c r="N126" s="155">
        <v>1</v>
      </c>
      <c r="O126" s="156">
        <v>1</v>
      </c>
      <c r="P126" s="157">
        <v>0</v>
      </c>
      <c r="Q126" s="155">
        <v>0</v>
      </c>
      <c r="R126" s="156">
        <v>0</v>
      </c>
      <c r="S126" s="158">
        <v>0</v>
      </c>
    </row>
    <row r="127" spans="1:19" x14ac:dyDescent="0.15">
      <c r="A127" s="178" t="s">
        <v>328</v>
      </c>
      <c r="B127" s="169">
        <f t="shared" si="11"/>
        <v>1</v>
      </c>
      <c r="C127" s="173">
        <f t="shared" si="7"/>
        <v>1</v>
      </c>
      <c r="D127" s="174">
        <f t="shared" si="7"/>
        <v>0</v>
      </c>
      <c r="E127" s="155">
        <v>0</v>
      </c>
      <c r="F127" s="156">
        <v>0</v>
      </c>
      <c r="G127" s="157">
        <v>0</v>
      </c>
      <c r="H127" s="155">
        <v>0</v>
      </c>
      <c r="I127" s="156">
        <v>0</v>
      </c>
      <c r="J127" s="157">
        <v>0</v>
      </c>
      <c r="K127" s="155">
        <v>0</v>
      </c>
      <c r="L127" s="156">
        <v>0</v>
      </c>
      <c r="M127" s="157">
        <v>0</v>
      </c>
      <c r="N127" s="155">
        <v>1</v>
      </c>
      <c r="O127" s="156">
        <v>1</v>
      </c>
      <c r="P127" s="157">
        <v>0</v>
      </c>
      <c r="Q127" s="155">
        <v>0</v>
      </c>
      <c r="R127" s="156">
        <v>0</v>
      </c>
      <c r="S127" s="158">
        <v>0</v>
      </c>
    </row>
    <row r="128" spans="1:19" x14ac:dyDescent="0.15">
      <c r="A128" s="178" t="s">
        <v>325</v>
      </c>
      <c r="B128" s="169">
        <f t="shared" si="11"/>
        <v>1</v>
      </c>
      <c r="C128" s="173">
        <f t="shared" si="7"/>
        <v>1</v>
      </c>
      <c r="D128" s="174">
        <f t="shared" si="7"/>
        <v>0</v>
      </c>
      <c r="E128" s="155">
        <v>0</v>
      </c>
      <c r="F128" s="156">
        <v>0</v>
      </c>
      <c r="G128" s="157">
        <v>0</v>
      </c>
      <c r="H128" s="155">
        <v>0</v>
      </c>
      <c r="I128" s="156">
        <v>0</v>
      </c>
      <c r="J128" s="157">
        <v>0</v>
      </c>
      <c r="K128" s="155">
        <v>0</v>
      </c>
      <c r="L128" s="156">
        <v>0</v>
      </c>
      <c r="M128" s="157">
        <v>0</v>
      </c>
      <c r="N128" s="155">
        <v>1</v>
      </c>
      <c r="O128" s="156">
        <v>1</v>
      </c>
      <c r="P128" s="157">
        <v>0</v>
      </c>
      <c r="Q128" s="155">
        <v>0</v>
      </c>
      <c r="R128" s="156">
        <v>0</v>
      </c>
      <c r="S128" s="158">
        <v>0</v>
      </c>
    </row>
    <row r="129" spans="1:19" x14ac:dyDescent="0.15">
      <c r="A129" s="178" t="s">
        <v>194</v>
      </c>
      <c r="B129" s="169">
        <f t="shared" si="11"/>
        <v>0</v>
      </c>
      <c r="C129" s="173">
        <f t="shared" si="7"/>
        <v>0</v>
      </c>
      <c r="D129" s="174">
        <f t="shared" si="7"/>
        <v>0</v>
      </c>
      <c r="E129" s="155">
        <v>0</v>
      </c>
      <c r="F129" s="156">
        <v>0</v>
      </c>
      <c r="G129" s="157">
        <v>0</v>
      </c>
      <c r="H129" s="155">
        <v>0</v>
      </c>
      <c r="I129" s="156">
        <v>0</v>
      </c>
      <c r="J129" s="157">
        <v>0</v>
      </c>
      <c r="K129" s="155">
        <v>0</v>
      </c>
      <c r="L129" s="156">
        <v>0</v>
      </c>
      <c r="M129" s="157">
        <v>0</v>
      </c>
      <c r="N129" s="155">
        <v>0</v>
      </c>
      <c r="O129" s="156">
        <v>0</v>
      </c>
      <c r="P129" s="157">
        <v>0</v>
      </c>
      <c r="Q129" s="155">
        <v>0</v>
      </c>
      <c r="R129" s="156">
        <v>0</v>
      </c>
      <c r="S129" s="158">
        <v>0</v>
      </c>
    </row>
    <row r="130" spans="1:19" x14ac:dyDescent="0.15">
      <c r="A130" s="215" t="s">
        <v>383</v>
      </c>
      <c r="B130" s="169">
        <f t="shared" ref="B130" si="24">SUM(C130:D130)</f>
        <v>1</v>
      </c>
      <c r="C130" s="173">
        <f t="shared" ref="C130" si="25">SUM(F130,I130,L130,O130,R130)</f>
        <v>1</v>
      </c>
      <c r="D130" s="174">
        <f t="shared" ref="D130" si="26">SUM(G130,J130,M130,P130,S130)</f>
        <v>0</v>
      </c>
      <c r="E130" s="211">
        <v>0</v>
      </c>
      <c r="F130" s="212">
        <v>0</v>
      </c>
      <c r="G130" s="213">
        <v>0</v>
      </c>
      <c r="H130" s="211">
        <v>0</v>
      </c>
      <c r="I130" s="212">
        <v>0</v>
      </c>
      <c r="J130" s="213">
        <v>0</v>
      </c>
      <c r="K130" s="211">
        <v>0</v>
      </c>
      <c r="L130" s="212">
        <v>0</v>
      </c>
      <c r="M130" s="213">
        <v>0</v>
      </c>
      <c r="N130" s="211">
        <v>1</v>
      </c>
      <c r="O130" s="212">
        <v>1</v>
      </c>
      <c r="P130" s="213">
        <v>0</v>
      </c>
      <c r="Q130" s="211">
        <v>0</v>
      </c>
      <c r="R130" s="212">
        <v>0</v>
      </c>
      <c r="S130" s="214">
        <v>0</v>
      </c>
    </row>
    <row r="131" spans="1:19" ht="17.25" thickBot="1" x14ac:dyDescent="0.2">
      <c r="A131" s="179" t="s">
        <v>327</v>
      </c>
      <c r="B131" s="208">
        <f>SUM(C131:D131)</f>
        <v>1</v>
      </c>
      <c r="C131" s="175">
        <f t="shared" si="7"/>
        <v>1</v>
      </c>
      <c r="D131" s="176">
        <f t="shared" si="7"/>
        <v>0</v>
      </c>
      <c r="E131" s="162">
        <v>0</v>
      </c>
      <c r="F131" s="163">
        <v>0</v>
      </c>
      <c r="G131" s="164">
        <v>0</v>
      </c>
      <c r="H131" s="162">
        <v>0</v>
      </c>
      <c r="I131" s="163">
        <v>0</v>
      </c>
      <c r="J131" s="164">
        <v>0</v>
      </c>
      <c r="K131" s="162">
        <v>1</v>
      </c>
      <c r="L131" s="163">
        <v>1</v>
      </c>
      <c r="M131" s="164">
        <v>0</v>
      </c>
      <c r="N131" s="162">
        <v>0</v>
      </c>
      <c r="O131" s="163">
        <v>0</v>
      </c>
      <c r="P131" s="164">
        <v>0</v>
      </c>
      <c r="Q131" s="162">
        <v>0</v>
      </c>
      <c r="R131" s="163">
        <v>0</v>
      </c>
      <c r="S131" s="165">
        <v>0</v>
      </c>
    </row>
    <row r="132" spans="1:19" x14ac:dyDescent="0.15">
      <c r="A132" s="190"/>
      <c r="B132" s="185"/>
      <c r="C132" s="191"/>
      <c r="D132" s="191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</row>
    <row r="133" spans="1:19" ht="28.5" customHeight="1" thickBot="1" x14ac:dyDescent="0.2">
      <c r="A133" s="328" t="s">
        <v>375</v>
      </c>
      <c r="B133" s="328"/>
      <c r="C133" s="328"/>
      <c r="D133" s="328"/>
      <c r="E133" s="328"/>
      <c r="F133" s="328"/>
      <c r="G133" s="328"/>
      <c r="H133" s="328"/>
      <c r="I133" s="328"/>
      <c r="J133" s="328"/>
      <c r="K133" s="328"/>
      <c r="L133" s="328"/>
      <c r="M133" s="328"/>
      <c r="N133" s="328"/>
      <c r="O133" s="328"/>
      <c r="P133" s="328"/>
      <c r="Q133" s="328"/>
      <c r="R133" s="328"/>
      <c r="S133" s="328"/>
    </row>
    <row r="134" spans="1:19" ht="16.5" customHeight="1" x14ac:dyDescent="0.15">
      <c r="A134" s="316" t="s">
        <v>195</v>
      </c>
      <c r="B134" s="318" t="s">
        <v>353</v>
      </c>
      <c r="C134" s="319"/>
      <c r="D134" s="319"/>
      <c r="E134" s="322" t="s">
        <v>342</v>
      </c>
      <c r="F134" s="323"/>
      <c r="G134" s="324"/>
      <c r="H134" s="323" t="s">
        <v>343</v>
      </c>
      <c r="I134" s="323"/>
      <c r="J134" s="323"/>
      <c r="K134" s="322" t="s">
        <v>344</v>
      </c>
      <c r="L134" s="323"/>
      <c r="M134" s="324"/>
      <c r="N134" s="323" t="s">
        <v>345</v>
      </c>
      <c r="O134" s="323"/>
      <c r="P134" s="323"/>
      <c r="Q134" s="320" t="s">
        <v>253</v>
      </c>
      <c r="R134" s="319"/>
      <c r="S134" s="321"/>
    </row>
    <row r="135" spans="1:19" ht="16.5" customHeight="1" thickBot="1" x14ac:dyDescent="0.2">
      <c r="A135" s="317"/>
      <c r="B135" s="172" t="s">
        <v>347</v>
      </c>
      <c r="C135" s="167" t="s">
        <v>348</v>
      </c>
      <c r="D135" s="195" t="s">
        <v>349</v>
      </c>
      <c r="E135" s="167" t="s">
        <v>347</v>
      </c>
      <c r="F135" s="167" t="s">
        <v>348</v>
      </c>
      <c r="G135" s="167" t="s">
        <v>349</v>
      </c>
      <c r="H135" s="197" t="s">
        <v>347</v>
      </c>
      <c r="I135" s="167" t="s">
        <v>348</v>
      </c>
      <c r="J135" s="195" t="s">
        <v>349</v>
      </c>
      <c r="K135" s="167" t="s">
        <v>347</v>
      </c>
      <c r="L135" s="167" t="s">
        <v>348</v>
      </c>
      <c r="M135" s="167" t="s">
        <v>349</v>
      </c>
      <c r="N135" s="197" t="s">
        <v>347</v>
      </c>
      <c r="O135" s="167" t="s">
        <v>348</v>
      </c>
      <c r="P135" s="195" t="s">
        <v>349</v>
      </c>
      <c r="Q135" s="167" t="s">
        <v>347</v>
      </c>
      <c r="R135" s="167" t="s">
        <v>348</v>
      </c>
      <c r="S135" s="207" t="s">
        <v>349</v>
      </c>
    </row>
    <row r="136" spans="1:19" ht="17.25" thickTop="1" x14ac:dyDescent="0.15">
      <c r="A136" s="181">
        <v>2020</v>
      </c>
      <c r="B136" s="192">
        <f>SUM(B137:B157)</f>
        <v>21323</v>
      </c>
      <c r="C136" s="182">
        <f t="shared" ref="C136:S136" si="27">SUM(C137:C157)</f>
        <v>11508</v>
      </c>
      <c r="D136" s="182">
        <f t="shared" si="27"/>
        <v>9815</v>
      </c>
      <c r="E136" s="199">
        <f t="shared" si="27"/>
        <v>1613</v>
      </c>
      <c r="F136" s="182">
        <f t="shared" si="27"/>
        <v>858</v>
      </c>
      <c r="G136" s="200">
        <f t="shared" si="27"/>
        <v>755</v>
      </c>
      <c r="H136" s="182">
        <f t="shared" si="27"/>
        <v>1647</v>
      </c>
      <c r="I136" s="182">
        <f t="shared" si="27"/>
        <v>744</v>
      </c>
      <c r="J136" s="182">
        <f t="shared" si="27"/>
        <v>903</v>
      </c>
      <c r="K136" s="199">
        <f t="shared" si="27"/>
        <v>1453</v>
      </c>
      <c r="L136" s="182">
        <f t="shared" si="27"/>
        <v>586</v>
      </c>
      <c r="M136" s="200">
        <f t="shared" si="27"/>
        <v>867</v>
      </c>
      <c r="N136" s="182">
        <f t="shared" si="27"/>
        <v>4632</v>
      </c>
      <c r="O136" s="182">
        <f t="shared" si="27"/>
        <v>2241</v>
      </c>
      <c r="P136" s="182">
        <f t="shared" si="27"/>
        <v>2391</v>
      </c>
      <c r="Q136" s="199">
        <f t="shared" si="27"/>
        <v>11978</v>
      </c>
      <c r="R136" s="182">
        <f t="shared" si="27"/>
        <v>7079</v>
      </c>
      <c r="S136" s="183">
        <f t="shared" si="27"/>
        <v>4899</v>
      </c>
    </row>
    <row r="137" spans="1:19" ht="15.75" customHeight="1" x14ac:dyDescent="0.15">
      <c r="A137" s="184" t="s">
        <v>374</v>
      </c>
      <c r="B137" s="169">
        <f t="shared" ref="B137:B157" si="28">SUM(C137:D137)</f>
        <v>4663</v>
      </c>
      <c r="C137" s="173">
        <f t="shared" ref="C137:C157" si="29">F137+I137+L137+O137+R137</f>
        <v>2195</v>
      </c>
      <c r="D137" s="196">
        <f t="shared" ref="D137:D157" si="30">G137+J137+M137+P137+S137</f>
        <v>2468</v>
      </c>
      <c r="E137" s="155">
        <v>460</v>
      </c>
      <c r="F137" s="156">
        <v>242</v>
      </c>
      <c r="G137" s="157">
        <v>218</v>
      </c>
      <c r="H137" s="198">
        <v>496</v>
      </c>
      <c r="I137" s="156">
        <v>213</v>
      </c>
      <c r="J137" s="205">
        <v>283</v>
      </c>
      <c r="K137" s="155">
        <v>315</v>
      </c>
      <c r="L137" s="156">
        <v>134</v>
      </c>
      <c r="M137" s="157">
        <v>181</v>
      </c>
      <c r="N137" s="198">
        <v>1332</v>
      </c>
      <c r="O137" s="156">
        <v>582</v>
      </c>
      <c r="P137" s="205">
        <v>750</v>
      </c>
      <c r="Q137" s="155">
        <v>2060</v>
      </c>
      <c r="R137" s="156">
        <v>1024</v>
      </c>
      <c r="S137" s="158">
        <v>1036</v>
      </c>
    </row>
    <row r="138" spans="1:19" x14ac:dyDescent="0.15">
      <c r="A138" s="184" t="s">
        <v>356</v>
      </c>
      <c r="B138" s="169">
        <f t="shared" si="28"/>
        <v>260</v>
      </c>
      <c r="C138" s="173">
        <f t="shared" si="29"/>
        <v>132</v>
      </c>
      <c r="D138" s="196">
        <f t="shared" si="30"/>
        <v>128</v>
      </c>
      <c r="E138" s="155">
        <v>66</v>
      </c>
      <c r="F138" s="156">
        <v>31</v>
      </c>
      <c r="G138" s="157">
        <v>35</v>
      </c>
      <c r="H138" s="198">
        <v>51</v>
      </c>
      <c r="I138" s="156">
        <v>25</v>
      </c>
      <c r="J138" s="205">
        <v>26</v>
      </c>
      <c r="K138" s="155">
        <v>37</v>
      </c>
      <c r="L138" s="156">
        <v>19</v>
      </c>
      <c r="M138" s="157">
        <v>18</v>
      </c>
      <c r="N138" s="198">
        <v>65</v>
      </c>
      <c r="O138" s="156">
        <v>36</v>
      </c>
      <c r="P138" s="205">
        <v>29</v>
      </c>
      <c r="Q138" s="155">
        <v>41</v>
      </c>
      <c r="R138" s="156">
        <v>21</v>
      </c>
      <c r="S138" s="158">
        <v>20</v>
      </c>
    </row>
    <row r="139" spans="1:19" x14ac:dyDescent="0.15">
      <c r="A139" s="184" t="s">
        <v>357</v>
      </c>
      <c r="B139" s="169">
        <f t="shared" si="28"/>
        <v>486</v>
      </c>
      <c r="C139" s="173">
        <f t="shared" si="29"/>
        <v>444</v>
      </c>
      <c r="D139" s="196">
        <f t="shared" si="30"/>
        <v>42</v>
      </c>
      <c r="E139" s="155">
        <v>2</v>
      </c>
      <c r="F139" s="156">
        <v>0</v>
      </c>
      <c r="G139" s="157">
        <v>2</v>
      </c>
      <c r="H139" s="198">
        <v>20</v>
      </c>
      <c r="I139" s="156">
        <v>18</v>
      </c>
      <c r="J139" s="205">
        <v>2</v>
      </c>
      <c r="K139" s="155">
        <v>3</v>
      </c>
      <c r="L139" s="156">
        <v>0</v>
      </c>
      <c r="M139" s="157">
        <v>3</v>
      </c>
      <c r="N139" s="198">
        <v>103</v>
      </c>
      <c r="O139" s="156">
        <v>81</v>
      </c>
      <c r="P139" s="205">
        <v>22</v>
      </c>
      <c r="Q139" s="155">
        <v>358</v>
      </c>
      <c r="R139" s="156">
        <v>345</v>
      </c>
      <c r="S139" s="158">
        <v>13</v>
      </c>
    </row>
    <row r="140" spans="1:19" x14ac:dyDescent="0.15">
      <c r="A140" s="184" t="s">
        <v>199</v>
      </c>
      <c r="B140" s="169">
        <f t="shared" si="28"/>
        <v>863</v>
      </c>
      <c r="C140" s="173">
        <f t="shared" si="29"/>
        <v>453</v>
      </c>
      <c r="D140" s="196">
        <f t="shared" si="30"/>
        <v>410</v>
      </c>
      <c r="E140" s="155">
        <v>24</v>
      </c>
      <c r="F140" s="156">
        <v>5</v>
      </c>
      <c r="G140" s="157">
        <v>19</v>
      </c>
      <c r="H140" s="198">
        <v>60</v>
      </c>
      <c r="I140" s="156">
        <v>12</v>
      </c>
      <c r="J140" s="205">
        <v>48</v>
      </c>
      <c r="K140" s="155">
        <v>52</v>
      </c>
      <c r="L140" s="156">
        <v>6</v>
      </c>
      <c r="M140" s="157">
        <v>46</v>
      </c>
      <c r="N140" s="198">
        <v>150</v>
      </c>
      <c r="O140" s="156">
        <v>37</v>
      </c>
      <c r="P140" s="205">
        <v>113</v>
      </c>
      <c r="Q140" s="155">
        <v>577</v>
      </c>
      <c r="R140" s="156">
        <v>393</v>
      </c>
      <c r="S140" s="158">
        <v>184</v>
      </c>
    </row>
    <row r="141" spans="1:19" x14ac:dyDescent="0.15">
      <c r="A141" s="184" t="s">
        <v>198</v>
      </c>
      <c r="B141" s="169">
        <f t="shared" si="28"/>
        <v>5568</v>
      </c>
      <c r="C141" s="173">
        <f t="shared" si="29"/>
        <v>2322</v>
      </c>
      <c r="D141" s="196">
        <f t="shared" si="30"/>
        <v>3246</v>
      </c>
      <c r="E141" s="155">
        <v>600</v>
      </c>
      <c r="F141" s="156">
        <v>324</v>
      </c>
      <c r="G141" s="157">
        <v>276</v>
      </c>
      <c r="H141" s="198">
        <v>426</v>
      </c>
      <c r="I141" s="156">
        <v>128</v>
      </c>
      <c r="J141" s="205">
        <v>298</v>
      </c>
      <c r="K141" s="155">
        <v>633</v>
      </c>
      <c r="L141" s="156">
        <v>232</v>
      </c>
      <c r="M141" s="157">
        <v>401</v>
      </c>
      <c r="N141" s="206">
        <v>1018</v>
      </c>
      <c r="O141" s="156">
        <v>340</v>
      </c>
      <c r="P141" s="205">
        <v>678</v>
      </c>
      <c r="Q141" s="159">
        <v>2891</v>
      </c>
      <c r="R141" s="161">
        <v>1298</v>
      </c>
      <c r="S141" s="160">
        <v>1593</v>
      </c>
    </row>
    <row r="142" spans="1:19" x14ac:dyDescent="0.15">
      <c r="A142" s="184" t="s">
        <v>207</v>
      </c>
      <c r="B142" s="169">
        <f t="shared" si="28"/>
        <v>341</v>
      </c>
      <c r="C142" s="173">
        <f t="shared" si="29"/>
        <v>26</v>
      </c>
      <c r="D142" s="196">
        <f t="shared" si="30"/>
        <v>315</v>
      </c>
      <c r="E142" s="155">
        <v>21</v>
      </c>
      <c r="F142" s="156">
        <v>1</v>
      </c>
      <c r="G142" s="157">
        <v>20</v>
      </c>
      <c r="H142" s="198">
        <v>54</v>
      </c>
      <c r="I142" s="156">
        <v>7</v>
      </c>
      <c r="J142" s="205">
        <v>47</v>
      </c>
      <c r="K142" s="155">
        <v>52</v>
      </c>
      <c r="L142" s="156">
        <v>5</v>
      </c>
      <c r="M142" s="157">
        <v>47</v>
      </c>
      <c r="N142" s="198">
        <v>98</v>
      </c>
      <c r="O142" s="156">
        <v>2</v>
      </c>
      <c r="P142" s="205">
        <v>96</v>
      </c>
      <c r="Q142" s="155">
        <v>116</v>
      </c>
      <c r="R142" s="156">
        <v>11</v>
      </c>
      <c r="S142" s="158">
        <v>105</v>
      </c>
    </row>
    <row r="143" spans="1:19" x14ac:dyDescent="0.15">
      <c r="A143" s="184" t="s">
        <v>361</v>
      </c>
      <c r="B143" s="169">
        <f t="shared" si="28"/>
        <v>131</v>
      </c>
      <c r="C143" s="173">
        <f t="shared" si="29"/>
        <v>102</v>
      </c>
      <c r="D143" s="196">
        <f t="shared" si="30"/>
        <v>29</v>
      </c>
      <c r="E143" s="155">
        <v>26</v>
      </c>
      <c r="F143" s="156">
        <v>15</v>
      </c>
      <c r="G143" s="157">
        <v>11</v>
      </c>
      <c r="H143" s="198">
        <v>7</v>
      </c>
      <c r="I143" s="156">
        <v>7</v>
      </c>
      <c r="J143" s="205">
        <v>0</v>
      </c>
      <c r="K143" s="155">
        <v>2</v>
      </c>
      <c r="L143" s="156">
        <v>2</v>
      </c>
      <c r="M143" s="157">
        <v>0</v>
      </c>
      <c r="N143" s="198">
        <v>65</v>
      </c>
      <c r="O143" s="156">
        <v>47</v>
      </c>
      <c r="P143" s="205">
        <v>18</v>
      </c>
      <c r="Q143" s="155">
        <v>31</v>
      </c>
      <c r="R143" s="156">
        <v>31</v>
      </c>
      <c r="S143" s="158">
        <v>0</v>
      </c>
    </row>
    <row r="144" spans="1:19" x14ac:dyDescent="0.15">
      <c r="A144" s="184" t="s">
        <v>362</v>
      </c>
      <c r="B144" s="169">
        <f t="shared" si="28"/>
        <v>2282</v>
      </c>
      <c r="C144" s="173">
        <f t="shared" si="29"/>
        <v>1427</v>
      </c>
      <c r="D144" s="196">
        <f t="shared" si="30"/>
        <v>855</v>
      </c>
      <c r="E144" s="155">
        <v>39</v>
      </c>
      <c r="F144" s="156">
        <v>35</v>
      </c>
      <c r="G144" s="157">
        <v>4</v>
      </c>
      <c r="H144" s="198">
        <v>27</v>
      </c>
      <c r="I144" s="156">
        <v>16</v>
      </c>
      <c r="J144" s="205">
        <v>11</v>
      </c>
      <c r="K144" s="155">
        <v>46</v>
      </c>
      <c r="L144" s="156">
        <v>36</v>
      </c>
      <c r="M144" s="157">
        <v>10</v>
      </c>
      <c r="N144" s="198">
        <v>442</v>
      </c>
      <c r="O144" s="156">
        <v>368</v>
      </c>
      <c r="P144" s="205">
        <v>74</v>
      </c>
      <c r="Q144" s="159">
        <v>1728</v>
      </c>
      <c r="R144" s="161">
        <v>972</v>
      </c>
      <c r="S144" s="158">
        <v>756</v>
      </c>
    </row>
    <row r="145" spans="1:19" x14ac:dyDescent="0.15">
      <c r="A145" s="184" t="s">
        <v>363</v>
      </c>
      <c r="B145" s="169">
        <f t="shared" si="28"/>
        <v>408</v>
      </c>
      <c r="C145" s="173">
        <f t="shared" si="29"/>
        <v>240</v>
      </c>
      <c r="D145" s="196">
        <f t="shared" si="30"/>
        <v>168</v>
      </c>
      <c r="E145" s="155">
        <v>5</v>
      </c>
      <c r="F145" s="156">
        <v>0</v>
      </c>
      <c r="G145" s="157">
        <v>5</v>
      </c>
      <c r="H145" s="198">
        <v>44</v>
      </c>
      <c r="I145" s="156">
        <v>17</v>
      </c>
      <c r="J145" s="205">
        <v>27</v>
      </c>
      <c r="K145" s="155">
        <v>17</v>
      </c>
      <c r="L145" s="156">
        <v>1</v>
      </c>
      <c r="M145" s="157">
        <v>16</v>
      </c>
      <c r="N145" s="198">
        <v>64</v>
      </c>
      <c r="O145" s="156">
        <v>18</v>
      </c>
      <c r="P145" s="205">
        <v>46</v>
      </c>
      <c r="Q145" s="155">
        <v>278</v>
      </c>
      <c r="R145" s="156">
        <v>204</v>
      </c>
      <c r="S145" s="158">
        <v>74</v>
      </c>
    </row>
    <row r="146" spans="1:19" x14ac:dyDescent="0.15">
      <c r="A146" s="184" t="s">
        <v>364</v>
      </c>
      <c r="B146" s="169">
        <f t="shared" si="28"/>
        <v>304</v>
      </c>
      <c r="C146" s="173">
        <f t="shared" si="29"/>
        <v>236</v>
      </c>
      <c r="D146" s="196">
        <f t="shared" si="30"/>
        <v>68</v>
      </c>
      <c r="E146" s="155">
        <v>27</v>
      </c>
      <c r="F146" s="156">
        <v>19</v>
      </c>
      <c r="G146" s="157">
        <v>8</v>
      </c>
      <c r="H146" s="198">
        <v>8</v>
      </c>
      <c r="I146" s="156">
        <v>8</v>
      </c>
      <c r="J146" s="205">
        <v>0</v>
      </c>
      <c r="K146" s="155">
        <v>5</v>
      </c>
      <c r="L146" s="156">
        <v>2</v>
      </c>
      <c r="M146" s="157">
        <v>3</v>
      </c>
      <c r="N146" s="198">
        <v>119</v>
      </c>
      <c r="O146" s="156">
        <v>72</v>
      </c>
      <c r="P146" s="205">
        <v>47</v>
      </c>
      <c r="Q146" s="155">
        <v>145</v>
      </c>
      <c r="R146" s="156">
        <v>135</v>
      </c>
      <c r="S146" s="158">
        <v>10</v>
      </c>
    </row>
    <row r="147" spans="1:19" x14ac:dyDescent="0.15">
      <c r="A147" s="184" t="s">
        <v>205</v>
      </c>
      <c r="B147" s="169">
        <f t="shared" si="28"/>
        <v>355</v>
      </c>
      <c r="C147" s="173">
        <f t="shared" si="29"/>
        <v>344</v>
      </c>
      <c r="D147" s="196">
        <f t="shared" si="30"/>
        <v>11</v>
      </c>
      <c r="E147" s="155">
        <v>12</v>
      </c>
      <c r="F147" s="156">
        <v>12</v>
      </c>
      <c r="G147" s="157">
        <v>0</v>
      </c>
      <c r="H147" s="198">
        <v>10</v>
      </c>
      <c r="I147" s="156">
        <v>10</v>
      </c>
      <c r="J147" s="205">
        <v>0</v>
      </c>
      <c r="K147" s="155">
        <v>1</v>
      </c>
      <c r="L147" s="156">
        <v>1</v>
      </c>
      <c r="M147" s="157">
        <v>0</v>
      </c>
      <c r="N147" s="198">
        <v>35</v>
      </c>
      <c r="O147" s="156">
        <v>31</v>
      </c>
      <c r="P147" s="205">
        <v>4</v>
      </c>
      <c r="Q147" s="155">
        <v>297</v>
      </c>
      <c r="R147" s="156">
        <v>290</v>
      </c>
      <c r="S147" s="158">
        <v>7</v>
      </c>
    </row>
    <row r="148" spans="1:19" x14ac:dyDescent="0.15">
      <c r="A148" s="184" t="s">
        <v>201</v>
      </c>
      <c r="B148" s="169">
        <f t="shared" si="28"/>
        <v>391</v>
      </c>
      <c r="C148" s="173">
        <f t="shared" si="29"/>
        <v>336</v>
      </c>
      <c r="D148" s="196">
        <f t="shared" si="30"/>
        <v>55</v>
      </c>
      <c r="E148" s="155">
        <v>22</v>
      </c>
      <c r="F148" s="156">
        <v>16</v>
      </c>
      <c r="G148" s="157">
        <v>6</v>
      </c>
      <c r="H148" s="198">
        <v>36</v>
      </c>
      <c r="I148" s="156">
        <v>30</v>
      </c>
      <c r="J148" s="205">
        <v>6</v>
      </c>
      <c r="K148" s="155">
        <v>23</v>
      </c>
      <c r="L148" s="156">
        <v>14</v>
      </c>
      <c r="M148" s="157">
        <v>9</v>
      </c>
      <c r="N148" s="198">
        <v>54</v>
      </c>
      <c r="O148" s="156">
        <v>35</v>
      </c>
      <c r="P148" s="205">
        <v>19</v>
      </c>
      <c r="Q148" s="155">
        <v>256</v>
      </c>
      <c r="R148" s="156">
        <v>241</v>
      </c>
      <c r="S148" s="158">
        <v>15</v>
      </c>
    </row>
    <row r="149" spans="1:19" x14ac:dyDescent="0.15">
      <c r="A149" s="184" t="s">
        <v>366</v>
      </c>
      <c r="B149" s="169">
        <f t="shared" si="28"/>
        <v>856</v>
      </c>
      <c r="C149" s="173">
        <f t="shared" si="29"/>
        <v>475</v>
      </c>
      <c r="D149" s="196">
        <f t="shared" si="30"/>
        <v>381</v>
      </c>
      <c r="E149" s="155">
        <v>4</v>
      </c>
      <c r="F149" s="156">
        <v>2</v>
      </c>
      <c r="G149" s="157">
        <v>2</v>
      </c>
      <c r="H149" s="198">
        <v>19</v>
      </c>
      <c r="I149" s="156">
        <v>13</v>
      </c>
      <c r="J149" s="205">
        <v>6</v>
      </c>
      <c r="K149" s="155">
        <v>3</v>
      </c>
      <c r="L149" s="156">
        <v>2</v>
      </c>
      <c r="M149" s="157">
        <v>1</v>
      </c>
      <c r="N149" s="198">
        <v>34</v>
      </c>
      <c r="O149" s="156">
        <v>11</v>
      </c>
      <c r="P149" s="205">
        <v>23</v>
      </c>
      <c r="Q149" s="155">
        <v>796</v>
      </c>
      <c r="R149" s="156">
        <v>447</v>
      </c>
      <c r="S149" s="158">
        <v>349</v>
      </c>
    </row>
    <row r="150" spans="1:19" x14ac:dyDescent="0.15">
      <c r="A150" s="184" t="s">
        <v>204</v>
      </c>
      <c r="B150" s="169">
        <f t="shared" si="28"/>
        <v>356</v>
      </c>
      <c r="C150" s="173">
        <f t="shared" si="29"/>
        <v>174</v>
      </c>
      <c r="D150" s="196">
        <f t="shared" si="30"/>
        <v>182</v>
      </c>
      <c r="E150" s="155">
        <v>41</v>
      </c>
      <c r="F150" s="156">
        <v>25</v>
      </c>
      <c r="G150" s="157">
        <v>16</v>
      </c>
      <c r="H150" s="198">
        <v>80</v>
      </c>
      <c r="I150" s="156">
        <v>37</v>
      </c>
      <c r="J150" s="205">
        <v>43</v>
      </c>
      <c r="K150" s="155">
        <v>75</v>
      </c>
      <c r="L150" s="156">
        <v>35</v>
      </c>
      <c r="M150" s="157">
        <v>40</v>
      </c>
      <c r="N150" s="198">
        <v>99</v>
      </c>
      <c r="O150" s="156">
        <v>45</v>
      </c>
      <c r="P150" s="205">
        <v>54</v>
      </c>
      <c r="Q150" s="155">
        <v>61</v>
      </c>
      <c r="R150" s="156">
        <v>32</v>
      </c>
      <c r="S150" s="158">
        <v>29</v>
      </c>
    </row>
    <row r="151" spans="1:19" x14ac:dyDescent="0.15">
      <c r="A151" s="184" t="s">
        <v>212</v>
      </c>
      <c r="B151" s="169">
        <f t="shared" si="28"/>
        <v>81</v>
      </c>
      <c r="C151" s="173">
        <f t="shared" si="29"/>
        <v>56</v>
      </c>
      <c r="D151" s="196">
        <f t="shared" si="30"/>
        <v>25</v>
      </c>
      <c r="E151" s="155">
        <v>11</v>
      </c>
      <c r="F151" s="156">
        <v>6</v>
      </c>
      <c r="G151" s="157">
        <v>5</v>
      </c>
      <c r="H151" s="198">
        <v>15</v>
      </c>
      <c r="I151" s="156">
        <v>8</v>
      </c>
      <c r="J151" s="205">
        <v>7</v>
      </c>
      <c r="K151" s="155">
        <v>18</v>
      </c>
      <c r="L151" s="156">
        <v>15</v>
      </c>
      <c r="M151" s="157">
        <v>3</v>
      </c>
      <c r="N151" s="198">
        <v>19</v>
      </c>
      <c r="O151" s="156">
        <v>15</v>
      </c>
      <c r="P151" s="205">
        <v>4</v>
      </c>
      <c r="Q151" s="155">
        <v>18</v>
      </c>
      <c r="R151" s="156">
        <v>12</v>
      </c>
      <c r="S151" s="158">
        <v>6</v>
      </c>
    </row>
    <row r="152" spans="1:19" x14ac:dyDescent="0.15">
      <c r="A152" s="184" t="s">
        <v>369</v>
      </c>
      <c r="B152" s="169">
        <f t="shared" si="28"/>
        <v>430</v>
      </c>
      <c r="C152" s="173">
        <f t="shared" si="29"/>
        <v>212</v>
      </c>
      <c r="D152" s="196">
        <f t="shared" si="30"/>
        <v>218</v>
      </c>
      <c r="E152" s="155">
        <v>3</v>
      </c>
      <c r="F152" s="156">
        <v>0</v>
      </c>
      <c r="G152" s="157">
        <v>3</v>
      </c>
      <c r="H152" s="198">
        <v>18</v>
      </c>
      <c r="I152" s="156">
        <v>9</v>
      </c>
      <c r="J152" s="205">
        <v>9</v>
      </c>
      <c r="K152" s="155">
        <v>4</v>
      </c>
      <c r="L152" s="156">
        <v>0</v>
      </c>
      <c r="M152" s="157">
        <v>4</v>
      </c>
      <c r="N152" s="198">
        <v>52</v>
      </c>
      <c r="O152" s="156">
        <v>15</v>
      </c>
      <c r="P152" s="205">
        <v>37</v>
      </c>
      <c r="Q152" s="155">
        <v>353</v>
      </c>
      <c r="R152" s="156">
        <v>188</v>
      </c>
      <c r="S152" s="158">
        <v>165</v>
      </c>
    </row>
    <row r="153" spans="1:19" x14ac:dyDescent="0.15">
      <c r="A153" s="184" t="s">
        <v>214</v>
      </c>
      <c r="B153" s="169">
        <f t="shared" si="28"/>
        <v>27</v>
      </c>
      <c r="C153" s="173">
        <f t="shared" si="29"/>
        <v>14</v>
      </c>
      <c r="D153" s="196">
        <f t="shared" si="30"/>
        <v>13</v>
      </c>
      <c r="E153" s="155">
        <v>2</v>
      </c>
      <c r="F153" s="156">
        <v>0</v>
      </c>
      <c r="G153" s="157">
        <v>2</v>
      </c>
      <c r="H153" s="198">
        <v>1</v>
      </c>
      <c r="I153" s="156">
        <v>1</v>
      </c>
      <c r="J153" s="205">
        <v>0</v>
      </c>
      <c r="K153" s="155">
        <v>1</v>
      </c>
      <c r="L153" s="156">
        <v>1</v>
      </c>
      <c r="M153" s="157">
        <v>0</v>
      </c>
      <c r="N153" s="198">
        <v>19</v>
      </c>
      <c r="O153" s="156">
        <v>9</v>
      </c>
      <c r="P153" s="205">
        <v>10</v>
      </c>
      <c r="Q153" s="155">
        <v>4</v>
      </c>
      <c r="R153" s="156">
        <v>3</v>
      </c>
      <c r="S153" s="158">
        <v>1</v>
      </c>
    </row>
    <row r="154" spans="1:19" x14ac:dyDescent="0.15">
      <c r="A154" s="184" t="s">
        <v>213</v>
      </c>
      <c r="B154" s="169">
        <f t="shared" si="28"/>
        <v>62</v>
      </c>
      <c r="C154" s="173">
        <f t="shared" si="29"/>
        <v>45</v>
      </c>
      <c r="D154" s="196">
        <f t="shared" si="30"/>
        <v>17</v>
      </c>
      <c r="E154" s="155">
        <v>5</v>
      </c>
      <c r="F154" s="156">
        <v>4</v>
      </c>
      <c r="G154" s="157">
        <v>1</v>
      </c>
      <c r="H154" s="198">
        <v>7</v>
      </c>
      <c r="I154" s="156">
        <v>6</v>
      </c>
      <c r="J154" s="205">
        <v>1</v>
      </c>
      <c r="K154" s="155">
        <v>13</v>
      </c>
      <c r="L154" s="156">
        <v>10</v>
      </c>
      <c r="M154" s="157">
        <v>3</v>
      </c>
      <c r="N154" s="198">
        <v>24</v>
      </c>
      <c r="O154" s="156">
        <v>16</v>
      </c>
      <c r="P154" s="205">
        <v>8</v>
      </c>
      <c r="Q154" s="155">
        <v>13</v>
      </c>
      <c r="R154" s="156">
        <v>9</v>
      </c>
      <c r="S154" s="158">
        <v>4</v>
      </c>
    </row>
    <row r="155" spans="1:19" x14ac:dyDescent="0.15">
      <c r="A155" s="184" t="s">
        <v>216</v>
      </c>
      <c r="B155" s="169">
        <f t="shared" si="28"/>
        <v>16</v>
      </c>
      <c r="C155" s="173">
        <f t="shared" si="29"/>
        <v>11</v>
      </c>
      <c r="D155" s="196">
        <f t="shared" si="30"/>
        <v>5</v>
      </c>
      <c r="E155" s="155">
        <v>3</v>
      </c>
      <c r="F155" s="156">
        <v>2</v>
      </c>
      <c r="G155" s="157">
        <v>1</v>
      </c>
      <c r="H155" s="198">
        <v>0</v>
      </c>
      <c r="I155" s="156">
        <v>0</v>
      </c>
      <c r="J155" s="205">
        <v>0</v>
      </c>
      <c r="K155" s="155">
        <v>3</v>
      </c>
      <c r="L155" s="156">
        <v>2</v>
      </c>
      <c r="M155" s="157">
        <v>1</v>
      </c>
      <c r="N155" s="198">
        <v>8</v>
      </c>
      <c r="O155" s="156">
        <v>5</v>
      </c>
      <c r="P155" s="205">
        <v>3</v>
      </c>
      <c r="Q155" s="155">
        <v>2</v>
      </c>
      <c r="R155" s="156">
        <v>2</v>
      </c>
      <c r="S155" s="158">
        <v>0</v>
      </c>
    </row>
    <row r="156" spans="1:19" x14ac:dyDescent="0.15">
      <c r="A156" s="184" t="s">
        <v>372</v>
      </c>
      <c r="B156" s="169">
        <f t="shared" si="28"/>
        <v>22</v>
      </c>
      <c r="C156" s="173">
        <f t="shared" si="29"/>
        <v>15</v>
      </c>
      <c r="D156" s="196">
        <f t="shared" si="30"/>
        <v>7</v>
      </c>
      <c r="E156" s="201">
        <v>2</v>
      </c>
      <c r="F156" s="185">
        <v>0</v>
      </c>
      <c r="G156" s="202">
        <v>2</v>
      </c>
      <c r="H156" s="185">
        <v>1</v>
      </c>
      <c r="I156" s="185">
        <v>1</v>
      </c>
      <c r="J156" s="185">
        <v>0</v>
      </c>
      <c r="K156" s="201">
        <v>6</v>
      </c>
      <c r="L156" s="185">
        <v>4</v>
      </c>
      <c r="M156" s="202">
        <v>2</v>
      </c>
      <c r="N156" s="185">
        <v>10</v>
      </c>
      <c r="O156" s="185">
        <v>7</v>
      </c>
      <c r="P156" s="185">
        <v>3</v>
      </c>
      <c r="Q156" s="201">
        <v>3</v>
      </c>
      <c r="R156" s="185">
        <v>3</v>
      </c>
      <c r="S156" s="186">
        <v>0</v>
      </c>
    </row>
    <row r="157" spans="1:19" ht="17.25" thickBot="1" x14ac:dyDescent="0.2">
      <c r="A157" s="187" t="s">
        <v>373</v>
      </c>
      <c r="B157" s="194">
        <f t="shared" si="28"/>
        <v>3421</v>
      </c>
      <c r="C157" s="188">
        <f t="shared" si="29"/>
        <v>2249</v>
      </c>
      <c r="D157" s="188">
        <f t="shared" si="30"/>
        <v>1172</v>
      </c>
      <c r="E157" s="203">
        <v>238</v>
      </c>
      <c r="F157" s="188">
        <v>119</v>
      </c>
      <c r="G157" s="204">
        <v>119</v>
      </c>
      <c r="H157" s="188">
        <v>267</v>
      </c>
      <c r="I157" s="188">
        <v>178</v>
      </c>
      <c r="J157" s="188">
        <v>89</v>
      </c>
      <c r="K157" s="203">
        <v>144</v>
      </c>
      <c r="L157" s="188">
        <v>65</v>
      </c>
      <c r="M157" s="204">
        <v>79</v>
      </c>
      <c r="N157" s="188">
        <v>822</v>
      </c>
      <c r="O157" s="188">
        <v>469</v>
      </c>
      <c r="P157" s="188">
        <v>353</v>
      </c>
      <c r="Q157" s="203">
        <v>1950</v>
      </c>
      <c r="R157" s="188">
        <v>1418</v>
      </c>
      <c r="S157" s="189">
        <v>532</v>
      </c>
    </row>
  </sheetData>
  <mergeCells count="16">
    <mergeCell ref="N2:P2"/>
    <mergeCell ref="Q2:S2"/>
    <mergeCell ref="A133:S133"/>
    <mergeCell ref="A134:A135"/>
    <mergeCell ref="B134:D134"/>
    <mergeCell ref="E134:G134"/>
    <mergeCell ref="H134:J134"/>
    <mergeCell ref="K134:M134"/>
    <mergeCell ref="N134:P134"/>
    <mergeCell ref="Q134:S134"/>
    <mergeCell ref="K2:M2"/>
    <mergeCell ref="A1:F1"/>
    <mergeCell ref="A2:A3"/>
    <mergeCell ref="B2:D2"/>
    <mergeCell ref="E2:G2"/>
    <mergeCell ref="H2:J2"/>
  </mergeCells>
  <phoneticPr fontId="4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2DBD-3340-4EB3-B38F-2DC3AF6A85DB}">
  <dimension ref="A1:S158"/>
  <sheetViews>
    <sheetView workbookViewId="0">
      <selection activeCell="D14" sqref="D14"/>
    </sheetView>
  </sheetViews>
  <sheetFormatPr defaultRowHeight="16.5" x14ac:dyDescent="0.15"/>
  <cols>
    <col min="1" max="1" width="15.21875" style="180" customWidth="1"/>
    <col min="2" max="11" width="8.88671875" style="147"/>
    <col min="12" max="12" width="7.5546875" style="147" customWidth="1"/>
    <col min="13" max="16384" width="8.88671875" style="147"/>
  </cols>
  <sheetData>
    <row r="1" spans="1:19" ht="34.5" thickBot="1" x14ac:dyDescent="0.2">
      <c r="A1" s="315" t="s">
        <v>384</v>
      </c>
      <c r="B1" s="315"/>
      <c r="C1" s="315"/>
      <c r="D1" s="315"/>
      <c r="E1" s="315"/>
      <c r="F1" s="315"/>
      <c r="G1" s="166"/>
      <c r="H1" s="166"/>
      <c r="I1" s="166"/>
      <c r="J1" s="166"/>
      <c r="K1" s="166"/>
      <c r="L1" s="166"/>
      <c r="M1" s="166"/>
      <c r="N1" s="166"/>
      <c r="O1" s="166"/>
    </row>
    <row r="2" spans="1:19" ht="25.5" customHeight="1" x14ac:dyDescent="0.15">
      <c r="A2" s="325" t="s">
        <v>195</v>
      </c>
      <c r="B2" s="318" t="s">
        <v>353</v>
      </c>
      <c r="C2" s="319"/>
      <c r="D2" s="327"/>
      <c r="E2" s="322" t="s">
        <v>342</v>
      </c>
      <c r="F2" s="323"/>
      <c r="G2" s="324"/>
      <c r="H2" s="322" t="s">
        <v>343</v>
      </c>
      <c r="I2" s="323"/>
      <c r="J2" s="324"/>
      <c r="K2" s="322" t="s">
        <v>344</v>
      </c>
      <c r="L2" s="323"/>
      <c r="M2" s="324"/>
      <c r="N2" s="322" t="s">
        <v>345</v>
      </c>
      <c r="O2" s="323"/>
      <c r="P2" s="324"/>
      <c r="Q2" s="320" t="s">
        <v>253</v>
      </c>
      <c r="R2" s="319"/>
      <c r="S2" s="321"/>
    </row>
    <row r="3" spans="1:19" ht="25.5" customHeight="1" thickBot="1" x14ac:dyDescent="0.2">
      <c r="A3" s="326"/>
      <c r="B3" s="172" t="s">
        <v>347</v>
      </c>
      <c r="C3" s="167" t="s">
        <v>348</v>
      </c>
      <c r="D3" s="167" t="s">
        <v>349</v>
      </c>
      <c r="E3" s="167" t="s">
        <v>347</v>
      </c>
      <c r="F3" s="167" t="s">
        <v>348</v>
      </c>
      <c r="G3" s="167" t="s">
        <v>349</v>
      </c>
      <c r="H3" s="167" t="s">
        <v>347</v>
      </c>
      <c r="I3" s="167" t="s">
        <v>348</v>
      </c>
      <c r="J3" s="167" t="s">
        <v>349</v>
      </c>
      <c r="K3" s="167" t="s">
        <v>347</v>
      </c>
      <c r="L3" s="167" t="s">
        <v>348</v>
      </c>
      <c r="M3" s="167" t="s">
        <v>349</v>
      </c>
      <c r="N3" s="167" t="s">
        <v>347</v>
      </c>
      <c r="O3" s="167" t="s">
        <v>348</v>
      </c>
      <c r="P3" s="167" t="s">
        <v>349</v>
      </c>
      <c r="Q3" s="167" t="s">
        <v>347</v>
      </c>
      <c r="R3" s="167" t="s">
        <v>348</v>
      </c>
      <c r="S3" s="167" t="s">
        <v>349</v>
      </c>
    </row>
    <row r="4" spans="1:19" s="154" customFormat="1" ht="21.75" customHeight="1" thickTop="1" x14ac:dyDescent="0.15">
      <c r="A4" s="177" t="s">
        <v>346</v>
      </c>
      <c r="B4" s="258">
        <f t="shared" ref="B4:S4" si="0">SUM(B5:B132)</f>
        <v>20934</v>
      </c>
      <c r="C4" s="219">
        <f t="shared" si="0"/>
        <v>11163</v>
      </c>
      <c r="D4" s="220">
        <f t="shared" si="0"/>
        <v>9771</v>
      </c>
      <c r="E4" s="218">
        <f t="shared" si="0"/>
        <v>1607</v>
      </c>
      <c r="F4" s="219">
        <f t="shared" si="0"/>
        <v>865</v>
      </c>
      <c r="G4" s="220">
        <f t="shared" si="0"/>
        <v>742</v>
      </c>
      <c r="H4" s="218">
        <f t="shared" si="0"/>
        <v>1606</v>
      </c>
      <c r="I4" s="219">
        <f t="shared" si="0"/>
        <v>727</v>
      </c>
      <c r="J4" s="220">
        <f t="shared" si="0"/>
        <v>879</v>
      </c>
      <c r="K4" s="218">
        <f t="shared" si="0"/>
        <v>1457</v>
      </c>
      <c r="L4" s="219">
        <f t="shared" si="0"/>
        <v>578</v>
      </c>
      <c r="M4" s="220">
        <f t="shared" si="0"/>
        <v>879</v>
      </c>
      <c r="N4" s="218">
        <f t="shared" si="0"/>
        <v>4473</v>
      </c>
      <c r="O4" s="219">
        <f t="shared" si="0"/>
        <v>2093</v>
      </c>
      <c r="P4" s="220">
        <f t="shared" si="0"/>
        <v>2380</v>
      </c>
      <c r="Q4" s="218">
        <f t="shared" si="0"/>
        <v>11791</v>
      </c>
      <c r="R4" s="219">
        <f t="shared" si="0"/>
        <v>6900</v>
      </c>
      <c r="S4" s="221">
        <f t="shared" si="0"/>
        <v>4891</v>
      </c>
    </row>
    <row r="5" spans="1:19" ht="16.5" customHeight="1" x14ac:dyDescent="0.15">
      <c r="A5" s="178" t="s">
        <v>256</v>
      </c>
      <c r="B5" s="222">
        <f>SUM(C5:D5)</f>
        <v>1025</v>
      </c>
      <c r="C5" s="223">
        <f>F5+I5+L5+O5+R5</f>
        <v>556</v>
      </c>
      <c r="D5" s="224">
        <f>G5+J5+M5+P5+S5</f>
        <v>469</v>
      </c>
      <c r="E5" s="225">
        <f>SUM(F5:G5)</f>
        <v>56</v>
      </c>
      <c r="F5" s="226">
        <f>VLOOKUP(A5,[1]Sheet1!$A$4:$C$198,3,FALSE)</f>
        <v>30</v>
      </c>
      <c r="G5" s="227">
        <f>VLOOKUP(A5,[1]Sheet1!$A$4:$D$198,4,FALSE)</f>
        <v>26</v>
      </c>
      <c r="H5" s="225">
        <f>SUM(I5:J5)</f>
        <v>156</v>
      </c>
      <c r="I5" s="226">
        <f>VLOOKUP(A5,[1]Sheet1!$A$4:$P$198,6,FALSE)</f>
        <v>84</v>
      </c>
      <c r="J5" s="227">
        <f>VLOOKUP(A5,[1]Sheet1!$A$4:$P$198,7,FALSE)</f>
        <v>72</v>
      </c>
      <c r="K5" s="225">
        <f>SUM(L5:M5)</f>
        <v>68</v>
      </c>
      <c r="L5" s="226">
        <f>VLOOKUP(A5,[1]Sheet1!$A$4:$P$198,9,FALSE)</f>
        <v>34</v>
      </c>
      <c r="M5" s="227">
        <f>VLOOKUP(A5,[1]Sheet1!$A$4:$P$198,10,FALSE)</f>
        <v>34</v>
      </c>
      <c r="N5" s="225">
        <f>SUM(O5:P5)</f>
        <v>260</v>
      </c>
      <c r="O5" s="226">
        <f>VLOOKUP(A5,[1]Sheet1!$A$4:$P$198,12,FALSE)</f>
        <v>132</v>
      </c>
      <c r="P5" s="227">
        <f>VLOOKUP(A5,[1]Sheet1!$A$4:$P$198,13,FALSE)</f>
        <v>128</v>
      </c>
      <c r="Q5" s="225">
        <f>SUM(R5:S5)</f>
        <v>485</v>
      </c>
      <c r="R5" s="226">
        <f>VLOOKUP(A5,[1]Sheet1!$A$4:$P$198,15,FALSE)</f>
        <v>276</v>
      </c>
      <c r="S5" s="228">
        <f>VLOOKUP(A5,[1]Sheet1!$A$4:$P$198,16,FALSE)</f>
        <v>209</v>
      </c>
    </row>
    <row r="6" spans="1:19" ht="16.5" customHeight="1" x14ac:dyDescent="0.15">
      <c r="A6" s="178" t="s">
        <v>255</v>
      </c>
      <c r="B6" s="222">
        <f t="shared" ref="B6:B69" si="1">SUM(C6:D6)</f>
        <v>3581</v>
      </c>
      <c r="C6" s="223">
        <f t="shared" ref="C6:D69" si="2">F6+I6+L6+O6+R6</f>
        <v>1581</v>
      </c>
      <c r="D6" s="224">
        <f t="shared" si="2"/>
        <v>2000</v>
      </c>
      <c r="E6" s="225">
        <f t="shared" ref="E6:E69" si="3">SUM(F6:G6)</f>
        <v>394</v>
      </c>
      <c r="F6" s="226">
        <f>VLOOKUP(A6,[1]Sheet1!$A$4:$C$198,3,FALSE)</f>
        <v>186</v>
      </c>
      <c r="G6" s="227">
        <f>VLOOKUP(A6,[1]Sheet1!$A$4:$D$198,4,FALSE)</f>
        <v>208</v>
      </c>
      <c r="H6" s="225">
        <f t="shared" ref="H6:H69" si="4">SUM(I6:J6)</f>
        <v>297</v>
      </c>
      <c r="I6" s="226">
        <f>VLOOKUP(A6,[1]Sheet1!$A$4:$P$198,6,FALSE)</f>
        <v>96</v>
      </c>
      <c r="J6" s="227">
        <f>VLOOKUP(A6,[1]Sheet1!$A$4:$P$198,7,FALSE)</f>
        <v>201</v>
      </c>
      <c r="K6" s="225">
        <f t="shared" ref="K6:K69" si="5">SUM(L6:M6)</f>
        <v>197</v>
      </c>
      <c r="L6" s="226">
        <f>VLOOKUP(A6,[1]Sheet1!$A$4:$P$198,9,FALSE)</f>
        <v>75</v>
      </c>
      <c r="M6" s="227">
        <f>VLOOKUP(A6,[1]Sheet1!$A$4:$P$198,10,FALSE)</f>
        <v>122</v>
      </c>
      <c r="N6" s="225">
        <f t="shared" ref="N6:N69" si="6">SUM(O6:P6)</f>
        <v>966</v>
      </c>
      <c r="O6" s="226">
        <f>VLOOKUP(A6,[1]Sheet1!$A$4:$P$198,12,FALSE)</f>
        <v>366</v>
      </c>
      <c r="P6" s="227">
        <f>VLOOKUP(A6,[1]Sheet1!$A$4:$P$198,13,FALSE)</f>
        <v>600</v>
      </c>
      <c r="Q6" s="225">
        <f t="shared" ref="Q6:Q69" si="7">SUM(R6:S6)</f>
        <v>1727</v>
      </c>
      <c r="R6" s="226">
        <f>VLOOKUP(A6,[1]Sheet1!$A$4:$P$198,15,FALSE)</f>
        <v>858</v>
      </c>
      <c r="S6" s="228">
        <f>VLOOKUP(A6,[1]Sheet1!$A$4:$P$198,16,FALSE)</f>
        <v>869</v>
      </c>
    </row>
    <row r="7" spans="1:19" ht="16.5" customHeight="1" x14ac:dyDescent="0.15">
      <c r="A7" s="178" t="s">
        <v>254</v>
      </c>
      <c r="B7" s="222">
        <f t="shared" si="1"/>
        <v>5783</v>
      </c>
      <c r="C7" s="223">
        <f t="shared" si="2"/>
        <v>2465</v>
      </c>
      <c r="D7" s="224">
        <f t="shared" si="2"/>
        <v>3318</v>
      </c>
      <c r="E7" s="225">
        <f t="shared" si="3"/>
        <v>585</v>
      </c>
      <c r="F7" s="226">
        <f>VLOOKUP(A7,[1]Sheet1!$A$4:$C$198,3,FALSE)</f>
        <v>313</v>
      </c>
      <c r="G7" s="227">
        <f>VLOOKUP(A7,[1]Sheet1!$A$4:$D$198,4,FALSE)</f>
        <v>272</v>
      </c>
      <c r="H7" s="225">
        <f t="shared" si="4"/>
        <v>412</v>
      </c>
      <c r="I7" s="226">
        <f>VLOOKUP(A7,[1]Sheet1!$A$4:$P$198,6,FALSE)</f>
        <v>143</v>
      </c>
      <c r="J7" s="227">
        <f>VLOOKUP(A7,[1]Sheet1!$A$4:$P$198,7,FALSE)</f>
        <v>269</v>
      </c>
      <c r="K7" s="225">
        <f t="shared" si="5"/>
        <v>676</v>
      </c>
      <c r="L7" s="226">
        <f>VLOOKUP(A7,[1]Sheet1!$A$4:$P$198,9,FALSE)</f>
        <v>249</v>
      </c>
      <c r="M7" s="227">
        <f>VLOOKUP(A7,[1]Sheet1!$A$4:$P$198,10,FALSE)</f>
        <v>427</v>
      </c>
      <c r="N7" s="225">
        <f t="shared" si="6"/>
        <v>939</v>
      </c>
      <c r="O7" s="226">
        <f>VLOOKUP(A7,[1]Sheet1!$A$4:$P$198,12,FALSE)</f>
        <v>299</v>
      </c>
      <c r="P7" s="227">
        <f>VLOOKUP(A7,[1]Sheet1!$A$4:$P$198,13,FALSE)</f>
        <v>640</v>
      </c>
      <c r="Q7" s="225">
        <f t="shared" si="7"/>
        <v>3171</v>
      </c>
      <c r="R7" s="226">
        <f>VLOOKUP(A7,[1]Sheet1!$A$4:$P$198,15,FALSE)</f>
        <v>1461</v>
      </c>
      <c r="S7" s="228">
        <f>VLOOKUP(A7,[1]Sheet1!$A$4:$P$198,16,FALSE)</f>
        <v>1710</v>
      </c>
    </row>
    <row r="8" spans="1:19" ht="16.5" customHeight="1" x14ac:dyDescent="0.15">
      <c r="A8" s="178" t="s">
        <v>64</v>
      </c>
      <c r="B8" s="222">
        <f t="shared" si="1"/>
        <v>1858</v>
      </c>
      <c r="C8" s="223">
        <f t="shared" si="2"/>
        <v>1158</v>
      </c>
      <c r="D8" s="224">
        <f t="shared" si="2"/>
        <v>700</v>
      </c>
      <c r="E8" s="225">
        <f t="shared" si="3"/>
        <v>31</v>
      </c>
      <c r="F8" s="226">
        <f>VLOOKUP(A8,[1]Sheet1!$A$4:$C$198,3,FALSE)</f>
        <v>24</v>
      </c>
      <c r="G8" s="227">
        <f>VLOOKUP(A8,[1]Sheet1!$A$4:$D$198,4,FALSE)</f>
        <v>7</v>
      </c>
      <c r="H8" s="225">
        <f t="shared" si="4"/>
        <v>34</v>
      </c>
      <c r="I8" s="226">
        <f>VLOOKUP(A8,[1]Sheet1!$A$4:$P$198,6,FALSE)</f>
        <v>19</v>
      </c>
      <c r="J8" s="227">
        <f>VLOOKUP(A8,[1]Sheet1!$A$4:$P$198,7,FALSE)</f>
        <v>15</v>
      </c>
      <c r="K8" s="225">
        <f t="shared" si="5"/>
        <v>40</v>
      </c>
      <c r="L8" s="226">
        <f>VLOOKUP(A8,[1]Sheet1!$A$4:$P$198,9,FALSE)</f>
        <v>29</v>
      </c>
      <c r="M8" s="227">
        <f>VLOOKUP(A8,[1]Sheet1!$A$4:$P$198,10,FALSE)</f>
        <v>11</v>
      </c>
      <c r="N8" s="225">
        <f t="shared" si="6"/>
        <v>455</v>
      </c>
      <c r="O8" s="226">
        <f>VLOOKUP(A8,[1]Sheet1!$A$4:$P$198,12,FALSE)</f>
        <v>370</v>
      </c>
      <c r="P8" s="227">
        <f>VLOOKUP(A8,[1]Sheet1!$A$4:$P$198,13,FALSE)</f>
        <v>85</v>
      </c>
      <c r="Q8" s="225">
        <f t="shared" si="7"/>
        <v>1298</v>
      </c>
      <c r="R8" s="226">
        <f>VLOOKUP(A8,[1]Sheet1!$A$4:$P$198,15,FALSE)</f>
        <v>716</v>
      </c>
      <c r="S8" s="228">
        <f>VLOOKUP(A8,[1]Sheet1!$A$4:$P$198,16,FALSE)</f>
        <v>582</v>
      </c>
    </row>
    <row r="9" spans="1:19" ht="16.5" customHeight="1" x14ac:dyDescent="0.15">
      <c r="A9" s="178" t="s">
        <v>258</v>
      </c>
      <c r="B9" s="222">
        <f t="shared" si="1"/>
        <v>786</v>
      </c>
      <c r="C9" s="223">
        <f t="shared" si="2"/>
        <v>413</v>
      </c>
      <c r="D9" s="224">
        <f t="shared" si="2"/>
        <v>373</v>
      </c>
      <c r="E9" s="225">
        <f t="shared" si="3"/>
        <v>22</v>
      </c>
      <c r="F9" s="226">
        <f>VLOOKUP(A9,[1]Sheet1!$A$4:$C$198,3,FALSE)</f>
        <v>4</v>
      </c>
      <c r="G9" s="227">
        <f>VLOOKUP(A9,[1]Sheet1!$A$4:$D$198,4,FALSE)</f>
        <v>18</v>
      </c>
      <c r="H9" s="225">
        <f t="shared" si="4"/>
        <v>56</v>
      </c>
      <c r="I9" s="226">
        <f>VLOOKUP(A9,[1]Sheet1!$A$4:$P$198,6,FALSE)</f>
        <v>11</v>
      </c>
      <c r="J9" s="227">
        <f>VLOOKUP(A9,[1]Sheet1!$A$4:$P$198,7,FALSE)</f>
        <v>45</v>
      </c>
      <c r="K9" s="225">
        <f t="shared" si="5"/>
        <v>45</v>
      </c>
      <c r="L9" s="226">
        <f>VLOOKUP(A9,[1]Sheet1!$A$4:$P$198,9,FALSE)</f>
        <v>5</v>
      </c>
      <c r="M9" s="227">
        <f>VLOOKUP(A9,[1]Sheet1!$A$4:$P$198,10,FALSE)</f>
        <v>40</v>
      </c>
      <c r="N9" s="225">
        <f t="shared" si="6"/>
        <v>132</v>
      </c>
      <c r="O9" s="226">
        <f>VLOOKUP(A9,[1]Sheet1!$A$4:$P$198,12,FALSE)</f>
        <v>34</v>
      </c>
      <c r="P9" s="227">
        <f>VLOOKUP(A9,[1]Sheet1!$A$4:$P$198,13,FALSE)</f>
        <v>98</v>
      </c>
      <c r="Q9" s="225">
        <f t="shared" si="7"/>
        <v>531</v>
      </c>
      <c r="R9" s="226">
        <f>VLOOKUP(A9,[1]Sheet1!$A$4:$P$198,15,FALSE)</f>
        <v>359</v>
      </c>
      <c r="S9" s="228">
        <f>VLOOKUP(A9,[1]Sheet1!$A$4:$P$198,16,FALSE)</f>
        <v>172</v>
      </c>
    </row>
    <row r="10" spans="1:19" ht="16.5" customHeight="1" x14ac:dyDescent="0.15">
      <c r="A10" s="178" t="s">
        <v>257</v>
      </c>
      <c r="B10" s="222">
        <f t="shared" si="1"/>
        <v>1191</v>
      </c>
      <c r="C10" s="223">
        <f t="shared" si="2"/>
        <v>866</v>
      </c>
      <c r="D10" s="224">
        <f t="shared" si="2"/>
        <v>325</v>
      </c>
      <c r="E10" s="225">
        <f t="shared" si="3"/>
        <v>42</v>
      </c>
      <c r="F10" s="226">
        <f>VLOOKUP(A10,[1]Sheet1!$A$4:$C$198,3,FALSE)</f>
        <v>34</v>
      </c>
      <c r="G10" s="227">
        <f>VLOOKUP(A10,[1]Sheet1!$A$4:$D$198,4,FALSE)</f>
        <v>8</v>
      </c>
      <c r="H10" s="225">
        <f t="shared" si="4"/>
        <v>40</v>
      </c>
      <c r="I10" s="226">
        <f>VLOOKUP(A10,[1]Sheet1!$A$4:$P$198,6,FALSE)</f>
        <v>20</v>
      </c>
      <c r="J10" s="227">
        <f>VLOOKUP(A10,[1]Sheet1!$A$4:$P$198,7,FALSE)</f>
        <v>20</v>
      </c>
      <c r="K10" s="225">
        <f t="shared" si="5"/>
        <v>53</v>
      </c>
      <c r="L10" s="226">
        <f>VLOOKUP(A10,[1]Sheet1!$A$4:$P$198,9,FALSE)</f>
        <v>29</v>
      </c>
      <c r="M10" s="227">
        <f>VLOOKUP(A10,[1]Sheet1!$A$4:$P$198,10,FALSE)</f>
        <v>24</v>
      </c>
      <c r="N10" s="225">
        <f t="shared" si="6"/>
        <v>158</v>
      </c>
      <c r="O10" s="226">
        <f>VLOOKUP(A10,[1]Sheet1!$A$4:$P$198,12,FALSE)</f>
        <v>73</v>
      </c>
      <c r="P10" s="227">
        <f>VLOOKUP(A10,[1]Sheet1!$A$4:$P$198,13,FALSE)</f>
        <v>85</v>
      </c>
      <c r="Q10" s="225">
        <f t="shared" si="7"/>
        <v>898</v>
      </c>
      <c r="R10" s="226">
        <f>VLOOKUP(A10,[1]Sheet1!$A$4:$P$198,15,FALSE)</f>
        <v>710</v>
      </c>
      <c r="S10" s="228">
        <f>VLOOKUP(A10,[1]Sheet1!$A$4:$P$198,16,FALSE)</f>
        <v>188</v>
      </c>
    </row>
    <row r="11" spans="1:19" ht="16.5" customHeight="1" x14ac:dyDescent="0.15">
      <c r="A11" s="178" t="s">
        <v>260</v>
      </c>
      <c r="B11" s="222">
        <f t="shared" si="1"/>
        <v>342</v>
      </c>
      <c r="C11" s="223">
        <f t="shared" si="2"/>
        <v>292</v>
      </c>
      <c r="D11" s="224">
        <f t="shared" si="2"/>
        <v>50</v>
      </c>
      <c r="E11" s="225">
        <f t="shared" si="3"/>
        <v>16</v>
      </c>
      <c r="F11" s="226">
        <f>VLOOKUP(A11,[1]Sheet1!$A$4:$C$198,3,FALSE)</f>
        <v>10</v>
      </c>
      <c r="G11" s="227">
        <f>VLOOKUP(A11,[1]Sheet1!$A$4:$D$198,4,FALSE)</f>
        <v>6</v>
      </c>
      <c r="H11" s="225">
        <f t="shared" si="4"/>
        <v>31</v>
      </c>
      <c r="I11" s="226">
        <f>VLOOKUP(A11,[1]Sheet1!$A$4:$P$198,6,FALSE)</f>
        <v>26</v>
      </c>
      <c r="J11" s="227">
        <f>VLOOKUP(A11,[1]Sheet1!$A$4:$P$198,7,FALSE)</f>
        <v>5</v>
      </c>
      <c r="K11" s="225">
        <f t="shared" si="5"/>
        <v>23</v>
      </c>
      <c r="L11" s="226">
        <f>VLOOKUP(A11,[1]Sheet1!$A$4:$P$198,9,FALSE)</f>
        <v>14</v>
      </c>
      <c r="M11" s="227">
        <f>VLOOKUP(A11,[1]Sheet1!$A$4:$P$198,10,FALSE)</f>
        <v>9</v>
      </c>
      <c r="N11" s="225">
        <f t="shared" si="6"/>
        <v>46</v>
      </c>
      <c r="O11" s="226">
        <f>VLOOKUP(A11,[1]Sheet1!$A$4:$P$198,12,FALSE)</f>
        <v>27</v>
      </c>
      <c r="P11" s="227">
        <f>VLOOKUP(A11,[1]Sheet1!$A$4:$P$198,13,FALSE)</f>
        <v>19</v>
      </c>
      <c r="Q11" s="225">
        <f t="shared" si="7"/>
        <v>226</v>
      </c>
      <c r="R11" s="226">
        <f>VLOOKUP(A11,[1]Sheet1!$A$4:$P$198,15,FALSE)</f>
        <v>215</v>
      </c>
      <c r="S11" s="228">
        <f>VLOOKUP(A11,[1]Sheet1!$A$4:$P$198,16,FALSE)</f>
        <v>11</v>
      </c>
    </row>
    <row r="12" spans="1:19" ht="16.5" customHeight="1" x14ac:dyDescent="0.15">
      <c r="A12" s="178" t="s">
        <v>59</v>
      </c>
      <c r="B12" s="222">
        <f t="shared" si="1"/>
        <v>407</v>
      </c>
      <c r="C12" s="223">
        <f t="shared" si="2"/>
        <v>365</v>
      </c>
      <c r="D12" s="224">
        <f t="shared" si="2"/>
        <v>42</v>
      </c>
      <c r="E12" s="225">
        <f t="shared" si="3"/>
        <v>1</v>
      </c>
      <c r="F12" s="226">
        <f>VLOOKUP(A12,[1]Sheet1!$A$4:$C$198,3,FALSE)</f>
        <v>0</v>
      </c>
      <c r="G12" s="227">
        <f>VLOOKUP(A12,[1]Sheet1!$A$4:$D$198,4,FALSE)</f>
        <v>1</v>
      </c>
      <c r="H12" s="225">
        <f t="shared" si="4"/>
        <v>15</v>
      </c>
      <c r="I12" s="226">
        <f>VLOOKUP(A12,[1]Sheet1!$A$4:$P$198,6,FALSE)</f>
        <v>12</v>
      </c>
      <c r="J12" s="227">
        <f>VLOOKUP(A12,[1]Sheet1!$A$4:$P$198,7,FALSE)</f>
        <v>3</v>
      </c>
      <c r="K12" s="225">
        <f t="shared" si="5"/>
        <v>4</v>
      </c>
      <c r="L12" s="226">
        <f>VLOOKUP(A12,[1]Sheet1!$A$4:$P$198,9,FALSE)</f>
        <v>0</v>
      </c>
      <c r="M12" s="227">
        <f>VLOOKUP(A12,[1]Sheet1!$A$4:$P$198,10,FALSE)</f>
        <v>4</v>
      </c>
      <c r="N12" s="225">
        <f t="shared" si="6"/>
        <v>88</v>
      </c>
      <c r="O12" s="226">
        <f>VLOOKUP(A12,[1]Sheet1!$A$4:$P$198,12,FALSE)</f>
        <v>68</v>
      </c>
      <c r="P12" s="227">
        <f>VLOOKUP(A12,[1]Sheet1!$A$4:$P$198,13,FALSE)</f>
        <v>20</v>
      </c>
      <c r="Q12" s="225">
        <f t="shared" si="7"/>
        <v>299</v>
      </c>
      <c r="R12" s="226">
        <f>VLOOKUP(A12,[1]Sheet1!$A$4:$P$198,15,FALSE)</f>
        <v>285</v>
      </c>
      <c r="S12" s="228">
        <f>VLOOKUP(A12,[1]Sheet1!$A$4:$P$198,16,FALSE)</f>
        <v>14</v>
      </c>
    </row>
    <row r="13" spans="1:19" ht="16.5" customHeight="1" x14ac:dyDescent="0.15">
      <c r="A13" s="178" t="s">
        <v>261</v>
      </c>
      <c r="B13" s="222">
        <f t="shared" si="1"/>
        <v>429</v>
      </c>
      <c r="C13" s="223">
        <f t="shared" si="2"/>
        <v>249</v>
      </c>
      <c r="D13" s="224">
        <f t="shared" si="2"/>
        <v>180</v>
      </c>
      <c r="E13" s="225">
        <f t="shared" si="3"/>
        <v>26</v>
      </c>
      <c r="F13" s="226">
        <f>VLOOKUP(A13,[1]Sheet1!$A$4:$C$198,3,FALSE)</f>
        <v>19</v>
      </c>
      <c r="G13" s="227">
        <f>VLOOKUP(A13,[1]Sheet1!$A$4:$D$198,4,FALSE)</f>
        <v>7</v>
      </c>
      <c r="H13" s="225">
        <f t="shared" si="4"/>
        <v>42</v>
      </c>
      <c r="I13" s="226">
        <f>VLOOKUP(A13,[1]Sheet1!$A$4:$P$198,6,FALSE)</f>
        <v>14</v>
      </c>
      <c r="J13" s="227">
        <f>VLOOKUP(A13,[1]Sheet1!$A$4:$P$198,7,FALSE)</f>
        <v>28</v>
      </c>
      <c r="K13" s="225">
        <f t="shared" si="5"/>
        <v>20</v>
      </c>
      <c r="L13" s="226">
        <f>VLOOKUP(A13,[1]Sheet1!$A$4:$P$198,9,FALSE)</f>
        <v>3</v>
      </c>
      <c r="M13" s="227">
        <f>VLOOKUP(A13,[1]Sheet1!$A$4:$P$198,10,FALSE)</f>
        <v>17</v>
      </c>
      <c r="N13" s="225">
        <f t="shared" si="6"/>
        <v>58</v>
      </c>
      <c r="O13" s="226">
        <f>VLOOKUP(A13,[1]Sheet1!$A$4:$P$198,12,FALSE)</f>
        <v>12</v>
      </c>
      <c r="P13" s="227">
        <f>VLOOKUP(A13,[1]Sheet1!$A$4:$P$198,13,FALSE)</f>
        <v>46</v>
      </c>
      <c r="Q13" s="225">
        <f t="shared" si="7"/>
        <v>283</v>
      </c>
      <c r="R13" s="226">
        <f>VLOOKUP(A13,[1]Sheet1!$A$4:$P$198,15,FALSE)</f>
        <v>201</v>
      </c>
      <c r="S13" s="228">
        <f>VLOOKUP(A13,[1]Sheet1!$A$4:$P$198,16,FALSE)</f>
        <v>82</v>
      </c>
    </row>
    <row r="14" spans="1:19" ht="16.5" customHeight="1" x14ac:dyDescent="0.15">
      <c r="A14" s="178" t="s">
        <v>263</v>
      </c>
      <c r="B14" s="222">
        <f t="shared" si="1"/>
        <v>370</v>
      </c>
      <c r="C14" s="223">
        <f t="shared" si="2"/>
        <v>355</v>
      </c>
      <c r="D14" s="224">
        <f t="shared" si="2"/>
        <v>15</v>
      </c>
      <c r="E14" s="225">
        <f t="shared" si="3"/>
        <v>15</v>
      </c>
      <c r="F14" s="226">
        <f>VLOOKUP(A14,[1]Sheet1!$A$4:$C$198,3,FALSE)</f>
        <v>14</v>
      </c>
      <c r="G14" s="227">
        <f>VLOOKUP(A14,[1]Sheet1!$A$4:$D$198,4,FALSE)</f>
        <v>1</v>
      </c>
      <c r="H14" s="225">
        <f t="shared" si="4"/>
        <v>74</v>
      </c>
      <c r="I14" s="226">
        <f>VLOOKUP(A14,[1]Sheet1!$A$4:$P$198,6,FALSE)</f>
        <v>74</v>
      </c>
      <c r="J14" s="227">
        <f>VLOOKUP(A14,[1]Sheet1!$A$4:$P$198,7,FALSE)</f>
        <v>0</v>
      </c>
      <c r="K14" s="225">
        <f t="shared" si="5"/>
        <v>7</v>
      </c>
      <c r="L14" s="226">
        <f>VLOOKUP(A14,[1]Sheet1!$A$4:$P$198,9,FALSE)</f>
        <v>6</v>
      </c>
      <c r="M14" s="227">
        <f>VLOOKUP(A14,[1]Sheet1!$A$4:$P$198,10,FALSE)</f>
        <v>1</v>
      </c>
      <c r="N14" s="225">
        <f t="shared" si="6"/>
        <v>55</v>
      </c>
      <c r="O14" s="226">
        <f>VLOOKUP(A14,[1]Sheet1!$A$4:$P$198,12,FALSE)</f>
        <v>46</v>
      </c>
      <c r="P14" s="227">
        <f>VLOOKUP(A14,[1]Sheet1!$A$4:$P$198,13,FALSE)</f>
        <v>9</v>
      </c>
      <c r="Q14" s="225">
        <f t="shared" si="7"/>
        <v>219</v>
      </c>
      <c r="R14" s="226">
        <f>VLOOKUP(A14,[1]Sheet1!$A$4:$P$198,15,FALSE)</f>
        <v>215</v>
      </c>
      <c r="S14" s="228">
        <f>VLOOKUP(A14,[1]Sheet1!$A$4:$P$198,16,FALSE)</f>
        <v>4</v>
      </c>
    </row>
    <row r="15" spans="1:19" ht="17.25" x14ac:dyDescent="0.15">
      <c r="A15" s="178" t="s">
        <v>262</v>
      </c>
      <c r="B15" s="222">
        <f t="shared" si="1"/>
        <v>366</v>
      </c>
      <c r="C15" s="223">
        <f t="shared" si="2"/>
        <v>169</v>
      </c>
      <c r="D15" s="224">
        <f t="shared" si="2"/>
        <v>197</v>
      </c>
      <c r="E15" s="225">
        <f t="shared" si="3"/>
        <v>44</v>
      </c>
      <c r="F15" s="226">
        <f>VLOOKUP(A15,[1]Sheet1!$A$4:$C$198,3,FALSE)</f>
        <v>32</v>
      </c>
      <c r="G15" s="227">
        <f>VLOOKUP(A15,[1]Sheet1!$A$4:$D$198,4,FALSE)</f>
        <v>12</v>
      </c>
      <c r="H15" s="225">
        <f t="shared" si="4"/>
        <v>78</v>
      </c>
      <c r="I15" s="226">
        <f>VLOOKUP(A15,[1]Sheet1!$A$4:$P$198,6,FALSE)</f>
        <v>31</v>
      </c>
      <c r="J15" s="227">
        <f>VLOOKUP(A15,[1]Sheet1!$A$4:$P$198,7,FALSE)</f>
        <v>47</v>
      </c>
      <c r="K15" s="225">
        <f t="shared" si="5"/>
        <v>71</v>
      </c>
      <c r="L15" s="226">
        <f>VLOOKUP(A15,[1]Sheet1!$A$4:$P$198,9,FALSE)</f>
        <v>29</v>
      </c>
      <c r="M15" s="227">
        <f>VLOOKUP(A15,[1]Sheet1!$A$4:$P$198,10,FALSE)</f>
        <v>42</v>
      </c>
      <c r="N15" s="225">
        <f t="shared" si="6"/>
        <v>103</v>
      </c>
      <c r="O15" s="226">
        <f>VLOOKUP(A15,[1]Sheet1!$A$4:$P$198,12,FALSE)</f>
        <v>44</v>
      </c>
      <c r="P15" s="227">
        <f>VLOOKUP(A15,[1]Sheet1!$A$4:$P$198,13,FALSE)</f>
        <v>59</v>
      </c>
      <c r="Q15" s="225">
        <f t="shared" si="7"/>
        <v>70</v>
      </c>
      <c r="R15" s="226">
        <f>VLOOKUP(A15,[1]Sheet1!$A$4:$P$198,15,FALSE)</f>
        <v>33</v>
      </c>
      <c r="S15" s="228">
        <f>VLOOKUP(A15,[1]Sheet1!$A$4:$P$198,16,FALSE)</f>
        <v>37</v>
      </c>
    </row>
    <row r="16" spans="1:19" ht="17.25" x14ac:dyDescent="0.15">
      <c r="A16" s="178" t="s">
        <v>259</v>
      </c>
      <c r="B16" s="222">
        <f t="shared" si="1"/>
        <v>503</v>
      </c>
      <c r="C16" s="223">
        <f t="shared" si="2"/>
        <v>221</v>
      </c>
      <c r="D16" s="224">
        <f t="shared" si="2"/>
        <v>282</v>
      </c>
      <c r="E16" s="225">
        <f t="shared" si="3"/>
        <v>98</v>
      </c>
      <c r="F16" s="226">
        <f>VLOOKUP(A16,[1]Sheet1!$A$4:$C$198,3,FALSE)</f>
        <v>44</v>
      </c>
      <c r="G16" s="227">
        <f>VLOOKUP(A16,[1]Sheet1!$A$4:$D$198,4,FALSE)</f>
        <v>54</v>
      </c>
      <c r="H16" s="225">
        <f t="shared" si="4"/>
        <v>52</v>
      </c>
      <c r="I16" s="226">
        <f>VLOOKUP(A16,[1]Sheet1!$A$4:$P$198,6,FALSE)</f>
        <v>20</v>
      </c>
      <c r="J16" s="227">
        <f>VLOOKUP(A16,[1]Sheet1!$A$4:$P$198,7,FALSE)</f>
        <v>32</v>
      </c>
      <c r="K16" s="225">
        <f t="shared" si="5"/>
        <v>34</v>
      </c>
      <c r="L16" s="226">
        <f>VLOOKUP(A16,[1]Sheet1!$A$4:$P$198,9,FALSE)</f>
        <v>15</v>
      </c>
      <c r="M16" s="227">
        <f>VLOOKUP(A16,[1]Sheet1!$A$4:$P$198,10,FALSE)</f>
        <v>19</v>
      </c>
      <c r="N16" s="225">
        <f t="shared" si="6"/>
        <v>133</v>
      </c>
      <c r="O16" s="226">
        <f>VLOOKUP(A16,[1]Sheet1!$A$4:$P$198,12,FALSE)</f>
        <v>56</v>
      </c>
      <c r="P16" s="227">
        <f>VLOOKUP(A16,[1]Sheet1!$A$4:$P$198,13,FALSE)</f>
        <v>77</v>
      </c>
      <c r="Q16" s="225">
        <f t="shared" si="7"/>
        <v>186</v>
      </c>
      <c r="R16" s="226">
        <f>VLOOKUP(A16,[1]Sheet1!$A$4:$P$198,15,FALSE)</f>
        <v>86</v>
      </c>
      <c r="S16" s="228">
        <f>VLOOKUP(A16,[1]Sheet1!$A$4:$P$198,16,FALSE)</f>
        <v>100</v>
      </c>
    </row>
    <row r="17" spans="1:19" ht="17.25" x14ac:dyDescent="0.15">
      <c r="A17" s="178" t="s">
        <v>264</v>
      </c>
      <c r="B17" s="222">
        <f t="shared" si="1"/>
        <v>346</v>
      </c>
      <c r="C17" s="223">
        <f t="shared" si="2"/>
        <v>26</v>
      </c>
      <c r="D17" s="224">
        <f t="shared" si="2"/>
        <v>320</v>
      </c>
      <c r="E17" s="225">
        <f t="shared" si="3"/>
        <v>27</v>
      </c>
      <c r="F17" s="226">
        <f>VLOOKUP(A17,[1]Sheet1!$A$4:$C$198,3,FALSE)</f>
        <v>1</v>
      </c>
      <c r="G17" s="227">
        <f>VLOOKUP(A17,[1]Sheet1!$A$4:$D$198,4,FALSE)</f>
        <v>26</v>
      </c>
      <c r="H17" s="225">
        <f t="shared" si="4"/>
        <v>50</v>
      </c>
      <c r="I17" s="226">
        <f>VLOOKUP(A17,[1]Sheet1!$A$4:$P$198,6,FALSE)</f>
        <v>6</v>
      </c>
      <c r="J17" s="227">
        <f>VLOOKUP(A17,[1]Sheet1!$A$4:$P$198,7,FALSE)</f>
        <v>44</v>
      </c>
      <c r="K17" s="225">
        <f t="shared" si="5"/>
        <v>51</v>
      </c>
      <c r="L17" s="226">
        <f>VLOOKUP(A17,[1]Sheet1!$A$4:$P$198,9,FALSE)</f>
        <v>5</v>
      </c>
      <c r="M17" s="227">
        <f>VLOOKUP(A17,[1]Sheet1!$A$4:$P$198,10,FALSE)</f>
        <v>46</v>
      </c>
      <c r="N17" s="225">
        <f t="shared" si="6"/>
        <v>104</v>
      </c>
      <c r="O17" s="226">
        <f>VLOOKUP(A17,[1]Sheet1!$A$4:$P$198,12,FALSE)</f>
        <v>5</v>
      </c>
      <c r="P17" s="227">
        <f>VLOOKUP(A17,[1]Sheet1!$A$4:$P$198,13,FALSE)</f>
        <v>99</v>
      </c>
      <c r="Q17" s="225">
        <f t="shared" si="7"/>
        <v>114</v>
      </c>
      <c r="R17" s="226">
        <f>VLOOKUP(A17,[1]Sheet1!$A$4:$P$198,15,FALSE)</f>
        <v>9</v>
      </c>
      <c r="S17" s="228">
        <f>VLOOKUP(A17,[1]Sheet1!$A$4:$P$198,16,FALSE)</f>
        <v>105</v>
      </c>
    </row>
    <row r="18" spans="1:19" ht="17.25" x14ac:dyDescent="0.15">
      <c r="A18" s="178" t="s">
        <v>152</v>
      </c>
      <c r="B18" s="222">
        <f t="shared" si="1"/>
        <v>336</v>
      </c>
      <c r="C18" s="223">
        <f t="shared" si="2"/>
        <v>326</v>
      </c>
      <c r="D18" s="224">
        <f t="shared" si="2"/>
        <v>10</v>
      </c>
      <c r="E18" s="225">
        <f t="shared" si="3"/>
        <v>12</v>
      </c>
      <c r="F18" s="226">
        <f>VLOOKUP(A18,[1]Sheet1!$A$4:$C$198,3,FALSE)</f>
        <v>12</v>
      </c>
      <c r="G18" s="227">
        <f>VLOOKUP(A18,[1]Sheet1!$A$4:$D$198,4,FALSE)</f>
        <v>0</v>
      </c>
      <c r="H18" s="225">
        <f t="shared" si="4"/>
        <v>9</v>
      </c>
      <c r="I18" s="226">
        <f>VLOOKUP(A18,[1]Sheet1!$A$4:$P$198,6,FALSE)</f>
        <v>9</v>
      </c>
      <c r="J18" s="227">
        <f>VLOOKUP(A18,[1]Sheet1!$A$4:$P$198,7,FALSE)</f>
        <v>0</v>
      </c>
      <c r="K18" s="225">
        <f t="shared" si="5"/>
        <v>1</v>
      </c>
      <c r="L18" s="226">
        <f>VLOOKUP(A18,[1]Sheet1!$A$4:$P$198,9,FALSE)</f>
        <v>1</v>
      </c>
      <c r="M18" s="227">
        <f>VLOOKUP(A18,[1]Sheet1!$A$4:$P$198,10,FALSE)</f>
        <v>0</v>
      </c>
      <c r="N18" s="225">
        <f t="shared" si="6"/>
        <v>28</v>
      </c>
      <c r="O18" s="226">
        <f>VLOOKUP(A18,[1]Sheet1!$A$4:$P$198,12,FALSE)</f>
        <v>25</v>
      </c>
      <c r="P18" s="227">
        <f>VLOOKUP(A18,[1]Sheet1!$A$4:$P$198,13,FALSE)</f>
        <v>3</v>
      </c>
      <c r="Q18" s="225">
        <f t="shared" si="7"/>
        <v>286</v>
      </c>
      <c r="R18" s="226">
        <f>VLOOKUP(A18,[1]Sheet1!$A$4:$P$198,15,FALSE)</f>
        <v>279</v>
      </c>
      <c r="S18" s="228">
        <f>VLOOKUP(A18,[1]Sheet1!$A$4:$P$198,16,FALSE)</f>
        <v>7</v>
      </c>
    </row>
    <row r="19" spans="1:19" ht="17.25" x14ac:dyDescent="0.15">
      <c r="A19" s="178" t="s">
        <v>266</v>
      </c>
      <c r="B19" s="222">
        <f t="shared" si="1"/>
        <v>236</v>
      </c>
      <c r="C19" s="223">
        <f t="shared" si="2"/>
        <v>123</v>
      </c>
      <c r="D19" s="224">
        <f t="shared" si="2"/>
        <v>113</v>
      </c>
      <c r="E19" s="225">
        <f t="shared" si="3"/>
        <v>54</v>
      </c>
      <c r="F19" s="226">
        <f>VLOOKUP(A19,[1]Sheet1!$A$4:$C$198,3,FALSE)</f>
        <v>26</v>
      </c>
      <c r="G19" s="227">
        <f>VLOOKUP(A19,[1]Sheet1!$A$4:$D$198,4,FALSE)</f>
        <v>28</v>
      </c>
      <c r="H19" s="225">
        <f t="shared" si="4"/>
        <v>47</v>
      </c>
      <c r="I19" s="226">
        <f>VLOOKUP(A19,[1]Sheet1!$A$4:$P$198,6,FALSE)</f>
        <v>25</v>
      </c>
      <c r="J19" s="227">
        <f>VLOOKUP(A19,[1]Sheet1!$A$4:$P$198,7,FALSE)</f>
        <v>22</v>
      </c>
      <c r="K19" s="225">
        <f t="shared" si="5"/>
        <v>33</v>
      </c>
      <c r="L19" s="226">
        <f>VLOOKUP(A19,[1]Sheet1!$A$4:$P$198,9,FALSE)</f>
        <v>18</v>
      </c>
      <c r="M19" s="227">
        <f>VLOOKUP(A19,[1]Sheet1!$A$4:$P$198,10,FALSE)</f>
        <v>15</v>
      </c>
      <c r="N19" s="225">
        <f t="shared" si="6"/>
        <v>70</v>
      </c>
      <c r="O19" s="226">
        <f>VLOOKUP(A19,[1]Sheet1!$A$4:$P$198,12,FALSE)</f>
        <v>38</v>
      </c>
      <c r="P19" s="227">
        <f>VLOOKUP(A19,[1]Sheet1!$A$4:$P$198,13,FALSE)</f>
        <v>32</v>
      </c>
      <c r="Q19" s="225">
        <f t="shared" si="7"/>
        <v>32</v>
      </c>
      <c r="R19" s="226">
        <f>VLOOKUP(A19,[1]Sheet1!$A$4:$P$198,15,FALSE)</f>
        <v>16</v>
      </c>
      <c r="S19" s="228">
        <f>VLOOKUP(A19,[1]Sheet1!$A$4:$P$198,16,FALSE)</f>
        <v>16</v>
      </c>
    </row>
    <row r="20" spans="1:19" ht="17.25" x14ac:dyDescent="0.15">
      <c r="A20" s="178" t="s">
        <v>69</v>
      </c>
      <c r="B20" s="222">
        <f t="shared" si="1"/>
        <v>801</v>
      </c>
      <c r="C20" s="223">
        <f t="shared" si="2"/>
        <v>420</v>
      </c>
      <c r="D20" s="224">
        <f t="shared" si="2"/>
        <v>381</v>
      </c>
      <c r="E20" s="225">
        <f t="shared" si="3"/>
        <v>4</v>
      </c>
      <c r="F20" s="226">
        <f>VLOOKUP(A20,[1]Sheet1!$A$4:$C$198,3,FALSE)</f>
        <v>2</v>
      </c>
      <c r="G20" s="227">
        <f>VLOOKUP(A20,[1]Sheet1!$A$4:$D$198,4,FALSE)</f>
        <v>2</v>
      </c>
      <c r="H20" s="225">
        <f t="shared" si="4"/>
        <v>27</v>
      </c>
      <c r="I20" s="226">
        <f>VLOOKUP(A20,[1]Sheet1!$A$4:$P$198,6,FALSE)</f>
        <v>16</v>
      </c>
      <c r="J20" s="227">
        <f>VLOOKUP(A20,[1]Sheet1!$A$4:$P$198,7,FALSE)</f>
        <v>11</v>
      </c>
      <c r="K20" s="225">
        <f t="shared" si="5"/>
        <v>1</v>
      </c>
      <c r="L20" s="226">
        <f>VLOOKUP(A20,[1]Sheet1!$A$4:$P$198,9,FALSE)</f>
        <v>1</v>
      </c>
      <c r="M20" s="227">
        <f>VLOOKUP(A20,[1]Sheet1!$A$4:$P$198,10,FALSE)</f>
        <v>0</v>
      </c>
      <c r="N20" s="225">
        <f t="shared" si="6"/>
        <v>31</v>
      </c>
      <c r="O20" s="226">
        <f>VLOOKUP(A20,[1]Sheet1!$A$4:$P$198,12,FALSE)</f>
        <v>9</v>
      </c>
      <c r="P20" s="227">
        <f>VLOOKUP(A20,[1]Sheet1!$A$4:$P$198,13,FALSE)</f>
        <v>22</v>
      </c>
      <c r="Q20" s="225">
        <f t="shared" si="7"/>
        <v>738</v>
      </c>
      <c r="R20" s="226">
        <f>VLOOKUP(A20,[1]Sheet1!$A$4:$P$198,15,FALSE)</f>
        <v>392</v>
      </c>
      <c r="S20" s="228">
        <f>VLOOKUP(A20,[1]Sheet1!$A$4:$P$198,16,FALSE)</f>
        <v>346</v>
      </c>
    </row>
    <row r="21" spans="1:19" ht="17.25" x14ac:dyDescent="0.15">
      <c r="A21" s="178" t="s">
        <v>63</v>
      </c>
      <c r="B21" s="222">
        <f t="shared" si="1"/>
        <v>128</v>
      </c>
      <c r="C21" s="223">
        <f t="shared" si="2"/>
        <v>97</v>
      </c>
      <c r="D21" s="224">
        <f t="shared" si="2"/>
        <v>31</v>
      </c>
      <c r="E21" s="225">
        <f t="shared" si="3"/>
        <v>27</v>
      </c>
      <c r="F21" s="226">
        <f>VLOOKUP(A21,[1]Sheet1!$A$4:$C$198,3,FALSE)</f>
        <v>18</v>
      </c>
      <c r="G21" s="227">
        <f>VLOOKUP(A21,[1]Sheet1!$A$4:$D$198,4,FALSE)</f>
        <v>9</v>
      </c>
      <c r="H21" s="225">
        <f t="shared" si="4"/>
        <v>3</v>
      </c>
      <c r="I21" s="226">
        <f>VLOOKUP(A21,[1]Sheet1!$A$4:$P$198,6,FALSE)</f>
        <v>3</v>
      </c>
      <c r="J21" s="227">
        <f>VLOOKUP(A21,[1]Sheet1!$A$4:$P$198,7,FALSE)</f>
        <v>0</v>
      </c>
      <c r="K21" s="225">
        <f t="shared" si="5"/>
        <v>2</v>
      </c>
      <c r="L21" s="226">
        <f>VLOOKUP(A21,[1]Sheet1!$A$4:$P$198,9,FALSE)</f>
        <v>2</v>
      </c>
      <c r="M21" s="227">
        <f>VLOOKUP(A21,[1]Sheet1!$A$4:$P$198,10,FALSE)</f>
        <v>0</v>
      </c>
      <c r="N21" s="225">
        <f t="shared" si="6"/>
        <v>67</v>
      </c>
      <c r="O21" s="226">
        <f>VLOOKUP(A21,[1]Sheet1!$A$4:$P$198,12,FALSE)</f>
        <v>45</v>
      </c>
      <c r="P21" s="227">
        <f>VLOOKUP(A21,[1]Sheet1!$A$4:$P$198,13,FALSE)</f>
        <v>22</v>
      </c>
      <c r="Q21" s="225">
        <f t="shared" si="7"/>
        <v>29</v>
      </c>
      <c r="R21" s="226">
        <f>VLOOKUP(A21,[1]Sheet1!$A$4:$P$198,15,FALSE)</f>
        <v>29</v>
      </c>
      <c r="S21" s="228">
        <f>VLOOKUP(A21,[1]Sheet1!$A$4:$P$198,16,FALSE)</f>
        <v>0</v>
      </c>
    </row>
    <row r="22" spans="1:19" ht="17.25" x14ac:dyDescent="0.15">
      <c r="A22" s="178" t="s">
        <v>118</v>
      </c>
      <c r="B22" s="222">
        <f t="shared" si="1"/>
        <v>418</v>
      </c>
      <c r="C22" s="223">
        <f t="shared" si="2"/>
        <v>200</v>
      </c>
      <c r="D22" s="224">
        <f t="shared" si="2"/>
        <v>218</v>
      </c>
      <c r="E22" s="225">
        <f t="shared" si="3"/>
        <v>4</v>
      </c>
      <c r="F22" s="226">
        <f>VLOOKUP(A22,[1]Sheet1!$A$4:$C$198,3,FALSE)</f>
        <v>1</v>
      </c>
      <c r="G22" s="227">
        <f>VLOOKUP(A22,[1]Sheet1!$A$4:$D$198,4,FALSE)</f>
        <v>3</v>
      </c>
      <c r="H22" s="225">
        <f t="shared" si="4"/>
        <v>17</v>
      </c>
      <c r="I22" s="226">
        <f>VLOOKUP(A22,[1]Sheet1!$A$4:$P$198,6,FALSE)</f>
        <v>9</v>
      </c>
      <c r="J22" s="227">
        <f>VLOOKUP(A22,[1]Sheet1!$A$4:$P$198,7,FALSE)</f>
        <v>8</v>
      </c>
      <c r="K22" s="225">
        <f t="shared" si="5"/>
        <v>5</v>
      </c>
      <c r="L22" s="226">
        <f>VLOOKUP(A22,[1]Sheet1!$A$4:$P$198,9,FALSE)</f>
        <v>0</v>
      </c>
      <c r="M22" s="227">
        <f>VLOOKUP(A22,[1]Sheet1!$A$4:$P$198,10,FALSE)</f>
        <v>5</v>
      </c>
      <c r="N22" s="225">
        <f t="shared" si="6"/>
        <v>48</v>
      </c>
      <c r="O22" s="226">
        <f>VLOOKUP(A22,[1]Sheet1!$A$4:$P$198,12,FALSE)</f>
        <v>16</v>
      </c>
      <c r="P22" s="227">
        <f>VLOOKUP(A22,[1]Sheet1!$A$4:$P$198,13,FALSE)</f>
        <v>32</v>
      </c>
      <c r="Q22" s="225">
        <f t="shared" si="7"/>
        <v>344</v>
      </c>
      <c r="R22" s="226">
        <f>VLOOKUP(A22,[1]Sheet1!$A$4:$P$198,15,FALSE)</f>
        <v>174</v>
      </c>
      <c r="S22" s="228">
        <f>VLOOKUP(A22,[1]Sheet1!$A$4:$P$198,16,FALSE)</f>
        <v>170</v>
      </c>
    </row>
    <row r="23" spans="1:19" ht="17.25" x14ac:dyDescent="0.15">
      <c r="A23" s="178" t="s">
        <v>154</v>
      </c>
      <c r="B23" s="222">
        <f t="shared" si="1"/>
        <v>290</v>
      </c>
      <c r="C23" s="223">
        <f t="shared" si="2"/>
        <v>222</v>
      </c>
      <c r="D23" s="224">
        <f t="shared" si="2"/>
        <v>68</v>
      </c>
      <c r="E23" s="225">
        <f t="shared" si="3"/>
        <v>21</v>
      </c>
      <c r="F23" s="226">
        <f>VLOOKUP(A23,[1]Sheet1!$A$4:$C$198,3,FALSE)</f>
        <v>17</v>
      </c>
      <c r="G23" s="227">
        <f>VLOOKUP(A23,[1]Sheet1!$A$4:$D$198,4,FALSE)</f>
        <v>4</v>
      </c>
      <c r="H23" s="225">
        <f t="shared" si="4"/>
        <v>8</v>
      </c>
      <c r="I23" s="226">
        <f>VLOOKUP(A23,[1]Sheet1!$A$4:$P$198,6,FALSE)</f>
        <v>8</v>
      </c>
      <c r="J23" s="227">
        <f>VLOOKUP(A23,[1]Sheet1!$A$4:$P$198,7,FALSE)</f>
        <v>0</v>
      </c>
      <c r="K23" s="225">
        <f t="shared" si="5"/>
        <v>5</v>
      </c>
      <c r="L23" s="226">
        <f>VLOOKUP(A23,[1]Sheet1!$A$4:$P$198,9,FALSE)</f>
        <v>2</v>
      </c>
      <c r="M23" s="227">
        <f>VLOOKUP(A23,[1]Sheet1!$A$4:$P$198,10,FALSE)</f>
        <v>3</v>
      </c>
      <c r="N23" s="225">
        <f t="shared" si="6"/>
        <v>121</v>
      </c>
      <c r="O23" s="226">
        <f>VLOOKUP(A23,[1]Sheet1!$A$4:$P$198,12,FALSE)</f>
        <v>68</v>
      </c>
      <c r="P23" s="227">
        <f>VLOOKUP(A23,[1]Sheet1!$A$4:$P$198,13,FALSE)</f>
        <v>53</v>
      </c>
      <c r="Q23" s="225">
        <f t="shared" si="7"/>
        <v>135</v>
      </c>
      <c r="R23" s="226">
        <f>VLOOKUP(A23,[1]Sheet1!$A$4:$P$198,15,FALSE)</f>
        <v>127</v>
      </c>
      <c r="S23" s="228">
        <f>VLOOKUP(A23,[1]Sheet1!$A$4:$P$198,16,FALSE)</f>
        <v>8</v>
      </c>
    </row>
    <row r="24" spans="1:19" ht="17.25" x14ac:dyDescent="0.15">
      <c r="A24" s="178" t="s">
        <v>265</v>
      </c>
      <c r="B24" s="222">
        <f t="shared" si="1"/>
        <v>355</v>
      </c>
      <c r="C24" s="223">
        <f t="shared" si="2"/>
        <v>247</v>
      </c>
      <c r="D24" s="224">
        <f t="shared" si="2"/>
        <v>108</v>
      </c>
      <c r="E24" s="225">
        <f t="shared" si="3"/>
        <v>39</v>
      </c>
      <c r="F24" s="226">
        <f>VLOOKUP(A24,[1]Sheet1!$A$4:$C$198,3,FALSE)</f>
        <v>26</v>
      </c>
      <c r="G24" s="227">
        <f>VLOOKUP(A24,[1]Sheet1!$A$4:$D$198,4,FALSE)</f>
        <v>13</v>
      </c>
      <c r="H24" s="225">
        <f t="shared" si="4"/>
        <v>4</v>
      </c>
      <c r="I24" s="226">
        <f>VLOOKUP(A24,[1]Sheet1!$A$4:$P$198,6,FALSE)</f>
        <v>4</v>
      </c>
      <c r="J24" s="227">
        <f>VLOOKUP(A24,[1]Sheet1!$A$4:$P$198,7,FALSE)</f>
        <v>0</v>
      </c>
      <c r="K24" s="225">
        <f t="shared" si="5"/>
        <v>2</v>
      </c>
      <c r="L24" s="226">
        <f>VLOOKUP(A24,[1]Sheet1!$A$4:$P$198,9,FALSE)</f>
        <v>0</v>
      </c>
      <c r="M24" s="227">
        <f>VLOOKUP(A24,[1]Sheet1!$A$4:$P$198,10,FALSE)</f>
        <v>2</v>
      </c>
      <c r="N24" s="225">
        <f t="shared" si="6"/>
        <v>200</v>
      </c>
      <c r="O24" s="226">
        <f>VLOOKUP(A24,[1]Sheet1!$A$4:$P$198,12,FALSE)</f>
        <v>120</v>
      </c>
      <c r="P24" s="227">
        <f>VLOOKUP(A24,[1]Sheet1!$A$4:$P$198,13,FALSE)</f>
        <v>80</v>
      </c>
      <c r="Q24" s="225">
        <f t="shared" si="7"/>
        <v>110</v>
      </c>
      <c r="R24" s="226">
        <f>VLOOKUP(A24,[1]Sheet1!$A$4:$P$198,15,FALSE)</f>
        <v>97</v>
      </c>
      <c r="S24" s="228">
        <f>VLOOKUP(A24,[1]Sheet1!$A$4:$P$198,16,FALSE)</f>
        <v>13</v>
      </c>
    </row>
    <row r="25" spans="1:19" ht="17.25" x14ac:dyDescent="0.15">
      <c r="A25" s="178" t="s">
        <v>267</v>
      </c>
      <c r="B25" s="222">
        <f t="shared" si="1"/>
        <v>167</v>
      </c>
      <c r="C25" s="223">
        <f t="shared" si="2"/>
        <v>90</v>
      </c>
      <c r="D25" s="224">
        <f t="shared" si="2"/>
        <v>77</v>
      </c>
      <c r="E25" s="225">
        <f t="shared" si="3"/>
        <v>2</v>
      </c>
      <c r="F25" s="226">
        <f>VLOOKUP(A25,[1]Sheet1!$A$4:$C$198,3,FALSE)</f>
        <v>0</v>
      </c>
      <c r="G25" s="227">
        <f>VLOOKUP(A25,[1]Sheet1!$A$4:$D$198,4,FALSE)</f>
        <v>2</v>
      </c>
      <c r="H25" s="225">
        <f t="shared" si="4"/>
        <v>7</v>
      </c>
      <c r="I25" s="226">
        <f>VLOOKUP(A25,[1]Sheet1!$A$4:$P$198,6,FALSE)</f>
        <v>5</v>
      </c>
      <c r="J25" s="227">
        <f>VLOOKUP(A25,[1]Sheet1!$A$4:$P$198,7,FALSE)</f>
        <v>2</v>
      </c>
      <c r="K25" s="225">
        <f t="shared" si="5"/>
        <v>2</v>
      </c>
      <c r="L25" s="226">
        <f>VLOOKUP(A25,[1]Sheet1!$A$4:$P$198,9,FALSE)</f>
        <v>0</v>
      </c>
      <c r="M25" s="227">
        <f>VLOOKUP(A25,[1]Sheet1!$A$4:$P$198,10,FALSE)</f>
        <v>2</v>
      </c>
      <c r="N25" s="225">
        <f t="shared" si="6"/>
        <v>19</v>
      </c>
      <c r="O25" s="226">
        <f>VLOOKUP(A25,[1]Sheet1!$A$4:$P$198,12,FALSE)</f>
        <v>9</v>
      </c>
      <c r="P25" s="227">
        <f>VLOOKUP(A25,[1]Sheet1!$A$4:$P$198,13,FALSE)</f>
        <v>10</v>
      </c>
      <c r="Q25" s="225">
        <f t="shared" si="7"/>
        <v>137</v>
      </c>
      <c r="R25" s="226">
        <f>VLOOKUP(A25,[1]Sheet1!$A$4:$P$198,15,FALSE)</f>
        <v>76</v>
      </c>
      <c r="S25" s="228">
        <f>VLOOKUP(A25,[1]Sheet1!$A$4:$P$198,16,FALSE)</f>
        <v>61</v>
      </c>
    </row>
    <row r="26" spans="1:19" ht="17.25" x14ac:dyDescent="0.15">
      <c r="A26" s="178" t="s">
        <v>269</v>
      </c>
      <c r="B26" s="222">
        <f t="shared" si="1"/>
        <v>83</v>
      </c>
      <c r="C26" s="223">
        <f t="shared" si="2"/>
        <v>52</v>
      </c>
      <c r="D26" s="224">
        <f t="shared" si="2"/>
        <v>31</v>
      </c>
      <c r="E26" s="225">
        <f t="shared" si="3"/>
        <v>8</v>
      </c>
      <c r="F26" s="226">
        <f>VLOOKUP(A26,[1]Sheet1!$A$4:$C$198,3,FALSE)</f>
        <v>6</v>
      </c>
      <c r="G26" s="227">
        <f>VLOOKUP(A26,[1]Sheet1!$A$4:$D$198,4,FALSE)</f>
        <v>2</v>
      </c>
      <c r="H26" s="225">
        <f t="shared" si="4"/>
        <v>19</v>
      </c>
      <c r="I26" s="226">
        <f>VLOOKUP(A26,[1]Sheet1!$A$4:$P$198,6,FALSE)</f>
        <v>12</v>
      </c>
      <c r="J26" s="227">
        <f>VLOOKUP(A26,[1]Sheet1!$A$4:$P$198,7,FALSE)</f>
        <v>7</v>
      </c>
      <c r="K26" s="225">
        <f t="shared" si="5"/>
        <v>18</v>
      </c>
      <c r="L26" s="226">
        <f>VLOOKUP(A26,[1]Sheet1!$A$4:$P$198,9,FALSE)</f>
        <v>9</v>
      </c>
      <c r="M26" s="227">
        <f>VLOOKUP(A26,[1]Sheet1!$A$4:$P$198,10,FALSE)</f>
        <v>9</v>
      </c>
      <c r="N26" s="225">
        <f t="shared" si="6"/>
        <v>21</v>
      </c>
      <c r="O26" s="226">
        <f>VLOOKUP(A26,[1]Sheet1!$A$4:$P$198,12,FALSE)</f>
        <v>14</v>
      </c>
      <c r="P26" s="227">
        <f>VLOOKUP(A26,[1]Sheet1!$A$4:$P$198,13,FALSE)</f>
        <v>7</v>
      </c>
      <c r="Q26" s="225">
        <f t="shared" si="7"/>
        <v>17</v>
      </c>
      <c r="R26" s="226">
        <f>VLOOKUP(A26,[1]Sheet1!$A$4:$P$198,15,FALSE)</f>
        <v>11</v>
      </c>
      <c r="S26" s="228">
        <f>VLOOKUP(A26,[1]Sheet1!$A$4:$P$198,16,FALSE)</f>
        <v>6</v>
      </c>
    </row>
    <row r="27" spans="1:19" ht="17.25" x14ac:dyDescent="0.15">
      <c r="A27" s="178" t="s">
        <v>268</v>
      </c>
      <c r="B27" s="222">
        <f t="shared" si="1"/>
        <v>82</v>
      </c>
      <c r="C27" s="223">
        <f t="shared" si="2"/>
        <v>54</v>
      </c>
      <c r="D27" s="224">
        <f t="shared" si="2"/>
        <v>28</v>
      </c>
      <c r="E27" s="225">
        <f t="shared" si="3"/>
        <v>13</v>
      </c>
      <c r="F27" s="226">
        <f>VLOOKUP(A27,[1]Sheet1!$A$4:$C$198,3,FALSE)</f>
        <v>7</v>
      </c>
      <c r="G27" s="227">
        <f>VLOOKUP(A27,[1]Sheet1!$A$4:$D$198,4,FALSE)</f>
        <v>6</v>
      </c>
      <c r="H27" s="225">
        <f t="shared" si="4"/>
        <v>18</v>
      </c>
      <c r="I27" s="226">
        <f>VLOOKUP(A27,[1]Sheet1!$A$4:$P$198,6,FALSE)</f>
        <v>12</v>
      </c>
      <c r="J27" s="227">
        <f>VLOOKUP(A27,[1]Sheet1!$A$4:$P$198,7,FALSE)</f>
        <v>6</v>
      </c>
      <c r="K27" s="225">
        <f t="shared" si="5"/>
        <v>17</v>
      </c>
      <c r="L27" s="226">
        <f>VLOOKUP(A27,[1]Sheet1!$A$4:$P$198,9,FALSE)</f>
        <v>12</v>
      </c>
      <c r="M27" s="227">
        <f>VLOOKUP(A27,[1]Sheet1!$A$4:$P$198,10,FALSE)</f>
        <v>5</v>
      </c>
      <c r="N27" s="225">
        <f t="shared" si="6"/>
        <v>19</v>
      </c>
      <c r="O27" s="226">
        <f>VLOOKUP(A27,[1]Sheet1!$A$4:$P$198,12,FALSE)</f>
        <v>15</v>
      </c>
      <c r="P27" s="227">
        <f>VLOOKUP(A27,[1]Sheet1!$A$4:$P$198,13,FALSE)</f>
        <v>4</v>
      </c>
      <c r="Q27" s="225">
        <f t="shared" si="7"/>
        <v>15</v>
      </c>
      <c r="R27" s="226">
        <f>VLOOKUP(A27,[1]Sheet1!$A$4:$P$198,15,FALSE)</f>
        <v>8</v>
      </c>
      <c r="S27" s="228">
        <f>VLOOKUP(A27,[1]Sheet1!$A$4:$P$198,16,FALSE)</f>
        <v>7</v>
      </c>
    </row>
    <row r="28" spans="1:19" ht="17.25" x14ac:dyDescent="0.15">
      <c r="A28" s="178" t="s">
        <v>83</v>
      </c>
      <c r="B28" s="222">
        <f t="shared" si="1"/>
        <v>60</v>
      </c>
      <c r="C28" s="223">
        <f t="shared" si="2"/>
        <v>36</v>
      </c>
      <c r="D28" s="224">
        <f t="shared" si="2"/>
        <v>24</v>
      </c>
      <c r="E28" s="225">
        <f t="shared" si="3"/>
        <v>2</v>
      </c>
      <c r="F28" s="226">
        <f>VLOOKUP(A28,[1]Sheet1!$A$4:$C$198,3,FALSE)</f>
        <v>1</v>
      </c>
      <c r="G28" s="227">
        <f>VLOOKUP(A28,[1]Sheet1!$A$4:$D$198,4,FALSE)</f>
        <v>1</v>
      </c>
      <c r="H28" s="225">
        <f t="shared" si="4"/>
        <v>0</v>
      </c>
      <c r="I28" s="226">
        <f>VLOOKUP(A28,[1]Sheet1!$A$4:$P$198,6,FALSE)</f>
        <v>0</v>
      </c>
      <c r="J28" s="227">
        <f>VLOOKUP(A28,[1]Sheet1!$A$4:$P$198,7,FALSE)</f>
        <v>0</v>
      </c>
      <c r="K28" s="225">
        <f t="shared" si="5"/>
        <v>3</v>
      </c>
      <c r="L28" s="226">
        <f>VLOOKUP(A28,[1]Sheet1!$A$4:$P$198,9,FALSE)</f>
        <v>2</v>
      </c>
      <c r="M28" s="227">
        <f>VLOOKUP(A28,[1]Sheet1!$A$4:$P$198,10,FALSE)</f>
        <v>1</v>
      </c>
      <c r="N28" s="225">
        <f t="shared" si="6"/>
        <v>16</v>
      </c>
      <c r="O28" s="226">
        <f>VLOOKUP(A28,[1]Sheet1!$A$4:$P$198,12,FALSE)</f>
        <v>3</v>
      </c>
      <c r="P28" s="227">
        <f>VLOOKUP(A28,[1]Sheet1!$A$4:$P$198,13,FALSE)</f>
        <v>13</v>
      </c>
      <c r="Q28" s="225">
        <f t="shared" si="7"/>
        <v>39</v>
      </c>
      <c r="R28" s="226">
        <f>VLOOKUP(A28,[1]Sheet1!$A$4:$P$198,15,FALSE)</f>
        <v>30</v>
      </c>
      <c r="S28" s="228">
        <f>VLOOKUP(A28,[1]Sheet1!$A$4:$P$198,16,FALSE)</f>
        <v>9</v>
      </c>
    </row>
    <row r="29" spans="1:19" ht="17.25" x14ac:dyDescent="0.15">
      <c r="A29" s="178" t="s">
        <v>279</v>
      </c>
      <c r="B29" s="222">
        <f t="shared" si="1"/>
        <v>33</v>
      </c>
      <c r="C29" s="223">
        <f t="shared" si="2"/>
        <v>18</v>
      </c>
      <c r="D29" s="224">
        <f t="shared" si="2"/>
        <v>15</v>
      </c>
      <c r="E29" s="225">
        <f t="shared" si="3"/>
        <v>2</v>
      </c>
      <c r="F29" s="226">
        <f>VLOOKUP(A29,[1]Sheet1!$A$4:$C$198,3,FALSE)</f>
        <v>0</v>
      </c>
      <c r="G29" s="227">
        <f>VLOOKUP(A29,[1]Sheet1!$A$4:$D$198,4,FALSE)</f>
        <v>2</v>
      </c>
      <c r="H29" s="225">
        <f t="shared" si="4"/>
        <v>3</v>
      </c>
      <c r="I29" s="226">
        <f>VLOOKUP(A29,[1]Sheet1!$A$4:$P$198,6,FALSE)</f>
        <v>2</v>
      </c>
      <c r="J29" s="227">
        <f>VLOOKUP(A29,[1]Sheet1!$A$4:$P$198,7,FALSE)</f>
        <v>1</v>
      </c>
      <c r="K29" s="225">
        <f t="shared" si="5"/>
        <v>3</v>
      </c>
      <c r="L29" s="226">
        <f>VLOOKUP(A29,[1]Sheet1!$A$4:$P$198,9,FALSE)</f>
        <v>2</v>
      </c>
      <c r="M29" s="227">
        <f>VLOOKUP(A29,[1]Sheet1!$A$4:$P$198,10,FALSE)</f>
        <v>1</v>
      </c>
      <c r="N29" s="225">
        <f t="shared" si="6"/>
        <v>21</v>
      </c>
      <c r="O29" s="226">
        <f>VLOOKUP(A29,[1]Sheet1!$A$4:$P$198,12,FALSE)</f>
        <v>11</v>
      </c>
      <c r="P29" s="227">
        <f>VLOOKUP(A29,[1]Sheet1!$A$4:$P$198,13,FALSE)</f>
        <v>10</v>
      </c>
      <c r="Q29" s="225">
        <f t="shared" si="7"/>
        <v>4</v>
      </c>
      <c r="R29" s="226">
        <f>VLOOKUP(A29,[1]Sheet1!$A$4:$P$198,15,FALSE)</f>
        <v>3</v>
      </c>
      <c r="S29" s="228">
        <f>VLOOKUP(A29,[1]Sheet1!$A$4:$P$198,16,FALSE)</f>
        <v>1</v>
      </c>
    </row>
    <row r="30" spans="1:19" ht="17.25" x14ac:dyDescent="0.15">
      <c r="A30" s="178" t="s">
        <v>86</v>
      </c>
      <c r="B30" s="222">
        <f t="shared" si="1"/>
        <v>152</v>
      </c>
      <c r="C30" s="223">
        <f t="shared" si="2"/>
        <v>76</v>
      </c>
      <c r="D30" s="224">
        <f t="shared" si="2"/>
        <v>76</v>
      </c>
      <c r="E30" s="225">
        <f t="shared" si="3"/>
        <v>0</v>
      </c>
      <c r="F30" s="226">
        <f>VLOOKUP(A30,[1]Sheet1!$A$4:$C$198,3,FALSE)</f>
        <v>0</v>
      </c>
      <c r="G30" s="227">
        <f>VLOOKUP(A30,[1]Sheet1!$A$4:$D$198,4,FALSE)</f>
        <v>0</v>
      </c>
      <c r="H30" s="225">
        <f t="shared" si="4"/>
        <v>0</v>
      </c>
      <c r="I30" s="226">
        <f>VLOOKUP(A30,[1]Sheet1!$A$4:$P$198,6,FALSE)</f>
        <v>0</v>
      </c>
      <c r="J30" s="227">
        <f>VLOOKUP(A30,[1]Sheet1!$A$4:$P$198,7,FALSE)</f>
        <v>0</v>
      </c>
      <c r="K30" s="225">
        <f t="shared" si="5"/>
        <v>0</v>
      </c>
      <c r="L30" s="226">
        <f>VLOOKUP(A30,[1]Sheet1!$A$4:$P$198,9,FALSE)</f>
        <v>0</v>
      </c>
      <c r="M30" s="227">
        <f>VLOOKUP(A30,[1]Sheet1!$A$4:$P$198,10,FALSE)</f>
        <v>0</v>
      </c>
      <c r="N30" s="225">
        <f t="shared" si="6"/>
        <v>3</v>
      </c>
      <c r="O30" s="226">
        <f>VLOOKUP(A30,[1]Sheet1!$A$4:$P$198,12,FALSE)</f>
        <v>1</v>
      </c>
      <c r="P30" s="227">
        <f>VLOOKUP(A30,[1]Sheet1!$A$4:$P$198,13,FALSE)</f>
        <v>2</v>
      </c>
      <c r="Q30" s="225">
        <f t="shared" si="7"/>
        <v>149</v>
      </c>
      <c r="R30" s="226">
        <f>VLOOKUP(A30,[1]Sheet1!$A$4:$P$198,15,FALSE)</f>
        <v>75</v>
      </c>
      <c r="S30" s="228">
        <f>VLOOKUP(A30,[1]Sheet1!$A$4:$P$198,16,FALSE)</f>
        <v>74</v>
      </c>
    </row>
    <row r="31" spans="1:19" ht="17.25" x14ac:dyDescent="0.15">
      <c r="A31" s="178" t="s">
        <v>277</v>
      </c>
      <c r="B31" s="222">
        <f t="shared" si="1"/>
        <v>33</v>
      </c>
      <c r="C31" s="223">
        <f t="shared" si="2"/>
        <v>26</v>
      </c>
      <c r="D31" s="224">
        <f t="shared" si="2"/>
        <v>7</v>
      </c>
      <c r="E31" s="225">
        <f t="shared" si="3"/>
        <v>3</v>
      </c>
      <c r="F31" s="226">
        <f>VLOOKUP(A31,[1]Sheet1!$A$4:$C$198,3,FALSE)</f>
        <v>3</v>
      </c>
      <c r="G31" s="227">
        <f>VLOOKUP(A31,[1]Sheet1!$A$4:$D$198,4,FALSE)</f>
        <v>0</v>
      </c>
      <c r="H31" s="225">
        <f t="shared" si="4"/>
        <v>2</v>
      </c>
      <c r="I31" s="226">
        <f>VLOOKUP(A31,[1]Sheet1!$A$4:$P$198,6,FALSE)</f>
        <v>2</v>
      </c>
      <c r="J31" s="227">
        <f>VLOOKUP(A31,[1]Sheet1!$A$4:$P$198,7,FALSE)</f>
        <v>0</v>
      </c>
      <c r="K31" s="225">
        <f t="shared" si="5"/>
        <v>1</v>
      </c>
      <c r="L31" s="226">
        <f>VLOOKUP(A31,[1]Sheet1!$A$4:$P$198,9,FALSE)</f>
        <v>0</v>
      </c>
      <c r="M31" s="227">
        <f>VLOOKUP(A31,[1]Sheet1!$A$4:$P$198,10,FALSE)</f>
        <v>1</v>
      </c>
      <c r="N31" s="225">
        <f t="shared" si="6"/>
        <v>21</v>
      </c>
      <c r="O31" s="226">
        <f>VLOOKUP(A31,[1]Sheet1!$A$4:$P$198,12,FALSE)</f>
        <v>15</v>
      </c>
      <c r="P31" s="227">
        <f>VLOOKUP(A31,[1]Sheet1!$A$4:$P$198,13,FALSE)</f>
        <v>6</v>
      </c>
      <c r="Q31" s="225">
        <f t="shared" si="7"/>
        <v>6</v>
      </c>
      <c r="R31" s="226">
        <f>VLOOKUP(A31,[1]Sheet1!$A$4:$P$198,15,FALSE)</f>
        <v>6</v>
      </c>
      <c r="S31" s="228">
        <f>VLOOKUP(A31,[1]Sheet1!$A$4:$P$198,16,FALSE)</f>
        <v>0</v>
      </c>
    </row>
    <row r="32" spans="1:19" ht="17.25" x14ac:dyDescent="0.15">
      <c r="A32" s="178" t="s">
        <v>270</v>
      </c>
      <c r="B32" s="222">
        <f t="shared" si="1"/>
        <v>66</v>
      </c>
      <c r="C32" s="223">
        <f t="shared" si="2"/>
        <v>27</v>
      </c>
      <c r="D32" s="224">
        <f t="shared" si="2"/>
        <v>39</v>
      </c>
      <c r="E32" s="225">
        <f t="shared" si="3"/>
        <v>9</v>
      </c>
      <c r="F32" s="226">
        <f>VLOOKUP(A32,[1]Sheet1!$A$4:$C$198,3,FALSE)</f>
        <v>2</v>
      </c>
      <c r="G32" s="227">
        <f>VLOOKUP(A32,[1]Sheet1!$A$4:$D$198,4,FALSE)</f>
        <v>7</v>
      </c>
      <c r="H32" s="225">
        <f t="shared" si="4"/>
        <v>21</v>
      </c>
      <c r="I32" s="226">
        <f>VLOOKUP(A32,[1]Sheet1!$A$4:$P$198,6,FALSE)</f>
        <v>8</v>
      </c>
      <c r="J32" s="227">
        <f>VLOOKUP(A32,[1]Sheet1!$A$4:$P$198,7,FALSE)</f>
        <v>13</v>
      </c>
      <c r="K32" s="225">
        <f t="shared" si="5"/>
        <v>18</v>
      </c>
      <c r="L32" s="226">
        <f>VLOOKUP(A32,[1]Sheet1!$A$4:$P$198,9,FALSE)</f>
        <v>8</v>
      </c>
      <c r="M32" s="227">
        <f>VLOOKUP(A32,[1]Sheet1!$A$4:$P$198,10,FALSE)</f>
        <v>10</v>
      </c>
      <c r="N32" s="225">
        <f t="shared" si="6"/>
        <v>10</v>
      </c>
      <c r="O32" s="226">
        <f>VLOOKUP(A32,[1]Sheet1!$A$4:$P$198,12,FALSE)</f>
        <v>5</v>
      </c>
      <c r="P32" s="227">
        <f>VLOOKUP(A32,[1]Sheet1!$A$4:$P$198,13,FALSE)</f>
        <v>5</v>
      </c>
      <c r="Q32" s="225">
        <f t="shared" si="7"/>
        <v>8</v>
      </c>
      <c r="R32" s="226">
        <f>VLOOKUP(A32,[1]Sheet1!$A$4:$P$198,15,FALSE)</f>
        <v>4</v>
      </c>
      <c r="S32" s="228">
        <f>VLOOKUP(A32,[1]Sheet1!$A$4:$P$198,16,FALSE)</f>
        <v>4</v>
      </c>
    </row>
    <row r="33" spans="1:19" ht="17.25" x14ac:dyDescent="0.15">
      <c r="A33" s="178" t="s">
        <v>84</v>
      </c>
      <c r="B33" s="222">
        <f t="shared" si="1"/>
        <v>67</v>
      </c>
      <c r="C33" s="223">
        <f t="shared" si="2"/>
        <v>49</v>
      </c>
      <c r="D33" s="224">
        <f t="shared" si="2"/>
        <v>18</v>
      </c>
      <c r="E33" s="225">
        <f t="shared" si="3"/>
        <v>2</v>
      </c>
      <c r="F33" s="226">
        <f>VLOOKUP(A33,[1]Sheet1!$A$4:$C$198,3,FALSE)</f>
        <v>2</v>
      </c>
      <c r="G33" s="227">
        <f>VLOOKUP(A33,[1]Sheet1!$A$4:$D$198,4,FALSE)</f>
        <v>0</v>
      </c>
      <c r="H33" s="225">
        <f t="shared" si="4"/>
        <v>2</v>
      </c>
      <c r="I33" s="226">
        <f>VLOOKUP(A33,[1]Sheet1!$A$4:$P$198,6,FALSE)</f>
        <v>1</v>
      </c>
      <c r="J33" s="227">
        <f>VLOOKUP(A33,[1]Sheet1!$A$4:$P$198,7,FALSE)</f>
        <v>1</v>
      </c>
      <c r="K33" s="225">
        <f t="shared" si="5"/>
        <v>1</v>
      </c>
      <c r="L33" s="226">
        <f>VLOOKUP(A33,[1]Sheet1!$A$4:$P$198,9,FALSE)</f>
        <v>0</v>
      </c>
      <c r="M33" s="227">
        <f>VLOOKUP(A33,[1]Sheet1!$A$4:$P$198,10,FALSE)</f>
        <v>1</v>
      </c>
      <c r="N33" s="225">
        <f t="shared" si="6"/>
        <v>35</v>
      </c>
      <c r="O33" s="226">
        <f>VLOOKUP(A33,[1]Sheet1!$A$4:$P$198,12,FALSE)</f>
        <v>24</v>
      </c>
      <c r="P33" s="227">
        <f>VLOOKUP(A33,[1]Sheet1!$A$4:$P$198,13,FALSE)</f>
        <v>11</v>
      </c>
      <c r="Q33" s="225">
        <f t="shared" si="7"/>
        <v>27</v>
      </c>
      <c r="R33" s="226">
        <f>VLOOKUP(A33,[1]Sheet1!$A$4:$P$198,15,FALSE)</f>
        <v>22</v>
      </c>
      <c r="S33" s="228">
        <f>VLOOKUP(A33,[1]Sheet1!$A$4:$P$198,16,FALSE)</f>
        <v>5</v>
      </c>
    </row>
    <row r="34" spans="1:19" ht="17.25" x14ac:dyDescent="0.15">
      <c r="A34" s="178" t="s">
        <v>280</v>
      </c>
      <c r="B34" s="222">
        <f t="shared" si="1"/>
        <v>15</v>
      </c>
      <c r="C34" s="223">
        <f t="shared" si="2"/>
        <v>9</v>
      </c>
      <c r="D34" s="224">
        <f t="shared" si="2"/>
        <v>6</v>
      </c>
      <c r="E34" s="225">
        <f t="shared" si="3"/>
        <v>3</v>
      </c>
      <c r="F34" s="226">
        <f>VLOOKUP(A34,[1]Sheet1!$A$4:$C$198,3,FALSE)</f>
        <v>2</v>
      </c>
      <c r="G34" s="227">
        <f>VLOOKUP(A34,[1]Sheet1!$A$4:$D$198,4,FALSE)</f>
        <v>1</v>
      </c>
      <c r="H34" s="225">
        <f t="shared" si="4"/>
        <v>1</v>
      </c>
      <c r="I34" s="226">
        <f>VLOOKUP(A34,[1]Sheet1!$A$4:$P$198,6,FALSE)</f>
        <v>1</v>
      </c>
      <c r="J34" s="227">
        <f>VLOOKUP(A34,[1]Sheet1!$A$4:$P$198,7,FALSE)</f>
        <v>0</v>
      </c>
      <c r="K34" s="225">
        <f t="shared" si="5"/>
        <v>3</v>
      </c>
      <c r="L34" s="226">
        <f>VLOOKUP(A34,[1]Sheet1!$A$4:$P$198,9,FALSE)</f>
        <v>2</v>
      </c>
      <c r="M34" s="227">
        <f>VLOOKUP(A34,[1]Sheet1!$A$4:$P$198,10,FALSE)</f>
        <v>1</v>
      </c>
      <c r="N34" s="225">
        <f t="shared" si="6"/>
        <v>6</v>
      </c>
      <c r="O34" s="226">
        <f>VLOOKUP(A34,[1]Sheet1!$A$4:$P$198,12,FALSE)</f>
        <v>2</v>
      </c>
      <c r="P34" s="227">
        <f>VLOOKUP(A34,[1]Sheet1!$A$4:$P$198,13,FALSE)</f>
        <v>4</v>
      </c>
      <c r="Q34" s="225">
        <f t="shared" si="7"/>
        <v>2</v>
      </c>
      <c r="R34" s="226">
        <f>VLOOKUP(A34,[1]Sheet1!$A$4:$P$198,15,FALSE)</f>
        <v>2</v>
      </c>
      <c r="S34" s="228">
        <f>VLOOKUP(A34,[1]Sheet1!$A$4:$P$198,16,FALSE)</f>
        <v>0</v>
      </c>
    </row>
    <row r="35" spans="1:19" ht="17.25" x14ac:dyDescent="0.15">
      <c r="A35" s="178" t="s">
        <v>271</v>
      </c>
      <c r="B35" s="222">
        <f t="shared" si="1"/>
        <v>38</v>
      </c>
      <c r="C35" s="223">
        <f t="shared" si="2"/>
        <v>38</v>
      </c>
      <c r="D35" s="224">
        <f t="shared" si="2"/>
        <v>0</v>
      </c>
      <c r="E35" s="225">
        <f t="shared" si="3"/>
        <v>2</v>
      </c>
      <c r="F35" s="226">
        <f>VLOOKUP(A35,[1]Sheet1!$A$4:$C$198,3,FALSE)</f>
        <v>2</v>
      </c>
      <c r="G35" s="227">
        <f>VLOOKUP(A35,[1]Sheet1!$A$4:$D$198,4,FALSE)</f>
        <v>0</v>
      </c>
      <c r="H35" s="225">
        <f t="shared" si="4"/>
        <v>0</v>
      </c>
      <c r="I35" s="226">
        <f>VLOOKUP(A35,[1]Sheet1!$A$4:$P$198,6,FALSE)</f>
        <v>0</v>
      </c>
      <c r="J35" s="227">
        <f>VLOOKUP(A35,[1]Sheet1!$A$4:$P$198,7,FALSE)</f>
        <v>0</v>
      </c>
      <c r="K35" s="225">
        <f t="shared" si="5"/>
        <v>0</v>
      </c>
      <c r="L35" s="226">
        <f>VLOOKUP(A35,[1]Sheet1!$A$4:$P$198,9,FALSE)</f>
        <v>0</v>
      </c>
      <c r="M35" s="227">
        <f>VLOOKUP(A35,[1]Sheet1!$A$4:$P$198,10,FALSE)</f>
        <v>0</v>
      </c>
      <c r="N35" s="225">
        <f t="shared" si="6"/>
        <v>3</v>
      </c>
      <c r="O35" s="226">
        <f>VLOOKUP(A35,[1]Sheet1!$A$4:$P$198,12,FALSE)</f>
        <v>3</v>
      </c>
      <c r="P35" s="227">
        <f>VLOOKUP(A35,[1]Sheet1!$A$4:$P$198,13,FALSE)</f>
        <v>0</v>
      </c>
      <c r="Q35" s="225">
        <f t="shared" si="7"/>
        <v>33</v>
      </c>
      <c r="R35" s="226">
        <f>VLOOKUP(A35,[1]Sheet1!$A$4:$P$198,15,FALSE)</f>
        <v>33</v>
      </c>
      <c r="S35" s="228">
        <f>VLOOKUP(A35,[1]Sheet1!$A$4:$P$198,16,FALSE)</f>
        <v>0</v>
      </c>
    </row>
    <row r="36" spans="1:19" ht="17.25" x14ac:dyDescent="0.15">
      <c r="A36" s="178" t="s">
        <v>293</v>
      </c>
      <c r="B36" s="222">
        <f t="shared" si="1"/>
        <v>7</v>
      </c>
      <c r="C36" s="223">
        <f t="shared" si="2"/>
        <v>3</v>
      </c>
      <c r="D36" s="224">
        <f t="shared" si="2"/>
        <v>4</v>
      </c>
      <c r="E36" s="225">
        <f t="shared" si="3"/>
        <v>1</v>
      </c>
      <c r="F36" s="226">
        <f>VLOOKUP(A36,[1]Sheet1!$A$4:$C$198,3,FALSE)</f>
        <v>0</v>
      </c>
      <c r="G36" s="227">
        <f>VLOOKUP(A36,[1]Sheet1!$A$4:$D$198,4,FALSE)</f>
        <v>1</v>
      </c>
      <c r="H36" s="225">
        <f t="shared" si="4"/>
        <v>0</v>
      </c>
      <c r="I36" s="226">
        <f>VLOOKUP(A36,[1]Sheet1!$A$4:$P$198,6,FALSE)</f>
        <v>0</v>
      </c>
      <c r="J36" s="227">
        <f>VLOOKUP(A36,[1]Sheet1!$A$4:$P$198,7,FALSE)</f>
        <v>0</v>
      </c>
      <c r="K36" s="225">
        <f t="shared" si="5"/>
        <v>1</v>
      </c>
      <c r="L36" s="226">
        <f>VLOOKUP(A36,[1]Sheet1!$A$4:$P$198,9,FALSE)</f>
        <v>1</v>
      </c>
      <c r="M36" s="227">
        <f>VLOOKUP(A36,[1]Sheet1!$A$4:$P$198,10,FALSE)</f>
        <v>0</v>
      </c>
      <c r="N36" s="225">
        <f t="shared" si="6"/>
        <v>4</v>
      </c>
      <c r="O36" s="226">
        <f>VLOOKUP(A36,[1]Sheet1!$A$4:$P$198,12,FALSE)</f>
        <v>1</v>
      </c>
      <c r="P36" s="227">
        <f>VLOOKUP(A36,[1]Sheet1!$A$4:$P$198,13,FALSE)</f>
        <v>3</v>
      </c>
      <c r="Q36" s="225">
        <f t="shared" si="7"/>
        <v>1</v>
      </c>
      <c r="R36" s="226">
        <f>VLOOKUP(A36,[1]Sheet1!$A$4:$P$198,15,FALSE)</f>
        <v>1</v>
      </c>
      <c r="S36" s="228">
        <f>VLOOKUP(A36,[1]Sheet1!$A$4:$P$198,16,FALSE)</f>
        <v>0</v>
      </c>
    </row>
    <row r="37" spans="1:19" ht="17.25" x14ac:dyDescent="0.15">
      <c r="A37" s="178" t="s">
        <v>133</v>
      </c>
      <c r="B37" s="222">
        <f t="shared" si="1"/>
        <v>17</v>
      </c>
      <c r="C37" s="223">
        <f t="shared" si="2"/>
        <v>13</v>
      </c>
      <c r="D37" s="224">
        <f t="shared" si="2"/>
        <v>4</v>
      </c>
      <c r="E37" s="225">
        <f t="shared" si="3"/>
        <v>1</v>
      </c>
      <c r="F37" s="226">
        <f>VLOOKUP(A37,[1]Sheet1!$A$4:$C$198,3,FALSE)</f>
        <v>0</v>
      </c>
      <c r="G37" s="227">
        <f>VLOOKUP(A37,[1]Sheet1!$A$4:$D$198,4,FALSE)</f>
        <v>1</v>
      </c>
      <c r="H37" s="225">
        <f t="shared" si="4"/>
        <v>1</v>
      </c>
      <c r="I37" s="226">
        <f>VLOOKUP(A37,[1]Sheet1!$A$4:$P$198,6,FALSE)</f>
        <v>1</v>
      </c>
      <c r="J37" s="227">
        <f>VLOOKUP(A37,[1]Sheet1!$A$4:$P$198,7,FALSE)</f>
        <v>0</v>
      </c>
      <c r="K37" s="225">
        <f t="shared" si="5"/>
        <v>3</v>
      </c>
      <c r="L37" s="226">
        <f>VLOOKUP(A37,[1]Sheet1!$A$4:$P$198,9,FALSE)</f>
        <v>3</v>
      </c>
      <c r="M37" s="227">
        <f>VLOOKUP(A37,[1]Sheet1!$A$4:$P$198,10,FALSE)</f>
        <v>0</v>
      </c>
      <c r="N37" s="225">
        <f t="shared" si="6"/>
        <v>8</v>
      </c>
      <c r="O37" s="226">
        <f>VLOOKUP(A37,[1]Sheet1!$A$4:$P$198,12,FALSE)</f>
        <v>6</v>
      </c>
      <c r="P37" s="227">
        <f>VLOOKUP(A37,[1]Sheet1!$A$4:$P$198,13,FALSE)</f>
        <v>2</v>
      </c>
      <c r="Q37" s="225">
        <f t="shared" si="7"/>
        <v>4</v>
      </c>
      <c r="R37" s="226">
        <f>VLOOKUP(A37,[1]Sheet1!$A$4:$P$198,15,FALSE)</f>
        <v>3</v>
      </c>
      <c r="S37" s="228">
        <f>VLOOKUP(A37,[1]Sheet1!$A$4:$P$198,16,FALSE)</f>
        <v>1</v>
      </c>
    </row>
    <row r="38" spans="1:19" ht="17.25" x14ac:dyDescent="0.15">
      <c r="A38" s="178" t="s">
        <v>272</v>
      </c>
      <c r="B38" s="222">
        <f t="shared" si="1"/>
        <v>33</v>
      </c>
      <c r="C38" s="223">
        <f t="shared" si="2"/>
        <v>28</v>
      </c>
      <c r="D38" s="224">
        <f t="shared" si="2"/>
        <v>5</v>
      </c>
      <c r="E38" s="225">
        <f t="shared" si="3"/>
        <v>0</v>
      </c>
      <c r="F38" s="226">
        <f>VLOOKUP(A38,[1]Sheet1!$A$4:$C$198,3,FALSE)</f>
        <v>0</v>
      </c>
      <c r="G38" s="227">
        <f>VLOOKUP(A38,[1]Sheet1!$A$4:$D$198,4,FALSE)</f>
        <v>0</v>
      </c>
      <c r="H38" s="225">
        <f t="shared" si="4"/>
        <v>15</v>
      </c>
      <c r="I38" s="226">
        <f>VLOOKUP(A38,[1]Sheet1!$A$4:$P$198,6,FALSE)</f>
        <v>15</v>
      </c>
      <c r="J38" s="227">
        <f>VLOOKUP(A38,[1]Sheet1!$A$4:$P$198,7,FALSE)</f>
        <v>0</v>
      </c>
      <c r="K38" s="225">
        <f t="shared" si="5"/>
        <v>0</v>
      </c>
      <c r="L38" s="226">
        <f>VLOOKUP(A38,[1]Sheet1!$A$4:$P$198,9,FALSE)</f>
        <v>0</v>
      </c>
      <c r="M38" s="227">
        <f>VLOOKUP(A38,[1]Sheet1!$A$4:$P$198,10,FALSE)</f>
        <v>0</v>
      </c>
      <c r="N38" s="225">
        <f t="shared" si="6"/>
        <v>9</v>
      </c>
      <c r="O38" s="226">
        <f>VLOOKUP(A38,[1]Sheet1!$A$4:$P$198,12,FALSE)</f>
        <v>6</v>
      </c>
      <c r="P38" s="227">
        <f>VLOOKUP(A38,[1]Sheet1!$A$4:$P$198,13,FALSE)</f>
        <v>3</v>
      </c>
      <c r="Q38" s="225">
        <f t="shared" si="7"/>
        <v>9</v>
      </c>
      <c r="R38" s="226">
        <f>VLOOKUP(A38,[1]Sheet1!$A$4:$P$198,15,FALSE)</f>
        <v>7</v>
      </c>
      <c r="S38" s="228">
        <f>VLOOKUP(A38,[1]Sheet1!$A$4:$P$198,16,FALSE)</f>
        <v>2</v>
      </c>
    </row>
    <row r="39" spans="1:19" ht="17.25" x14ac:dyDescent="0.15">
      <c r="A39" s="178" t="s">
        <v>275</v>
      </c>
      <c r="B39" s="222">
        <f t="shared" si="1"/>
        <v>33</v>
      </c>
      <c r="C39" s="223">
        <f t="shared" si="2"/>
        <v>22</v>
      </c>
      <c r="D39" s="224">
        <f t="shared" si="2"/>
        <v>11</v>
      </c>
      <c r="E39" s="225">
        <f t="shared" si="3"/>
        <v>2</v>
      </c>
      <c r="F39" s="226">
        <f>VLOOKUP(A39,[1]Sheet1!$A$4:$C$198,3,FALSE)</f>
        <v>1</v>
      </c>
      <c r="G39" s="227">
        <f>VLOOKUP(A39,[1]Sheet1!$A$4:$D$198,4,FALSE)</f>
        <v>1</v>
      </c>
      <c r="H39" s="225">
        <f t="shared" si="4"/>
        <v>6</v>
      </c>
      <c r="I39" s="226">
        <f>VLOOKUP(A39,[1]Sheet1!$A$4:$P$198,6,FALSE)</f>
        <v>5</v>
      </c>
      <c r="J39" s="227">
        <f>VLOOKUP(A39,[1]Sheet1!$A$4:$P$198,7,FALSE)</f>
        <v>1</v>
      </c>
      <c r="K39" s="225">
        <f t="shared" si="5"/>
        <v>2</v>
      </c>
      <c r="L39" s="226">
        <f>VLOOKUP(A39,[1]Sheet1!$A$4:$P$198,9,FALSE)</f>
        <v>1</v>
      </c>
      <c r="M39" s="227">
        <f>VLOOKUP(A39,[1]Sheet1!$A$4:$P$198,10,FALSE)</f>
        <v>1</v>
      </c>
      <c r="N39" s="225">
        <f t="shared" si="6"/>
        <v>19</v>
      </c>
      <c r="O39" s="226">
        <f>VLOOKUP(A39,[1]Sheet1!$A$4:$P$198,12,FALSE)</f>
        <v>13</v>
      </c>
      <c r="P39" s="227">
        <f>VLOOKUP(A39,[1]Sheet1!$A$4:$P$198,13,FALSE)</f>
        <v>6</v>
      </c>
      <c r="Q39" s="225">
        <f t="shared" si="7"/>
        <v>4</v>
      </c>
      <c r="R39" s="226">
        <f>VLOOKUP(A39,[1]Sheet1!$A$4:$P$198,15,FALSE)</f>
        <v>2</v>
      </c>
      <c r="S39" s="228">
        <f>VLOOKUP(A39,[1]Sheet1!$A$4:$P$198,16,FALSE)</f>
        <v>2</v>
      </c>
    </row>
    <row r="40" spans="1:19" ht="17.25" x14ac:dyDescent="0.15">
      <c r="A40" s="178" t="s">
        <v>274</v>
      </c>
      <c r="B40" s="222">
        <f t="shared" si="1"/>
        <v>42</v>
      </c>
      <c r="C40" s="223">
        <f t="shared" si="2"/>
        <v>20</v>
      </c>
      <c r="D40" s="224">
        <f t="shared" si="2"/>
        <v>22</v>
      </c>
      <c r="E40" s="225">
        <f t="shared" si="3"/>
        <v>0</v>
      </c>
      <c r="F40" s="226">
        <f>VLOOKUP(A40,[1]Sheet1!$A$4:$C$198,3,FALSE)</f>
        <v>0</v>
      </c>
      <c r="G40" s="227">
        <f>VLOOKUP(A40,[1]Sheet1!$A$4:$D$198,4,FALSE)</f>
        <v>0</v>
      </c>
      <c r="H40" s="225">
        <f t="shared" si="4"/>
        <v>0</v>
      </c>
      <c r="I40" s="226">
        <f>VLOOKUP(A40,[1]Sheet1!$A$4:$P$198,6,FALSE)</f>
        <v>0</v>
      </c>
      <c r="J40" s="227">
        <f>VLOOKUP(A40,[1]Sheet1!$A$4:$P$198,7,FALSE)</f>
        <v>0</v>
      </c>
      <c r="K40" s="225">
        <f t="shared" si="5"/>
        <v>0</v>
      </c>
      <c r="L40" s="226">
        <f>VLOOKUP(A40,[1]Sheet1!$A$4:$P$198,9,FALSE)</f>
        <v>0</v>
      </c>
      <c r="M40" s="227">
        <f>VLOOKUP(A40,[1]Sheet1!$A$4:$P$198,10,FALSE)</f>
        <v>0</v>
      </c>
      <c r="N40" s="225">
        <f t="shared" si="6"/>
        <v>0</v>
      </c>
      <c r="O40" s="226">
        <f>VLOOKUP(A40,[1]Sheet1!$A$4:$P$198,12,FALSE)</f>
        <v>0</v>
      </c>
      <c r="P40" s="227">
        <f>VLOOKUP(A40,[1]Sheet1!$A$4:$P$198,13,FALSE)</f>
        <v>0</v>
      </c>
      <c r="Q40" s="225">
        <f t="shared" si="7"/>
        <v>42</v>
      </c>
      <c r="R40" s="226">
        <f>VLOOKUP(A40,[1]Sheet1!$A$4:$P$198,15,FALSE)</f>
        <v>20</v>
      </c>
      <c r="S40" s="228">
        <f>VLOOKUP(A40,[1]Sheet1!$A$4:$P$198,16,FALSE)</f>
        <v>22</v>
      </c>
    </row>
    <row r="41" spans="1:19" ht="17.25" x14ac:dyDescent="0.15">
      <c r="A41" s="178" t="s">
        <v>282</v>
      </c>
      <c r="B41" s="222">
        <f t="shared" si="1"/>
        <v>22</v>
      </c>
      <c r="C41" s="223">
        <f t="shared" si="2"/>
        <v>18</v>
      </c>
      <c r="D41" s="224">
        <f t="shared" si="2"/>
        <v>4</v>
      </c>
      <c r="E41" s="225">
        <f t="shared" si="3"/>
        <v>0</v>
      </c>
      <c r="F41" s="226">
        <f>VLOOKUP(A41,[1]Sheet1!$A$4:$C$198,3,FALSE)</f>
        <v>0</v>
      </c>
      <c r="G41" s="227">
        <f>VLOOKUP(A41,[1]Sheet1!$A$4:$D$198,4,FALSE)</f>
        <v>0</v>
      </c>
      <c r="H41" s="225">
        <f t="shared" si="4"/>
        <v>0</v>
      </c>
      <c r="I41" s="226">
        <f>VLOOKUP(A41,[1]Sheet1!$A$4:$P$198,6,FALSE)</f>
        <v>0</v>
      </c>
      <c r="J41" s="227">
        <f>VLOOKUP(A41,[1]Sheet1!$A$4:$P$198,7,FALSE)</f>
        <v>0</v>
      </c>
      <c r="K41" s="225">
        <f t="shared" si="5"/>
        <v>0</v>
      </c>
      <c r="L41" s="226">
        <f>VLOOKUP(A41,[1]Sheet1!$A$4:$P$198,9,FALSE)</f>
        <v>0</v>
      </c>
      <c r="M41" s="227">
        <f>VLOOKUP(A41,[1]Sheet1!$A$4:$P$198,10,FALSE)</f>
        <v>0</v>
      </c>
      <c r="N41" s="225">
        <f t="shared" si="6"/>
        <v>12</v>
      </c>
      <c r="O41" s="226">
        <f>VLOOKUP(A41,[1]Sheet1!$A$4:$P$198,12,FALSE)</f>
        <v>11</v>
      </c>
      <c r="P41" s="227">
        <f>VLOOKUP(A41,[1]Sheet1!$A$4:$P$198,13,FALSE)</f>
        <v>1</v>
      </c>
      <c r="Q41" s="225">
        <f t="shared" si="7"/>
        <v>10</v>
      </c>
      <c r="R41" s="226">
        <f>VLOOKUP(A41,[1]Sheet1!$A$4:$P$198,15,FALSE)</f>
        <v>7</v>
      </c>
      <c r="S41" s="228">
        <f>VLOOKUP(A41,[1]Sheet1!$A$4:$P$198,16,FALSE)</f>
        <v>3</v>
      </c>
    </row>
    <row r="42" spans="1:19" ht="17.25" x14ac:dyDescent="0.15">
      <c r="A42" s="178" t="s">
        <v>290</v>
      </c>
      <c r="B42" s="222">
        <f t="shared" si="1"/>
        <v>14</v>
      </c>
      <c r="C42" s="223">
        <f t="shared" si="2"/>
        <v>6</v>
      </c>
      <c r="D42" s="224">
        <f t="shared" si="2"/>
        <v>8</v>
      </c>
      <c r="E42" s="225">
        <f t="shared" si="3"/>
        <v>1</v>
      </c>
      <c r="F42" s="226">
        <f>VLOOKUP(A42,[1]Sheet1!$A$4:$C$198,3,FALSE)</f>
        <v>0</v>
      </c>
      <c r="G42" s="227">
        <f>VLOOKUP(A42,[1]Sheet1!$A$4:$D$198,4,FALSE)</f>
        <v>1</v>
      </c>
      <c r="H42" s="225">
        <f t="shared" si="4"/>
        <v>1</v>
      </c>
      <c r="I42" s="226">
        <f>VLOOKUP(A42,[1]Sheet1!$A$4:$P$198,6,FALSE)</f>
        <v>0</v>
      </c>
      <c r="J42" s="227">
        <f>VLOOKUP(A42,[1]Sheet1!$A$4:$P$198,7,FALSE)</f>
        <v>1</v>
      </c>
      <c r="K42" s="225">
        <f t="shared" si="5"/>
        <v>2</v>
      </c>
      <c r="L42" s="226">
        <f>VLOOKUP(A42,[1]Sheet1!$A$4:$P$198,9,FALSE)</f>
        <v>2</v>
      </c>
      <c r="M42" s="227">
        <f>VLOOKUP(A42,[1]Sheet1!$A$4:$P$198,10,FALSE)</f>
        <v>0</v>
      </c>
      <c r="N42" s="225">
        <f t="shared" si="6"/>
        <v>5</v>
      </c>
      <c r="O42" s="226">
        <f>VLOOKUP(A42,[1]Sheet1!$A$4:$P$198,12,FALSE)</f>
        <v>3</v>
      </c>
      <c r="P42" s="227">
        <f>VLOOKUP(A42,[1]Sheet1!$A$4:$P$198,13,FALSE)</f>
        <v>2</v>
      </c>
      <c r="Q42" s="225">
        <f t="shared" si="7"/>
        <v>5</v>
      </c>
      <c r="R42" s="226">
        <f>VLOOKUP(A42,[1]Sheet1!$A$4:$P$198,15,FALSE)</f>
        <v>1</v>
      </c>
      <c r="S42" s="228">
        <f>VLOOKUP(A42,[1]Sheet1!$A$4:$P$198,16,FALSE)</f>
        <v>4</v>
      </c>
    </row>
    <row r="43" spans="1:19" ht="17.25" x14ac:dyDescent="0.15">
      <c r="A43" s="178" t="s">
        <v>283</v>
      </c>
      <c r="B43" s="222">
        <f t="shared" si="1"/>
        <v>26</v>
      </c>
      <c r="C43" s="223">
        <f t="shared" si="2"/>
        <v>15</v>
      </c>
      <c r="D43" s="224">
        <f t="shared" si="2"/>
        <v>11</v>
      </c>
      <c r="E43" s="225">
        <f t="shared" si="3"/>
        <v>5</v>
      </c>
      <c r="F43" s="226">
        <f>VLOOKUP(A43,[1]Sheet1!$A$4:$C$198,3,FALSE)</f>
        <v>4</v>
      </c>
      <c r="G43" s="227">
        <f>VLOOKUP(A43,[1]Sheet1!$A$4:$D$198,4,FALSE)</f>
        <v>1</v>
      </c>
      <c r="H43" s="225">
        <f t="shared" si="4"/>
        <v>1</v>
      </c>
      <c r="I43" s="226">
        <f>VLOOKUP(A43,[1]Sheet1!$A$4:$P$198,6,FALSE)</f>
        <v>0</v>
      </c>
      <c r="J43" s="227">
        <f>VLOOKUP(A43,[1]Sheet1!$A$4:$P$198,7,FALSE)</f>
        <v>1</v>
      </c>
      <c r="K43" s="225">
        <f t="shared" si="5"/>
        <v>0</v>
      </c>
      <c r="L43" s="226">
        <f>VLOOKUP(A43,[1]Sheet1!$A$4:$P$198,9,FALSE)</f>
        <v>0</v>
      </c>
      <c r="M43" s="227">
        <f>VLOOKUP(A43,[1]Sheet1!$A$4:$P$198,10,FALSE)</f>
        <v>0</v>
      </c>
      <c r="N43" s="225">
        <f t="shared" si="6"/>
        <v>17</v>
      </c>
      <c r="O43" s="226">
        <f>VLOOKUP(A43,[1]Sheet1!$A$4:$P$198,12,FALSE)</f>
        <v>9</v>
      </c>
      <c r="P43" s="227">
        <f>VLOOKUP(A43,[1]Sheet1!$A$4:$P$198,13,FALSE)</f>
        <v>8</v>
      </c>
      <c r="Q43" s="225">
        <f t="shared" si="7"/>
        <v>3</v>
      </c>
      <c r="R43" s="226">
        <f>VLOOKUP(A43,[1]Sheet1!$A$4:$P$198,15,FALSE)</f>
        <v>2</v>
      </c>
      <c r="S43" s="228">
        <f>VLOOKUP(A43,[1]Sheet1!$A$4:$P$198,16,FALSE)</f>
        <v>1</v>
      </c>
    </row>
    <row r="44" spans="1:19" ht="17.25" x14ac:dyDescent="0.15">
      <c r="A44" s="178" t="s">
        <v>138</v>
      </c>
      <c r="B44" s="222">
        <f t="shared" si="1"/>
        <v>0</v>
      </c>
      <c r="C44" s="223">
        <f t="shared" si="2"/>
        <v>0</v>
      </c>
      <c r="D44" s="224">
        <f t="shared" si="2"/>
        <v>0</v>
      </c>
      <c r="E44" s="225">
        <f t="shared" si="3"/>
        <v>0</v>
      </c>
      <c r="F44" s="226">
        <f>VLOOKUP(A44,[1]Sheet1!$A$4:$C$198,3,FALSE)</f>
        <v>0</v>
      </c>
      <c r="G44" s="227">
        <f>VLOOKUP(A44,[1]Sheet1!$A$4:$D$198,4,FALSE)</f>
        <v>0</v>
      </c>
      <c r="H44" s="225">
        <f t="shared" si="4"/>
        <v>0</v>
      </c>
      <c r="I44" s="226">
        <f>VLOOKUP(A44,[1]Sheet1!$A$4:$P$198,6,FALSE)</f>
        <v>0</v>
      </c>
      <c r="J44" s="227">
        <f>VLOOKUP(A44,[1]Sheet1!$A$4:$P$198,7,FALSE)</f>
        <v>0</v>
      </c>
      <c r="K44" s="225">
        <f t="shared" si="5"/>
        <v>0</v>
      </c>
      <c r="L44" s="226">
        <f>VLOOKUP(A44,[1]Sheet1!$A$4:$P$198,9,FALSE)</f>
        <v>0</v>
      </c>
      <c r="M44" s="227">
        <f>VLOOKUP(A44,[1]Sheet1!$A$4:$P$198,10,FALSE)</f>
        <v>0</v>
      </c>
      <c r="N44" s="225">
        <f t="shared" si="6"/>
        <v>0</v>
      </c>
      <c r="O44" s="226">
        <f>VLOOKUP(A44,[1]Sheet1!$A$4:$P$198,12,FALSE)</f>
        <v>0</v>
      </c>
      <c r="P44" s="227">
        <f>VLOOKUP(A44,[1]Sheet1!$A$4:$P$198,13,FALSE)</f>
        <v>0</v>
      </c>
      <c r="Q44" s="225">
        <f t="shared" si="7"/>
        <v>0</v>
      </c>
      <c r="R44" s="226">
        <f>VLOOKUP(A44,[1]Sheet1!$A$4:$P$198,15,FALSE)</f>
        <v>0</v>
      </c>
      <c r="S44" s="228">
        <f>VLOOKUP(A44,[1]Sheet1!$A$4:$P$198,16,FALSE)</f>
        <v>0</v>
      </c>
    </row>
    <row r="45" spans="1:19" ht="17.25" x14ac:dyDescent="0.15">
      <c r="A45" s="178" t="s">
        <v>273</v>
      </c>
      <c r="B45" s="222">
        <f t="shared" si="1"/>
        <v>37</v>
      </c>
      <c r="C45" s="223">
        <f t="shared" si="2"/>
        <v>4</v>
      </c>
      <c r="D45" s="224">
        <f t="shared" si="2"/>
        <v>33</v>
      </c>
      <c r="E45" s="225">
        <f t="shared" si="3"/>
        <v>1</v>
      </c>
      <c r="F45" s="226">
        <f>VLOOKUP(A45,[1]Sheet1!$A$4:$C$198,3,FALSE)</f>
        <v>0</v>
      </c>
      <c r="G45" s="227">
        <f>VLOOKUP(A45,[1]Sheet1!$A$4:$D$198,4,FALSE)</f>
        <v>1</v>
      </c>
      <c r="H45" s="225">
        <f t="shared" si="4"/>
        <v>5</v>
      </c>
      <c r="I45" s="226">
        <f>VLOOKUP(A45,[1]Sheet1!$A$4:$P$198,6,FALSE)</f>
        <v>1</v>
      </c>
      <c r="J45" s="227">
        <f>VLOOKUP(A45,[1]Sheet1!$A$4:$P$198,7,FALSE)</f>
        <v>4</v>
      </c>
      <c r="K45" s="225">
        <f t="shared" si="5"/>
        <v>10</v>
      </c>
      <c r="L45" s="226">
        <f>VLOOKUP(A45,[1]Sheet1!$A$4:$P$198,9,FALSE)</f>
        <v>2</v>
      </c>
      <c r="M45" s="227">
        <f>VLOOKUP(A45,[1]Sheet1!$A$4:$P$198,10,FALSE)</f>
        <v>8</v>
      </c>
      <c r="N45" s="225">
        <f t="shared" si="6"/>
        <v>10</v>
      </c>
      <c r="O45" s="226">
        <f>VLOOKUP(A45,[1]Sheet1!$A$4:$P$198,12,FALSE)</f>
        <v>0</v>
      </c>
      <c r="P45" s="227">
        <f>VLOOKUP(A45,[1]Sheet1!$A$4:$P$198,13,FALSE)</f>
        <v>10</v>
      </c>
      <c r="Q45" s="225">
        <f t="shared" si="7"/>
        <v>11</v>
      </c>
      <c r="R45" s="226">
        <f>VLOOKUP(A45,[1]Sheet1!$A$4:$P$198,15,FALSE)</f>
        <v>1</v>
      </c>
      <c r="S45" s="228">
        <f>VLOOKUP(A45,[1]Sheet1!$A$4:$P$198,16,FALSE)</f>
        <v>10</v>
      </c>
    </row>
    <row r="46" spans="1:19" ht="17.25" x14ac:dyDescent="0.15">
      <c r="A46" s="178" t="s">
        <v>125</v>
      </c>
      <c r="B46" s="222">
        <f t="shared" si="1"/>
        <v>13</v>
      </c>
      <c r="C46" s="223">
        <f t="shared" si="2"/>
        <v>8</v>
      </c>
      <c r="D46" s="224">
        <f t="shared" si="2"/>
        <v>5</v>
      </c>
      <c r="E46" s="225">
        <f t="shared" si="3"/>
        <v>8</v>
      </c>
      <c r="F46" s="226">
        <f>VLOOKUP(A46,[1]Sheet1!$A$4:$C$198,3,FALSE)</f>
        <v>6</v>
      </c>
      <c r="G46" s="227">
        <f>VLOOKUP(A46,[1]Sheet1!$A$4:$D$198,4,FALSE)</f>
        <v>2</v>
      </c>
      <c r="H46" s="225">
        <f t="shared" si="4"/>
        <v>0</v>
      </c>
      <c r="I46" s="226">
        <f>VLOOKUP(A46,[1]Sheet1!$A$4:$P$198,6,FALSE)</f>
        <v>0</v>
      </c>
      <c r="J46" s="227">
        <f>VLOOKUP(A46,[1]Sheet1!$A$4:$P$198,7,FALSE)</f>
        <v>0</v>
      </c>
      <c r="K46" s="225">
        <f t="shared" si="5"/>
        <v>0</v>
      </c>
      <c r="L46" s="226">
        <f>VLOOKUP(A46,[1]Sheet1!$A$4:$P$198,9,FALSE)</f>
        <v>0</v>
      </c>
      <c r="M46" s="227">
        <f>VLOOKUP(A46,[1]Sheet1!$A$4:$P$198,10,FALSE)</f>
        <v>0</v>
      </c>
      <c r="N46" s="225">
        <f t="shared" si="6"/>
        <v>5</v>
      </c>
      <c r="O46" s="226">
        <f>VLOOKUP(A46,[1]Sheet1!$A$4:$P$198,12,FALSE)</f>
        <v>2</v>
      </c>
      <c r="P46" s="227">
        <f>VLOOKUP(A46,[1]Sheet1!$A$4:$P$198,13,FALSE)</f>
        <v>3</v>
      </c>
      <c r="Q46" s="225">
        <f t="shared" si="7"/>
        <v>0</v>
      </c>
      <c r="R46" s="226">
        <f>VLOOKUP(A46,[1]Sheet1!$A$4:$P$198,15,FALSE)</f>
        <v>0</v>
      </c>
      <c r="S46" s="228">
        <f>VLOOKUP(A46,[1]Sheet1!$A$4:$P$198,16,FALSE)</f>
        <v>0</v>
      </c>
    </row>
    <row r="47" spans="1:19" ht="17.25" x14ac:dyDescent="0.15">
      <c r="A47" s="178" t="s">
        <v>299</v>
      </c>
      <c r="B47" s="222">
        <f t="shared" si="1"/>
        <v>7</v>
      </c>
      <c r="C47" s="223">
        <f t="shared" si="2"/>
        <v>4</v>
      </c>
      <c r="D47" s="224">
        <f t="shared" si="2"/>
        <v>3</v>
      </c>
      <c r="E47" s="225">
        <f t="shared" si="3"/>
        <v>0</v>
      </c>
      <c r="F47" s="226">
        <f>VLOOKUP(A47,[1]Sheet1!$A$4:$C$198,3,FALSE)</f>
        <v>0</v>
      </c>
      <c r="G47" s="227">
        <f>VLOOKUP(A47,[1]Sheet1!$A$4:$D$198,4,FALSE)</f>
        <v>0</v>
      </c>
      <c r="H47" s="225">
        <f t="shared" si="4"/>
        <v>5</v>
      </c>
      <c r="I47" s="226">
        <f>VLOOKUP(A47,[1]Sheet1!$A$4:$P$198,6,FALSE)</f>
        <v>4</v>
      </c>
      <c r="J47" s="227">
        <f>VLOOKUP(A47,[1]Sheet1!$A$4:$P$198,7,FALSE)</f>
        <v>1</v>
      </c>
      <c r="K47" s="225">
        <f t="shared" si="5"/>
        <v>1</v>
      </c>
      <c r="L47" s="226">
        <f>VLOOKUP(A47,[1]Sheet1!$A$4:$P$198,9,FALSE)</f>
        <v>0</v>
      </c>
      <c r="M47" s="227">
        <f>VLOOKUP(A47,[1]Sheet1!$A$4:$P$198,10,FALSE)</f>
        <v>1</v>
      </c>
      <c r="N47" s="225">
        <f t="shared" si="6"/>
        <v>1</v>
      </c>
      <c r="O47" s="226">
        <f>VLOOKUP(A47,[1]Sheet1!$A$4:$P$198,12,FALSE)</f>
        <v>0</v>
      </c>
      <c r="P47" s="227">
        <f>VLOOKUP(A47,[1]Sheet1!$A$4:$P$198,13,FALSE)</f>
        <v>1</v>
      </c>
      <c r="Q47" s="225">
        <f t="shared" si="7"/>
        <v>0</v>
      </c>
      <c r="R47" s="226">
        <f>VLOOKUP(A47,[1]Sheet1!$A$4:$P$198,15,FALSE)</f>
        <v>0</v>
      </c>
      <c r="S47" s="228">
        <f>VLOOKUP(A47,[1]Sheet1!$A$4:$P$198,16,FALSE)</f>
        <v>0</v>
      </c>
    </row>
    <row r="48" spans="1:19" ht="17.25" x14ac:dyDescent="0.15">
      <c r="A48" s="210" t="s">
        <v>377</v>
      </c>
      <c r="B48" s="222">
        <f t="shared" si="1"/>
        <v>13</v>
      </c>
      <c r="C48" s="223">
        <f t="shared" si="2"/>
        <v>8</v>
      </c>
      <c r="D48" s="224">
        <f t="shared" si="2"/>
        <v>5</v>
      </c>
      <c r="E48" s="225">
        <f t="shared" si="3"/>
        <v>2</v>
      </c>
      <c r="F48" s="226">
        <f>VLOOKUP(A48,[1]Sheet1!$A$4:$C$198,3,FALSE)</f>
        <v>2</v>
      </c>
      <c r="G48" s="227">
        <f>VLOOKUP(A48,[1]Sheet1!$A$4:$D$198,4,FALSE)</f>
        <v>0</v>
      </c>
      <c r="H48" s="225">
        <f t="shared" si="4"/>
        <v>2</v>
      </c>
      <c r="I48" s="226">
        <f>VLOOKUP(A48,[1]Sheet1!$A$4:$P$198,6,FALSE)</f>
        <v>0</v>
      </c>
      <c r="J48" s="227">
        <f>VLOOKUP(A48,[1]Sheet1!$A$4:$P$198,7,FALSE)</f>
        <v>2</v>
      </c>
      <c r="K48" s="225">
        <f t="shared" si="5"/>
        <v>9</v>
      </c>
      <c r="L48" s="226">
        <f>VLOOKUP(A48,[1]Sheet1!$A$4:$P$198,9,FALSE)</f>
        <v>6</v>
      </c>
      <c r="M48" s="227">
        <f>VLOOKUP(A48,[1]Sheet1!$A$4:$P$198,10,FALSE)</f>
        <v>3</v>
      </c>
      <c r="N48" s="225">
        <f t="shared" si="6"/>
        <v>0</v>
      </c>
      <c r="O48" s="226">
        <f>VLOOKUP(A48,[1]Sheet1!$A$4:$P$198,12,FALSE)</f>
        <v>0</v>
      </c>
      <c r="P48" s="227">
        <f>VLOOKUP(A48,[1]Sheet1!$A$4:$P$198,13,FALSE)</f>
        <v>0</v>
      </c>
      <c r="Q48" s="225">
        <f t="shared" si="7"/>
        <v>0</v>
      </c>
      <c r="R48" s="226">
        <f>VLOOKUP(A48,[1]Sheet1!$A$4:$P$198,15,FALSE)</f>
        <v>0</v>
      </c>
      <c r="S48" s="228">
        <f>VLOOKUP(A48,[1]Sheet1!$A$4:$P$198,16,FALSE)</f>
        <v>0</v>
      </c>
    </row>
    <row r="49" spans="1:19" ht="17.25" x14ac:dyDescent="0.15">
      <c r="A49" s="178" t="s">
        <v>284</v>
      </c>
      <c r="B49" s="222">
        <f t="shared" si="1"/>
        <v>20</v>
      </c>
      <c r="C49" s="223">
        <f t="shared" si="2"/>
        <v>14</v>
      </c>
      <c r="D49" s="224">
        <f t="shared" si="2"/>
        <v>6</v>
      </c>
      <c r="E49" s="225">
        <f t="shared" si="3"/>
        <v>0</v>
      </c>
      <c r="F49" s="226">
        <f>VLOOKUP(A49,[1]Sheet1!$A$4:$C$198,3,FALSE)</f>
        <v>0</v>
      </c>
      <c r="G49" s="227">
        <f>VLOOKUP(A49,[1]Sheet1!$A$4:$D$198,4,FALSE)</f>
        <v>0</v>
      </c>
      <c r="H49" s="225">
        <f t="shared" si="4"/>
        <v>0</v>
      </c>
      <c r="I49" s="226">
        <f>VLOOKUP(A49,[1]Sheet1!$A$4:$P$198,6,FALSE)</f>
        <v>0</v>
      </c>
      <c r="J49" s="227">
        <f>VLOOKUP(A49,[1]Sheet1!$A$4:$P$198,7,FALSE)</f>
        <v>0</v>
      </c>
      <c r="K49" s="225">
        <f t="shared" si="5"/>
        <v>0</v>
      </c>
      <c r="L49" s="226">
        <f>VLOOKUP(A49,[1]Sheet1!$A$4:$P$198,9,FALSE)</f>
        <v>0</v>
      </c>
      <c r="M49" s="227">
        <f>VLOOKUP(A49,[1]Sheet1!$A$4:$P$198,10,FALSE)</f>
        <v>0</v>
      </c>
      <c r="N49" s="225">
        <f t="shared" si="6"/>
        <v>16</v>
      </c>
      <c r="O49" s="226">
        <f>VLOOKUP(A49,[1]Sheet1!$A$4:$P$198,12,FALSE)</f>
        <v>12</v>
      </c>
      <c r="P49" s="227">
        <f>VLOOKUP(A49,[1]Sheet1!$A$4:$P$198,13,FALSE)</f>
        <v>4</v>
      </c>
      <c r="Q49" s="225">
        <f t="shared" si="7"/>
        <v>4</v>
      </c>
      <c r="R49" s="226">
        <f>VLOOKUP(A49,[1]Sheet1!$A$4:$P$198,15,FALSE)</f>
        <v>2</v>
      </c>
      <c r="S49" s="228">
        <f>VLOOKUP(A49,[1]Sheet1!$A$4:$P$198,16,FALSE)</f>
        <v>2</v>
      </c>
    </row>
    <row r="50" spans="1:19" ht="17.25" x14ac:dyDescent="0.15">
      <c r="A50" s="178" t="s">
        <v>285</v>
      </c>
      <c r="B50" s="222">
        <f t="shared" si="1"/>
        <v>25</v>
      </c>
      <c r="C50" s="223">
        <f t="shared" si="2"/>
        <v>13</v>
      </c>
      <c r="D50" s="224">
        <f t="shared" si="2"/>
        <v>12</v>
      </c>
      <c r="E50" s="225">
        <f t="shared" si="3"/>
        <v>0</v>
      </c>
      <c r="F50" s="226">
        <f>VLOOKUP(A50,[1]Sheet1!$A$4:$C$198,3,FALSE)</f>
        <v>0</v>
      </c>
      <c r="G50" s="227">
        <f>VLOOKUP(A50,[1]Sheet1!$A$4:$D$198,4,FALSE)</f>
        <v>0</v>
      </c>
      <c r="H50" s="225">
        <f t="shared" si="4"/>
        <v>6</v>
      </c>
      <c r="I50" s="226">
        <f>VLOOKUP(A50,[1]Sheet1!$A$4:$P$198,6,FALSE)</f>
        <v>2</v>
      </c>
      <c r="J50" s="227">
        <f>VLOOKUP(A50,[1]Sheet1!$A$4:$P$198,7,FALSE)</f>
        <v>4</v>
      </c>
      <c r="K50" s="225">
        <f t="shared" si="5"/>
        <v>2</v>
      </c>
      <c r="L50" s="226">
        <f>VLOOKUP(A50,[1]Sheet1!$A$4:$P$198,9,FALSE)</f>
        <v>0</v>
      </c>
      <c r="M50" s="227">
        <f>VLOOKUP(A50,[1]Sheet1!$A$4:$P$198,10,FALSE)</f>
        <v>2</v>
      </c>
      <c r="N50" s="225">
        <f t="shared" si="6"/>
        <v>9</v>
      </c>
      <c r="O50" s="226">
        <f>VLOOKUP(A50,[1]Sheet1!$A$4:$P$198,12,FALSE)</f>
        <v>6</v>
      </c>
      <c r="P50" s="227">
        <f>VLOOKUP(A50,[1]Sheet1!$A$4:$P$198,13,FALSE)</f>
        <v>3</v>
      </c>
      <c r="Q50" s="225">
        <f t="shared" si="7"/>
        <v>8</v>
      </c>
      <c r="R50" s="226">
        <f>VLOOKUP(A50,[1]Sheet1!$A$4:$P$198,15,FALSE)</f>
        <v>5</v>
      </c>
      <c r="S50" s="228">
        <f>VLOOKUP(A50,[1]Sheet1!$A$4:$P$198,16,FALSE)</f>
        <v>3</v>
      </c>
    </row>
    <row r="51" spans="1:19" ht="17.25" x14ac:dyDescent="0.15">
      <c r="A51" s="178" t="s">
        <v>286</v>
      </c>
      <c r="B51" s="222">
        <f t="shared" si="1"/>
        <v>6</v>
      </c>
      <c r="C51" s="223">
        <f t="shared" si="2"/>
        <v>5</v>
      </c>
      <c r="D51" s="224">
        <f t="shared" si="2"/>
        <v>1</v>
      </c>
      <c r="E51" s="225">
        <f t="shared" si="3"/>
        <v>1</v>
      </c>
      <c r="F51" s="226">
        <f>VLOOKUP(A51,[1]Sheet1!$A$4:$C$198,3,FALSE)</f>
        <v>1</v>
      </c>
      <c r="G51" s="227">
        <f>VLOOKUP(A51,[1]Sheet1!$A$4:$D$198,4,FALSE)</f>
        <v>0</v>
      </c>
      <c r="H51" s="225">
        <f t="shared" si="4"/>
        <v>0</v>
      </c>
      <c r="I51" s="226">
        <f>VLOOKUP(A51,[1]Sheet1!$A$4:$P$198,6,FALSE)</f>
        <v>0</v>
      </c>
      <c r="J51" s="227">
        <f>VLOOKUP(A51,[1]Sheet1!$A$4:$P$198,7,FALSE)</f>
        <v>0</v>
      </c>
      <c r="K51" s="225">
        <f t="shared" si="5"/>
        <v>2</v>
      </c>
      <c r="L51" s="226">
        <f>VLOOKUP(A51,[1]Sheet1!$A$4:$P$198,9,FALSE)</f>
        <v>2</v>
      </c>
      <c r="M51" s="227">
        <f>VLOOKUP(A51,[1]Sheet1!$A$4:$P$198,10,FALSE)</f>
        <v>0</v>
      </c>
      <c r="N51" s="225">
        <f t="shared" si="6"/>
        <v>1</v>
      </c>
      <c r="O51" s="226">
        <f>VLOOKUP(A51,[1]Sheet1!$A$4:$P$198,12,FALSE)</f>
        <v>1</v>
      </c>
      <c r="P51" s="227">
        <f>VLOOKUP(A51,[1]Sheet1!$A$4:$P$198,13,FALSE)</f>
        <v>0</v>
      </c>
      <c r="Q51" s="225">
        <f t="shared" si="7"/>
        <v>2</v>
      </c>
      <c r="R51" s="226">
        <f>VLOOKUP(A51,[1]Sheet1!$A$4:$P$198,15,FALSE)</f>
        <v>1</v>
      </c>
      <c r="S51" s="228">
        <f>VLOOKUP(A51,[1]Sheet1!$A$4:$P$198,16,FALSE)</f>
        <v>1</v>
      </c>
    </row>
    <row r="52" spans="1:19" ht="17.25" x14ac:dyDescent="0.15">
      <c r="A52" s="178" t="s">
        <v>295</v>
      </c>
      <c r="B52" s="222">
        <f t="shared" si="1"/>
        <v>7</v>
      </c>
      <c r="C52" s="223">
        <f t="shared" si="2"/>
        <v>3</v>
      </c>
      <c r="D52" s="224">
        <f t="shared" si="2"/>
        <v>4</v>
      </c>
      <c r="E52" s="225">
        <f t="shared" si="3"/>
        <v>1</v>
      </c>
      <c r="F52" s="226">
        <f>VLOOKUP(A52,[1]Sheet1!$A$4:$C$198,3,FALSE)</f>
        <v>1</v>
      </c>
      <c r="G52" s="227">
        <f>VLOOKUP(A52,[1]Sheet1!$A$4:$D$198,4,FALSE)</f>
        <v>0</v>
      </c>
      <c r="H52" s="225">
        <f t="shared" si="4"/>
        <v>1</v>
      </c>
      <c r="I52" s="226">
        <f>VLOOKUP(A52,[1]Sheet1!$A$4:$P$198,6,FALSE)</f>
        <v>1</v>
      </c>
      <c r="J52" s="227">
        <f>VLOOKUP(A52,[1]Sheet1!$A$4:$P$198,7,FALSE)</f>
        <v>0</v>
      </c>
      <c r="K52" s="225">
        <f t="shared" si="5"/>
        <v>1</v>
      </c>
      <c r="L52" s="226">
        <f>VLOOKUP(A52,[1]Sheet1!$A$4:$P$198,9,FALSE)</f>
        <v>0</v>
      </c>
      <c r="M52" s="227">
        <f>VLOOKUP(A52,[1]Sheet1!$A$4:$P$198,10,FALSE)</f>
        <v>1</v>
      </c>
      <c r="N52" s="225">
        <f t="shared" si="6"/>
        <v>3</v>
      </c>
      <c r="O52" s="226">
        <f>VLOOKUP(A52,[1]Sheet1!$A$4:$P$198,12,FALSE)</f>
        <v>0</v>
      </c>
      <c r="P52" s="227">
        <f>VLOOKUP(A52,[1]Sheet1!$A$4:$P$198,13,FALSE)</f>
        <v>3</v>
      </c>
      <c r="Q52" s="225">
        <f t="shared" si="7"/>
        <v>1</v>
      </c>
      <c r="R52" s="226">
        <f>VLOOKUP(A52,[1]Sheet1!$A$4:$P$198,15,FALSE)</f>
        <v>1</v>
      </c>
      <c r="S52" s="228">
        <f>VLOOKUP(A52,[1]Sheet1!$A$4:$P$198,16,FALSE)</f>
        <v>0</v>
      </c>
    </row>
    <row r="53" spans="1:19" ht="17.25" x14ac:dyDescent="0.15">
      <c r="A53" s="178" t="s">
        <v>303</v>
      </c>
      <c r="B53" s="222">
        <f t="shared" si="1"/>
        <v>3</v>
      </c>
      <c r="C53" s="223">
        <f t="shared" si="2"/>
        <v>1</v>
      </c>
      <c r="D53" s="224">
        <f t="shared" si="2"/>
        <v>2</v>
      </c>
      <c r="E53" s="225">
        <f t="shared" si="3"/>
        <v>1</v>
      </c>
      <c r="F53" s="226">
        <f>VLOOKUP(A53,[1]Sheet1!$A$4:$C$198,3,FALSE)</f>
        <v>0</v>
      </c>
      <c r="G53" s="227">
        <f>VLOOKUP(A53,[1]Sheet1!$A$4:$D$198,4,FALSE)</f>
        <v>1</v>
      </c>
      <c r="H53" s="225">
        <f t="shared" si="4"/>
        <v>0</v>
      </c>
      <c r="I53" s="226">
        <f>VLOOKUP(A53,[1]Sheet1!$A$4:$P$198,6,FALSE)</f>
        <v>0</v>
      </c>
      <c r="J53" s="227">
        <f>VLOOKUP(A53,[1]Sheet1!$A$4:$P$198,7,FALSE)</f>
        <v>0</v>
      </c>
      <c r="K53" s="225">
        <f t="shared" si="5"/>
        <v>0</v>
      </c>
      <c r="L53" s="226">
        <f>VLOOKUP(A53,[1]Sheet1!$A$4:$P$198,9,FALSE)</f>
        <v>0</v>
      </c>
      <c r="M53" s="227">
        <f>VLOOKUP(A53,[1]Sheet1!$A$4:$P$198,10,FALSE)</f>
        <v>0</v>
      </c>
      <c r="N53" s="225">
        <f t="shared" si="6"/>
        <v>1</v>
      </c>
      <c r="O53" s="226">
        <f>VLOOKUP(A53,[1]Sheet1!$A$4:$P$198,12,FALSE)</f>
        <v>0</v>
      </c>
      <c r="P53" s="227">
        <f>VLOOKUP(A53,[1]Sheet1!$A$4:$P$198,13,FALSE)</f>
        <v>1</v>
      </c>
      <c r="Q53" s="225">
        <f t="shared" si="7"/>
        <v>1</v>
      </c>
      <c r="R53" s="226">
        <f>VLOOKUP(A53,[1]Sheet1!$A$4:$P$198,15,FALSE)</f>
        <v>1</v>
      </c>
      <c r="S53" s="228">
        <f>VLOOKUP(A53,[1]Sheet1!$A$4:$P$198,16,FALSE)</f>
        <v>0</v>
      </c>
    </row>
    <row r="54" spans="1:19" ht="17.25" x14ac:dyDescent="0.15">
      <c r="A54" s="178" t="s">
        <v>320</v>
      </c>
      <c r="B54" s="222">
        <f t="shared" si="1"/>
        <v>3</v>
      </c>
      <c r="C54" s="223">
        <f t="shared" si="2"/>
        <v>2</v>
      </c>
      <c r="D54" s="224">
        <f t="shared" si="2"/>
        <v>1</v>
      </c>
      <c r="E54" s="225">
        <f t="shared" si="3"/>
        <v>1</v>
      </c>
      <c r="F54" s="226">
        <f>VLOOKUP(A54,[1]Sheet1!$A$4:$C$198,3,FALSE)</f>
        <v>1</v>
      </c>
      <c r="G54" s="227">
        <f>VLOOKUP(A54,[1]Sheet1!$A$4:$D$198,4,FALSE)</f>
        <v>0</v>
      </c>
      <c r="H54" s="225">
        <f t="shared" si="4"/>
        <v>1</v>
      </c>
      <c r="I54" s="226">
        <f>VLOOKUP(A54,[1]Sheet1!$A$4:$P$198,6,FALSE)</f>
        <v>1</v>
      </c>
      <c r="J54" s="227">
        <f>VLOOKUP(A54,[1]Sheet1!$A$4:$P$198,7,FALSE)</f>
        <v>0</v>
      </c>
      <c r="K54" s="225">
        <f t="shared" si="5"/>
        <v>0</v>
      </c>
      <c r="L54" s="226">
        <f>VLOOKUP(A54,[1]Sheet1!$A$4:$P$198,9,FALSE)</f>
        <v>0</v>
      </c>
      <c r="M54" s="227">
        <f>VLOOKUP(A54,[1]Sheet1!$A$4:$P$198,10,FALSE)</f>
        <v>0</v>
      </c>
      <c r="N54" s="225">
        <f t="shared" si="6"/>
        <v>1</v>
      </c>
      <c r="O54" s="226">
        <f>VLOOKUP(A54,[1]Sheet1!$A$4:$P$198,12,FALSE)</f>
        <v>0</v>
      </c>
      <c r="P54" s="227">
        <f>VLOOKUP(A54,[1]Sheet1!$A$4:$P$198,13,FALSE)</f>
        <v>1</v>
      </c>
      <c r="Q54" s="225">
        <f t="shared" si="7"/>
        <v>0</v>
      </c>
      <c r="R54" s="226">
        <f>VLOOKUP(A54,[1]Sheet1!$A$4:$P$198,15,FALSE)</f>
        <v>0</v>
      </c>
      <c r="S54" s="228">
        <f>VLOOKUP(A54,[1]Sheet1!$A$4:$P$198,16,FALSE)</f>
        <v>0</v>
      </c>
    </row>
    <row r="55" spans="1:19" ht="17.25" x14ac:dyDescent="0.15">
      <c r="A55" s="178" t="s">
        <v>281</v>
      </c>
      <c r="B55" s="222">
        <f t="shared" si="1"/>
        <v>18</v>
      </c>
      <c r="C55" s="223">
        <f t="shared" si="2"/>
        <v>13</v>
      </c>
      <c r="D55" s="224">
        <f t="shared" si="2"/>
        <v>5</v>
      </c>
      <c r="E55" s="225">
        <f t="shared" si="3"/>
        <v>3</v>
      </c>
      <c r="F55" s="226">
        <f>VLOOKUP(A55,[1]Sheet1!$A$4:$C$198,3,FALSE)</f>
        <v>1</v>
      </c>
      <c r="G55" s="227">
        <f>VLOOKUP(A55,[1]Sheet1!$A$4:$D$198,4,FALSE)</f>
        <v>2</v>
      </c>
      <c r="H55" s="225">
        <f t="shared" si="4"/>
        <v>6</v>
      </c>
      <c r="I55" s="226">
        <f>VLOOKUP(A55,[1]Sheet1!$A$4:$P$198,6,FALSE)</f>
        <v>5</v>
      </c>
      <c r="J55" s="227">
        <f>VLOOKUP(A55,[1]Sheet1!$A$4:$P$198,7,FALSE)</f>
        <v>1</v>
      </c>
      <c r="K55" s="225">
        <f t="shared" si="5"/>
        <v>3</v>
      </c>
      <c r="L55" s="226">
        <f>VLOOKUP(A55,[1]Sheet1!$A$4:$P$198,9,FALSE)</f>
        <v>1</v>
      </c>
      <c r="M55" s="227">
        <f>VLOOKUP(A55,[1]Sheet1!$A$4:$P$198,10,FALSE)</f>
        <v>2</v>
      </c>
      <c r="N55" s="225">
        <f t="shared" si="6"/>
        <v>4</v>
      </c>
      <c r="O55" s="226">
        <f>VLOOKUP(A55,[1]Sheet1!$A$4:$P$198,12,FALSE)</f>
        <v>4</v>
      </c>
      <c r="P55" s="227">
        <f>VLOOKUP(A55,[1]Sheet1!$A$4:$P$198,13,FALSE)</f>
        <v>0</v>
      </c>
      <c r="Q55" s="225">
        <f t="shared" si="7"/>
        <v>2</v>
      </c>
      <c r="R55" s="226">
        <f>VLOOKUP(A55,[1]Sheet1!$A$4:$P$198,15,FALSE)</f>
        <v>2</v>
      </c>
      <c r="S55" s="228">
        <f>VLOOKUP(A55,[1]Sheet1!$A$4:$P$198,16,FALSE)</f>
        <v>0</v>
      </c>
    </row>
    <row r="56" spans="1:19" ht="17.25" x14ac:dyDescent="0.15">
      <c r="A56" s="178" t="s">
        <v>288</v>
      </c>
      <c r="B56" s="222">
        <f t="shared" si="1"/>
        <v>7</v>
      </c>
      <c r="C56" s="223">
        <f t="shared" si="2"/>
        <v>1</v>
      </c>
      <c r="D56" s="224">
        <f t="shared" si="2"/>
        <v>6</v>
      </c>
      <c r="E56" s="225">
        <f t="shared" si="3"/>
        <v>0</v>
      </c>
      <c r="F56" s="226">
        <f>VLOOKUP(A56,[1]Sheet1!$A$4:$C$198,3,FALSE)</f>
        <v>0</v>
      </c>
      <c r="G56" s="227">
        <f>VLOOKUP(A56,[1]Sheet1!$A$4:$D$198,4,FALSE)</f>
        <v>0</v>
      </c>
      <c r="H56" s="225">
        <f t="shared" si="4"/>
        <v>0</v>
      </c>
      <c r="I56" s="226">
        <f>VLOOKUP(A56,[1]Sheet1!$A$4:$P$198,6,FALSE)</f>
        <v>0</v>
      </c>
      <c r="J56" s="227">
        <f>VLOOKUP(A56,[1]Sheet1!$A$4:$P$198,7,FALSE)</f>
        <v>0</v>
      </c>
      <c r="K56" s="225">
        <f t="shared" si="5"/>
        <v>0</v>
      </c>
      <c r="L56" s="226">
        <f>VLOOKUP(A56,[1]Sheet1!$A$4:$P$198,9,FALSE)</f>
        <v>0</v>
      </c>
      <c r="M56" s="227">
        <f>VLOOKUP(A56,[1]Sheet1!$A$4:$P$198,10,FALSE)</f>
        <v>0</v>
      </c>
      <c r="N56" s="225">
        <f t="shared" si="6"/>
        <v>4</v>
      </c>
      <c r="O56" s="226">
        <f>VLOOKUP(A56,[1]Sheet1!$A$4:$P$198,12,FALSE)</f>
        <v>1</v>
      </c>
      <c r="P56" s="227">
        <f>VLOOKUP(A56,[1]Sheet1!$A$4:$P$198,13,FALSE)</f>
        <v>3</v>
      </c>
      <c r="Q56" s="225">
        <f t="shared" si="7"/>
        <v>3</v>
      </c>
      <c r="R56" s="226">
        <f>VLOOKUP(A56,[1]Sheet1!$A$4:$P$198,15,FALSE)</f>
        <v>0</v>
      </c>
      <c r="S56" s="228">
        <f>VLOOKUP(A56,[1]Sheet1!$A$4:$P$198,16,FALSE)</f>
        <v>3</v>
      </c>
    </row>
    <row r="57" spans="1:19" ht="17.25" x14ac:dyDescent="0.15">
      <c r="A57" s="178" t="s">
        <v>123</v>
      </c>
      <c r="B57" s="222">
        <f t="shared" si="1"/>
        <v>29</v>
      </c>
      <c r="C57" s="223">
        <f t="shared" si="2"/>
        <v>23</v>
      </c>
      <c r="D57" s="224">
        <f t="shared" si="2"/>
        <v>6</v>
      </c>
      <c r="E57" s="225">
        <f t="shared" si="3"/>
        <v>0</v>
      </c>
      <c r="F57" s="226">
        <f>VLOOKUP(A57,[1]Sheet1!$A$4:$C$198,3,FALSE)</f>
        <v>0</v>
      </c>
      <c r="G57" s="227">
        <f>VLOOKUP(A57,[1]Sheet1!$A$4:$D$198,4,FALSE)</f>
        <v>0</v>
      </c>
      <c r="H57" s="225">
        <f t="shared" si="4"/>
        <v>0</v>
      </c>
      <c r="I57" s="226">
        <f>VLOOKUP(A57,[1]Sheet1!$A$4:$P$198,6,FALSE)</f>
        <v>0</v>
      </c>
      <c r="J57" s="227">
        <f>VLOOKUP(A57,[1]Sheet1!$A$4:$P$198,7,FALSE)</f>
        <v>0</v>
      </c>
      <c r="K57" s="225">
        <f t="shared" si="5"/>
        <v>0</v>
      </c>
      <c r="L57" s="226">
        <f>VLOOKUP(A57,[1]Sheet1!$A$4:$P$198,9,FALSE)</f>
        <v>0</v>
      </c>
      <c r="M57" s="227">
        <f>VLOOKUP(A57,[1]Sheet1!$A$4:$P$198,10,FALSE)</f>
        <v>0</v>
      </c>
      <c r="N57" s="225">
        <f t="shared" si="6"/>
        <v>13</v>
      </c>
      <c r="O57" s="226">
        <f>VLOOKUP(A57,[1]Sheet1!$A$4:$P$198,12,FALSE)</f>
        <v>11</v>
      </c>
      <c r="P57" s="227">
        <f>VLOOKUP(A57,[1]Sheet1!$A$4:$P$198,13,FALSE)</f>
        <v>2</v>
      </c>
      <c r="Q57" s="225">
        <f t="shared" si="7"/>
        <v>16</v>
      </c>
      <c r="R57" s="226">
        <f>VLOOKUP(A57,[1]Sheet1!$A$4:$P$198,15,FALSE)</f>
        <v>12</v>
      </c>
      <c r="S57" s="228">
        <f>VLOOKUP(A57,[1]Sheet1!$A$4:$P$198,16,FALSE)</f>
        <v>4</v>
      </c>
    </row>
    <row r="58" spans="1:19" ht="17.25" x14ac:dyDescent="0.15">
      <c r="A58" s="178" t="s">
        <v>134</v>
      </c>
      <c r="B58" s="222">
        <f t="shared" si="1"/>
        <v>9</v>
      </c>
      <c r="C58" s="223">
        <f t="shared" si="2"/>
        <v>7</v>
      </c>
      <c r="D58" s="224">
        <f t="shared" si="2"/>
        <v>2</v>
      </c>
      <c r="E58" s="225">
        <f t="shared" si="3"/>
        <v>0</v>
      </c>
      <c r="F58" s="226">
        <f>VLOOKUP(A58,[1]Sheet1!$A$4:$C$198,3,FALSE)</f>
        <v>0</v>
      </c>
      <c r="G58" s="227">
        <f>VLOOKUP(A58,[1]Sheet1!$A$4:$D$198,4,FALSE)</f>
        <v>0</v>
      </c>
      <c r="H58" s="225">
        <f t="shared" si="4"/>
        <v>0</v>
      </c>
      <c r="I58" s="226">
        <f>VLOOKUP(A58,[1]Sheet1!$A$4:$P$198,6,FALSE)</f>
        <v>0</v>
      </c>
      <c r="J58" s="227">
        <f>VLOOKUP(A58,[1]Sheet1!$A$4:$P$198,7,FALSE)</f>
        <v>0</v>
      </c>
      <c r="K58" s="225">
        <f t="shared" si="5"/>
        <v>0</v>
      </c>
      <c r="L58" s="226">
        <f>VLOOKUP(A58,[1]Sheet1!$A$4:$P$198,9,FALSE)</f>
        <v>0</v>
      </c>
      <c r="M58" s="227">
        <f>VLOOKUP(A58,[1]Sheet1!$A$4:$P$198,10,FALSE)</f>
        <v>0</v>
      </c>
      <c r="N58" s="225">
        <f t="shared" si="6"/>
        <v>1</v>
      </c>
      <c r="O58" s="226">
        <f>VLOOKUP(A58,[1]Sheet1!$A$4:$P$198,12,FALSE)</f>
        <v>1</v>
      </c>
      <c r="P58" s="227">
        <f>VLOOKUP(A58,[1]Sheet1!$A$4:$P$198,13,FALSE)</f>
        <v>0</v>
      </c>
      <c r="Q58" s="225">
        <f t="shared" si="7"/>
        <v>8</v>
      </c>
      <c r="R58" s="226">
        <f>VLOOKUP(A58,[1]Sheet1!$A$4:$P$198,15,FALSE)</f>
        <v>6</v>
      </c>
      <c r="S58" s="228">
        <f>VLOOKUP(A58,[1]Sheet1!$A$4:$P$198,16,FALSE)</f>
        <v>2</v>
      </c>
    </row>
    <row r="59" spans="1:19" ht="17.25" x14ac:dyDescent="0.15">
      <c r="A59" s="178" t="s">
        <v>296</v>
      </c>
      <c r="B59" s="222">
        <f t="shared" si="1"/>
        <v>8</v>
      </c>
      <c r="C59" s="223">
        <f t="shared" si="2"/>
        <v>2</v>
      </c>
      <c r="D59" s="224">
        <f t="shared" si="2"/>
        <v>6</v>
      </c>
      <c r="E59" s="225">
        <f t="shared" si="3"/>
        <v>0</v>
      </c>
      <c r="F59" s="226">
        <f>VLOOKUP(A59,[1]Sheet1!$A$4:$C$198,3,FALSE)</f>
        <v>0</v>
      </c>
      <c r="G59" s="227">
        <f>VLOOKUP(A59,[1]Sheet1!$A$4:$D$198,4,FALSE)</f>
        <v>0</v>
      </c>
      <c r="H59" s="225">
        <f t="shared" si="4"/>
        <v>0</v>
      </c>
      <c r="I59" s="226">
        <f>VLOOKUP(A59,[1]Sheet1!$A$4:$P$198,6,FALSE)</f>
        <v>0</v>
      </c>
      <c r="J59" s="227">
        <f>VLOOKUP(A59,[1]Sheet1!$A$4:$P$198,7,FALSE)</f>
        <v>0</v>
      </c>
      <c r="K59" s="225">
        <f t="shared" si="5"/>
        <v>0</v>
      </c>
      <c r="L59" s="226">
        <f>VLOOKUP(A59,[1]Sheet1!$A$4:$P$198,9,FALSE)</f>
        <v>0</v>
      </c>
      <c r="M59" s="227">
        <f>VLOOKUP(A59,[1]Sheet1!$A$4:$P$198,10,FALSE)</f>
        <v>0</v>
      </c>
      <c r="N59" s="225">
        <f t="shared" si="6"/>
        <v>8</v>
      </c>
      <c r="O59" s="226">
        <f>VLOOKUP(A59,[1]Sheet1!$A$4:$P$198,12,FALSE)</f>
        <v>2</v>
      </c>
      <c r="P59" s="227">
        <f>VLOOKUP(A59,[1]Sheet1!$A$4:$P$198,13,FALSE)</f>
        <v>6</v>
      </c>
      <c r="Q59" s="225">
        <f t="shared" si="7"/>
        <v>0</v>
      </c>
      <c r="R59" s="226">
        <f>VLOOKUP(A59,[1]Sheet1!$A$4:$P$198,15,FALSE)</f>
        <v>0</v>
      </c>
      <c r="S59" s="228">
        <f>VLOOKUP(A59,[1]Sheet1!$A$4:$P$198,16,FALSE)</f>
        <v>0</v>
      </c>
    </row>
    <row r="60" spans="1:19" ht="17.25" x14ac:dyDescent="0.15">
      <c r="A60" s="178" t="s">
        <v>311</v>
      </c>
      <c r="B60" s="222">
        <f t="shared" si="1"/>
        <v>4</v>
      </c>
      <c r="C60" s="223">
        <f t="shared" si="2"/>
        <v>2</v>
      </c>
      <c r="D60" s="224">
        <f t="shared" si="2"/>
        <v>2</v>
      </c>
      <c r="E60" s="225">
        <f t="shared" si="3"/>
        <v>3</v>
      </c>
      <c r="F60" s="226">
        <f>VLOOKUP(A60,[1]Sheet1!$A$4:$C$198,3,FALSE)</f>
        <v>2</v>
      </c>
      <c r="G60" s="227">
        <f>VLOOKUP(A60,[1]Sheet1!$A$4:$D$198,4,FALSE)</f>
        <v>1</v>
      </c>
      <c r="H60" s="225">
        <f t="shared" si="4"/>
        <v>0</v>
      </c>
      <c r="I60" s="226">
        <f>VLOOKUP(A60,[1]Sheet1!$A$4:$P$198,6,FALSE)</f>
        <v>0</v>
      </c>
      <c r="J60" s="227">
        <f>VLOOKUP(A60,[1]Sheet1!$A$4:$P$198,7,FALSE)</f>
        <v>0</v>
      </c>
      <c r="K60" s="225">
        <f t="shared" si="5"/>
        <v>0</v>
      </c>
      <c r="L60" s="226">
        <f>VLOOKUP(A60,[1]Sheet1!$A$4:$P$198,9,FALSE)</f>
        <v>0</v>
      </c>
      <c r="M60" s="227">
        <f>VLOOKUP(A60,[1]Sheet1!$A$4:$P$198,10,FALSE)</f>
        <v>0</v>
      </c>
      <c r="N60" s="225">
        <f t="shared" si="6"/>
        <v>1</v>
      </c>
      <c r="O60" s="226">
        <f>VLOOKUP(A60,[1]Sheet1!$A$4:$P$198,12,FALSE)</f>
        <v>0</v>
      </c>
      <c r="P60" s="227">
        <f>VLOOKUP(A60,[1]Sheet1!$A$4:$P$198,13,FALSE)</f>
        <v>1</v>
      </c>
      <c r="Q60" s="225">
        <f t="shared" si="7"/>
        <v>0</v>
      </c>
      <c r="R60" s="226">
        <f>VLOOKUP(A60,[1]Sheet1!$A$4:$P$198,15,FALSE)</f>
        <v>0</v>
      </c>
      <c r="S60" s="228">
        <f>VLOOKUP(A60,[1]Sheet1!$A$4:$P$198,16,FALSE)</f>
        <v>0</v>
      </c>
    </row>
    <row r="61" spans="1:19" ht="17.25" x14ac:dyDescent="0.15">
      <c r="A61" s="178" t="s">
        <v>338</v>
      </c>
      <c r="B61" s="222">
        <f t="shared" si="1"/>
        <v>3</v>
      </c>
      <c r="C61" s="223">
        <f t="shared" si="2"/>
        <v>0</v>
      </c>
      <c r="D61" s="224">
        <f t="shared" si="2"/>
        <v>3</v>
      </c>
      <c r="E61" s="225">
        <f t="shared" si="3"/>
        <v>1</v>
      </c>
      <c r="F61" s="226">
        <f>VLOOKUP(A61,[1]Sheet1!$A$4:$C$198,3,FALSE)</f>
        <v>0</v>
      </c>
      <c r="G61" s="227">
        <f>VLOOKUP(A61,[1]Sheet1!$A$4:$D$198,4,FALSE)</f>
        <v>1</v>
      </c>
      <c r="H61" s="225">
        <f t="shared" si="4"/>
        <v>0</v>
      </c>
      <c r="I61" s="226">
        <f>VLOOKUP(A61,[1]Sheet1!$A$4:$P$198,6,FALSE)</f>
        <v>0</v>
      </c>
      <c r="J61" s="227">
        <f>VLOOKUP(A61,[1]Sheet1!$A$4:$P$198,7,FALSE)</f>
        <v>0</v>
      </c>
      <c r="K61" s="225">
        <f t="shared" si="5"/>
        <v>0</v>
      </c>
      <c r="L61" s="226">
        <f>VLOOKUP(A61,[1]Sheet1!$A$4:$P$198,9,FALSE)</f>
        <v>0</v>
      </c>
      <c r="M61" s="227">
        <f>VLOOKUP(A61,[1]Sheet1!$A$4:$P$198,10,FALSE)</f>
        <v>0</v>
      </c>
      <c r="N61" s="225">
        <f t="shared" si="6"/>
        <v>2</v>
      </c>
      <c r="O61" s="226">
        <f>VLOOKUP(A61,[1]Sheet1!$A$4:$P$198,12,FALSE)</f>
        <v>0</v>
      </c>
      <c r="P61" s="227">
        <f>VLOOKUP(A61,[1]Sheet1!$A$4:$P$198,13,FALSE)</f>
        <v>2</v>
      </c>
      <c r="Q61" s="225">
        <f t="shared" si="7"/>
        <v>0</v>
      </c>
      <c r="R61" s="226">
        <f>VLOOKUP(A61,[1]Sheet1!$A$4:$P$198,15,FALSE)</f>
        <v>0</v>
      </c>
      <c r="S61" s="228">
        <f>VLOOKUP(A61,[1]Sheet1!$A$4:$P$198,16,FALSE)</f>
        <v>0</v>
      </c>
    </row>
    <row r="62" spans="1:19" ht="17.25" x14ac:dyDescent="0.15">
      <c r="A62" s="178" t="s">
        <v>323</v>
      </c>
      <c r="B62" s="222">
        <f t="shared" si="1"/>
        <v>0</v>
      </c>
      <c r="C62" s="223">
        <f t="shared" si="2"/>
        <v>0</v>
      </c>
      <c r="D62" s="224">
        <f t="shared" si="2"/>
        <v>0</v>
      </c>
      <c r="E62" s="225">
        <f t="shared" si="3"/>
        <v>0</v>
      </c>
      <c r="F62" s="226">
        <f>VLOOKUP(A62,[1]Sheet1!$A$4:$C$198,3,FALSE)</f>
        <v>0</v>
      </c>
      <c r="G62" s="227">
        <f>VLOOKUP(A62,[1]Sheet1!$A$4:$D$198,4,FALSE)</f>
        <v>0</v>
      </c>
      <c r="H62" s="225">
        <f t="shared" si="4"/>
        <v>0</v>
      </c>
      <c r="I62" s="226">
        <f>VLOOKUP(A62,[1]Sheet1!$A$4:$P$198,6,FALSE)</f>
        <v>0</v>
      </c>
      <c r="J62" s="227">
        <f>VLOOKUP(A62,[1]Sheet1!$A$4:$P$198,7,FALSE)</f>
        <v>0</v>
      </c>
      <c r="K62" s="225">
        <f t="shared" si="5"/>
        <v>0</v>
      </c>
      <c r="L62" s="226">
        <f>VLOOKUP(A62,[1]Sheet1!$A$4:$P$198,9,FALSE)</f>
        <v>0</v>
      </c>
      <c r="M62" s="227">
        <f>VLOOKUP(A62,[1]Sheet1!$A$4:$P$198,10,FALSE)</f>
        <v>0</v>
      </c>
      <c r="N62" s="225">
        <f t="shared" si="6"/>
        <v>0</v>
      </c>
      <c r="O62" s="226">
        <f>VLOOKUP(A62,[1]Sheet1!$A$4:$P$198,12,FALSE)</f>
        <v>0</v>
      </c>
      <c r="P62" s="227">
        <f>VLOOKUP(A62,[1]Sheet1!$A$4:$P$198,13,FALSE)</f>
        <v>0</v>
      </c>
      <c r="Q62" s="225">
        <f t="shared" si="7"/>
        <v>0</v>
      </c>
      <c r="R62" s="226">
        <f>VLOOKUP(A62,[1]Sheet1!$A$4:$P$198,15,FALSE)</f>
        <v>0</v>
      </c>
      <c r="S62" s="228">
        <f>VLOOKUP(A62,[1]Sheet1!$A$4:$P$198,16,FALSE)</f>
        <v>0</v>
      </c>
    </row>
    <row r="63" spans="1:19" ht="17.25" x14ac:dyDescent="0.15">
      <c r="A63" s="178" t="s">
        <v>278</v>
      </c>
      <c r="B63" s="222">
        <f t="shared" si="1"/>
        <v>22</v>
      </c>
      <c r="C63" s="223">
        <f t="shared" si="2"/>
        <v>19</v>
      </c>
      <c r="D63" s="224">
        <f t="shared" si="2"/>
        <v>3</v>
      </c>
      <c r="E63" s="225">
        <f t="shared" si="3"/>
        <v>4</v>
      </c>
      <c r="F63" s="226">
        <f>VLOOKUP(A63,[1]Sheet1!$A$4:$C$198,3,FALSE)</f>
        <v>4</v>
      </c>
      <c r="G63" s="227">
        <f>VLOOKUP(A63,[1]Sheet1!$A$4:$D$198,4,FALSE)</f>
        <v>0</v>
      </c>
      <c r="H63" s="225">
        <f t="shared" si="4"/>
        <v>0</v>
      </c>
      <c r="I63" s="226">
        <f>VLOOKUP(A63,[1]Sheet1!$A$4:$P$198,6,FALSE)</f>
        <v>0</v>
      </c>
      <c r="J63" s="227">
        <f>VLOOKUP(A63,[1]Sheet1!$A$4:$P$198,7,FALSE)</f>
        <v>0</v>
      </c>
      <c r="K63" s="225">
        <f t="shared" si="5"/>
        <v>1</v>
      </c>
      <c r="L63" s="226">
        <f>VLOOKUP(A63,[1]Sheet1!$A$4:$P$198,9,FALSE)</f>
        <v>1</v>
      </c>
      <c r="M63" s="227">
        <f>VLOOKUP(A63,[1]Sheet1!$A$4:$P$198,10,FALSE)</f>
        <v>0</v>
      </c>
      <c r="N63" s="225">
        <f t="shared" si="6"/>
        <v>16</v>
      </c>
      <c r="O63" s="226">
        <f>VLOOKUP(A63,[1]Sheet1!$A$4:$P$198,12,FALSE)</f>
        <v>14</v>
      </c>
      <c r="P63" s="227">
        <f>VLOOKUP(A63,[1]Sheet1!$A$4:$P$198,13,FALSE)</f>
        <v>2</v>
      </c>
      <c r="Q63" s="225">
        <f t="shared" si="7"/>
        <v>1</v>
      </c>
      <c r="R63" s="226">
        <f>VLOOKUP(A63,[1]Sheet1!$A$4:$P$198,15,FALSE)</f>
        <v>0</v>
      </c>
      <c r="S63" s="228">
        <f>VLOOKUP(A63,[1]Sheet1!$A$4:$P$198,16,FALSE)</f>
        <v>1</v>
      </c>
    </row>
    <row r="64" spans="1:19" ht="17.25" x14ac:dyDescent="0.15">
      <c r="A64" s="178" t="s">
        <v>341</v>
      </c>
      <c r="B64" s="222">
        <f t="shared" si="1"/>
        <v>2</v>
      </c>
      <c r="C64" s="223">
        <f t="shared" si="2"/>
        <v>2</v>
      </c>
      <c r="D64" s="224">
        <f t="shared" si="2"/>
        <v>0</v>
      </c>
      <c r="E64" s="225">
        <f t="shared" si="3"/>
        <v>0</v>
      </c>
      <c r="F64" s="226">
        <f>VLOOKUP(A64,[1]Sheet1!$A$4:$C$198,3,FALSE)</f>
        <v>0</v>
      </c>
      <c r="G64" s="227">
        <f>VLOOKUP(A64,[1]Sheet1!$A$4:$D$198,4,FALSE)</f>
        <v>0</v>
      </c>
      <c r="H64" s="225">
        <f t="shared" si="4"/>
        <v>0</v>
      </c>
      <c r="I64" s="226">
        <f>VLOOKUP(A64,[1]Sheet1!$A$4:$P$198,6,FALSE)</f>
        <v>0</v>
      </c>
      <c r="J64" s="227">
        <f>VLOOKUP(A64,[1]Sheet1!$A$4:$P$198,7,FALSE)</f>
        <v>0</v>
      </c>
      <c r="K64" s="225">
        <f t="shared" si="5"/>
        <v>0</v>
      </c>
      <c r="L64" s="226">
        <f>VLOOKUP(A64,[1]Sheet1!$A$4:$P$198,9,FALSE)</f>
        <v>0</v>
      </c>
      <c r="M64" s="227">
        <f>VLOOKUP(A64,[1]Sheet1!$A$4:$P$198,10,FALSE)</f>
        <v>0</v>
      </c>
      <c r="N64" s="225">
        <f t="shared" si="6"/>
        <v>2</v>
      </c>
      <c r="O64" s="226">
        <f>VLOOKUP(A64,[1]Sheet1!$A$4:$P$198,12,FALSE)</f>
        <v>2</v>
      </c>
      <c r="P64" s="227">
        <f>VLOOKUP(A64,[1]Sheet1!$A$4:$P$198,13,FALSE)</f>
        <v>0</v>
      </c>
      <c r="Q64" s="225">
        <f t="shared" si="7"/>
        <v>0</v>
      </c>
      <c r="R64" s="226">
        <f>VLOOKUP(A64,[1]Sheet1!$A$4:$P$198,15,FALSE)</f>
        <v>0</v>
      </c>
      <c r="S64" s="228">
        <f>VLOOKUP(A64,[1]Sheet1!$A$4:$P$198,16,FALSE)</f>
        <v>0</v>
      </c>
    </row>
    <row r="65" spans="1:19" ht="17.25" x14ac:dyDescent="0.15">
      <c r="A65" s="178" t="s">
        <v>332</v>
      </c>
      <c r="B65" s="222">
        <f t="shared" si="1"/>
        <v>1</v>
      </c>
      <c r="C65" s="223">
        <f t="shared" si="2"/>
        <v>0</v>
      </c>
      <c r="D65" s="224">
        <f t="shared" si="2"/>
        <v>1</v>
      </c>
      <c r="E65" s="225">
        <f t="shared" si="3"/>
        <v>0</v>
      </c>
      <c r="F65" s="226">
        <f>VLOOKUP(A65,[1]Sheet1!$A$4:$C$198,3,FALSE)</f>
        <v>0</v>
      </c>
      <c r="G65" s="227">
        <f>VLOOKUP(A65,[1]Sheet1!$A$4:$D$198,4,FALSE)</f>
        <v>0</v>
      </c>
      <c r="H65" s="225">
        <f t="shared" si="4"/>
        <v>0</v>
      </c>
      <c r="I65" s="226">
        <f>VLOOKUP(A65,[1]Sheet1!$A$4:$P$198,6,FALSE)</f>
        <v>0</v>
      </c>
      <c r="J65" s="227">
        <f>VLOOKUP(A65,[1]Sheet1!$A$4:$P$198,7,FALSE)</f>
        <v>0</v>
      </c>
      <c r="K65" s="225">
        <f t="shared" si="5"/>
        <v>0</v>
      </c>
      <c r="L65" s="226">
        <f>VLOOKUP(A65,[1]Sheet1!$A$4:$P$198,9,FALSE)</f>
        <v>0</v>
      </c>
      <c r="M65" s="227">
        <f>VLOOKUP(A65,[1]Sheet1!$A$4:$P$198,10,FALSE)</f>
        <v>0</v>
      </c>
      <c r="N65" s="225">
        <f t="shared" si="6"/>
        <v>1</v>
      </c>
      <c r="O65" s="226">
        <f>VLOOKUP(A65,[1]Sheet1!$A$4:$P$198,12,FALSE)</f>
        <v>0</v>
      </c>
      <c r="P65" s="227">
        <f>VLOOKUP(A65,[1]Sheet1!$A$4:$P$198,13,FALSE)</f>
        <v>1</v>
      </c>
      <c r="Q65" s="225">
        <f t="shared" si="7"/>
        <v>0</v>
      </c>
      <c r="R65" s="226">
        <f>VLOOKUP(A65,[1]Sheet1!$A$4:$P$198,15,FALSE)</f>
        <v>0</v>
      </c>
      <c r="S65" s="228">
        <f>VLOOKUP(A65,[1]Sheet1!$A$4:$P$198,16,FALSE)</f>
        <v>0</v>
      </c>
    </row>
    <row r="66" spans="1:19" ht="17.25" x14ac:dyDescent="0.15">
      <c r="A66" s="178" t="s">
        <v>292</v>
      </c>
      <c r="B66" s="222">
        <f t="shared" si="1"/>
        <v>9</v>
      </c>
      <c r="C66" s="223">
        <f t="shared" si="2"/>
        <v>4</v>
      </c>
      <c r="D66" s="224">
        <f t="shared" si="2"/>
        <v>5</v>
      </c>
      <c r="E66" s="225">
        <f t="shared" si="3"/>
        <v>2</v>
      </c>
      <c r="F66" s="226">
        <f>VLOOKUP(A66,[1]Sheet1!$A$4:$C$198,3,FALSE)</f>
        <v>1</v>
      </c>
      <c r="G66" s="227">
        <f>VLOOKUP(A66,[1]Sheet1!$A$4:$D$198,4,FALSE)</f>
        <v>1</v>
      </c>
      <c r="H66" s="225">
        <f t="shared" si="4"/>
        <v>2</v>
      </c>
      <c r="I66" s="226">
        <f>VLOOKUP(A66,[1]Sheet1!$A$4:$P$198,6,FALSE)</f>
        <v>1</v>
      </c>
      <c r="J66" s="227">
        <f>VLOOKUP(A66,[1]Sheet1!$A$4:$P$198,7,FALSE)</f>
        <v>1</v>
      </c>
      <c r="K66" s="225">
        <f t="shared" si="5"/>
        <v>0</v>
      </c>
      <c r="L66" s="226">
        <f>VLOOKUP(A66,[1]Sheet1!$A$4:$P$198,9,FALSE)</f>
        <v>0</v>
      </c>
      <c r="M66" s="227">
        <f>VLOOKUP(A66,[1]Sheet1!$A$4:$P$198,10,FALSE)</f>
        <v>0</v>
      </c>
      <c r="N66" s="225">
        <f t="shared" si="6"/>
        <v>1</v>
      </c>
      <c r="O66" s="226">
        <f>VLOOKUP(A66,[1]Sheet1!$A$4:$P$198,12,FALSE)</f>
        <v>1</v>
      </c>
      <c r="P66" s="227">
        <f>VLOOKUP(A66,[1]Sheet1!$A$4:$P$198,13,FALSE)</f>
        <v>0</v>
      </c>
      <c r="Q66" s="225">
        <f t="shared" si="7"/>
        <v>4</v>
      </c>
      <c r="R66" s="226">
        <f>VLOOKUP(A66,[1]Sheet1!$A$4:$P$198,15,FALSE)</f>
        <v>1</v>
      </c>
      <c r="S66" s="228">
        <f>VLOOKUP(A66,[1]Sheet1!$A$4:$P$198,16,FALSE)</f>
        <v>3</v>
      </c>
    </row>
    <row r="67" spans="1:19" ht="17.25" x14ac:dyDescent="0.15">
      <c r="A67" s="178" t="s">
        <v>144</v>
      </c>
      <c r="B67" s="222">
        <f t="shared" si="1"/>
        <v>1</v>
      </c>
      <c r="C67" s="223">
        <f t="shared" si="2"/>
        <v>1</v>
      </c>
      <c r="D67" s="224">
        <f t="shared" si="2"/>
        <v>0</v>
      </c>
      <c r="E67" s="225">
        <f t="shared" si="3"/>
        <v>0</v>
      </c>
      <c r="F67" s="226">
        <f>VLOOKUP(A67,[1]Sheet1!$A$4:$C$198,3,FALSE)</f>
        <v>0</v>
      </c>
      <c r="G67" s="227">
        <f>VLOOKUP(A67,[1]Sheet1!$A$4:$D$198,4,FALSE)</f>
        <v>0</v>
      </c>
      <c r="H67" s="225">
        <f t="shared" si="4"/>
        <v>0</v>
      </c>
      <c r="I67" s="226">
        <f>VLOOKUP(A67,[1]Sheet1!$A$4:$P$198,6,FALSE)</f>
        <v>0</v>
      </c>
      <c r="J67" s="227">
        <f>VLOOKUP(A67,[1]Sheet1!$A$4:$P$198,7,FALSE)</f>
        <v>0</v>
      </c>
      <c r="K67" s="225">
        <f t="shared" si="5"/>
        <v>0</v>
      </c>
      <c r="L67" s="226">
        <f>VLOOKUP(A67,[1]Sheet1!$A$4:$P$198,9,FALSE)</f>
        <v>0</v>
      </c>
      <c r="M67" s="227">
        <f>VLOOKUP(A67,[1]Sheet1!$A$4:$P$198,10,FALSE)</f>
        <v>0</v>
      </c>
      <c r="N67" s="225">
        <f t="shared" si="6"/>
        <v>1</v>
      </c>
      <c r="O67" s="226">
        <f>VLOOKUP(A67,[1]Sheet1!$A$4:$P$198,12,FALSE)</f>
        <v>1</v>
      </c>
      <c r="P67" s="227">
        <f>VLOOKUP(A67,[1]Sheet1!$A$4:$P$198,13,FALSE)</f>
        <v>0</v>
      </c>
      <c r="Q67" s="225">
        <f t="shared" si="7"/>
        <v>0</v>
      </c>
      <c r="R67" s="226">
        <f>VLOOKUP(A67,[1]Sheet1!$A$4:$P$198,15,FALSE)</f>
        <v>0</v>
      </c>
      <c r="S67" s="228">
        <f>VLOOKUP(A67,[1]Sheet1!$A$4:$P$198,16,FALSE)</f>
        <v>0</v>
      </c>
    </row>
    <row r="68" spans="1:19" ht="17.25" x14ac:dyDescent="0.15">
      <c r="A68" s="178" t="s">
        <v>298</v>
      </c>
      <c r="B68" s="222">
        <f t="shared" si="1"/>
        <v>6</v>
      </c>
      <c r="C68" s="223">
        <f t="shared" si="2"/>
        <v>3</v>
      </c>
      <c r="D68" s="224">
        <f t="shared" si="2"/>
        <v>3</v>
      </c>
      <c r="E68" s="225">
        <f t="shared" si="3"/>
        <v>0</v>
      </c>
      <c r="F68" s="226">
        <f>VLOOKUP(A68,[1]Sheet1!$A$4:$C$198,3,FALSE)</f>
        <v>0</v>
      </c>
      <c r="G68" s="227">
        <f>VLOOKUP(A68,[1]Sheet1!$A$4:$D$198,4,FALSE)</f>
        <v>0</v>
      </c>
      <c r="H68" s="225">
        <f t="shared" si="4"/>
        <v>0</v>
      </c>
      <c r="I68" s="226">
        <f>VLOOKUP(A68,[1]Sheet1!$A$4:$P$198,6,FALSE)</f>
        <v>0</v>
      </c>
      <c r="J68" s="227">
        <f>VLOOKUP(A68,[1]Sheet1!$A$4:$P$198,7,FALSE)</f>
        <v>0</v>
      </c>
      <c r="K68" s="225">
        <f t="shared" si="5"/>
        <v>0</v>
      </c>
      <c r="L68" s="226">
        <f>VLOOKUP(A68,[1]Sheet1!$A$4:$P$198,9,FALSE)</f>
        <v>0</v>
      </c>
      <c r="M68" s="227">
        <f>VLOOKUP(A68,[1]Sheet1!$A$4:$P$198,10,FALSE)</f>
        <v>0</v>
      </c>
      <c r="N68" s="225">
        <f t="shared" si="6"/>
        <v>4</v>
      </c>
      <c r="O68" s="226">
        <f>VLOOKUP(A68,[1]Sheet1!$A$4:$P$198,12,FALSE)</f>
        <v>2</v>
      </c>
      <c r="P68" s="227">
        <f>VLOOKUP(A68,[1]Sheet1!$A$4:$P$198,13,FALSE)</f>
        <v>2</v>
      </c>
      <c r="Q68" s="225">
        <f t="shared" si="7"/>
        <v>2</v>
      </c>
      <c r="R68" s="226">
        <f>VLOOKUP(A68,[1]Sheet1!$A$4:$P$198,15,FALSE)</f>
        <v>1</v>
      </c>
      <c r="S68" s="228">
        <f>VLOOKUP(A68,[1]Sheet1!$A$4:$P$198,16,FALSE)</f>
        <v>1</v>
      </c>
    </row>
    <row r="69" spans="1:19" ht="17.25" x14ac:dyDescent="0.15">
      <c r="A69" s="178" t="s">
        <v>276</v>
      </c>
      <c r="B69" s="222">
        <f t="shared" si="1"/>
        <v>21</v>
      </c>
      <c r="C69" s="223">
        <f t="shared" si="2"/>
        <v>16</v>
      </c>
      <c r="D69" s="224">
        <f t="shared" si="2"/>
        <v>5</v>
      </c>
      <c r="E69" s="225">
        <f t="shared" si="3"/>
        <v>0</v>
      </c>
      <c r="F69" s="226">
        <f>VLOOKUP(A69,[1]Sheet1!$A$4:$C$198,3,FALSE)</f>
        <v>0</v>
      </c>
      <c r="G69" s="227">
        <f>VLOOKUP(A69,[1]Sheet1!$A$4:$D$198,4,FALSE)</f>
        <v>0</v>
      </c>
      <c r="H69" s="225">
        <f t="shared" si="4"/>
        <v>20</v>
      </c>
      <c r="I69" s="226">
        <f>VLOOKUP(A69,[1]Sheet1!$A$4:$P$198,6,FALSE)</f>
        <v>15</v>
      </c>
      <c r="J69" s="227">
        <f>VLOOKUP(A69,[1]Sheet1!$A$4:$P$198,7,FALSE)</f>
        <v>5</v>
      </c>
      <c r="K69" s="225">
        <f t="shared" si="5"/>
        <v>0</v>
      </c>
      <c r="L69" s="226">
        <f>VLOOKUP(A69,[1]Sheet1!$A$4:$P$198,9,FALSE)</f>
        <v>0</v>
      </c>
      <c r="M69" s="227">
        <f>VLOOKUP(A69,[1]Sheet1!$A$4:$P$198,10,FALSE)</f>
        <v>0</v>
      </c>
      <c r="N69" s="225">
        <f t="shared" si="6"/>
        <v>1</v>
      </c>
      <c r="O69" s="226">
        <f>VLOOKUP(A69,[1]Sheet1!$A$4:$P$198,12,FALSE)</f>
        <v>1</v>
      </c>
      <c r="P69" s="227">
        <f>VLOOKUP(A69,[1]Sheet1!$A$4:$P$198,13,FALSE)</f>
        <v>0</v>
      </c>
      <c r="Q69" s="225">
        <f t="shared" si="7"/>
        <v>0</v>
      </c>
      <c r="R69" s="226">
        <f>VLOOKUP(A69,[1]Sheet1!$A$4:$P$198,15,FALSE)</f>
        <v>0</v>
      </c>
      <c r="S69" s="228">
        <f>VLOOKUP(A69,[1]Sheet1!$A$4:$P$198,16,FALSE)</f>
        <v>0</v>
      </c>
    </row>
    <row r="70" spans="1:19" ht="17.25" x14ac:dyDescent="0.15">
      <c r="A70" s="178" t="s">
        <v>300</v>
      </c>
      <c r="B70" s="222">
        <f t="shared" ref="B70:B132" si="8">SUM(C70:D70)</f>
        <v>2</v>
      </c>
      <c r="C70" s="223">
        <f t="shared" ref="C70:D131" si="9">F70+I70+L70+O70+R70</f>
        <v>0</v>
      </c>
      <c r="D70" s="224">
        <f t="shared" si="9"/>
        <v>2</v>
      </c>
      <c r="E70" s="225">
        <f t="shared" ref="E70:E132" si="10">SUM(F70:G70)</f>
        <v>0</v>
      </c>
      <c r="F70" s="226">
        <f>VLOOKUP(A70,[1]Sheet1!$A$4:$C$198,3,FALSE)</f>
        <v>0</v>
      </c>
      <c r="G70" s="227">
        <f>VLOOKUP(A70,[1]Sheet1!$A$4:$D$198,4,FALSE)</f>
        <v>0</v>
      </c>
      <c r="H70" s="225">
        <f t="shared" ref="H70:H132" si="11">SUM(I70:J70)</f>
        <v>0</v>
      </c>
      <c r="I70" s="226">
        <f>VLOOKUP(A70,[1]Sheet1!$A$4:$P$198,6,FALSE)</f>
        <v>0</v>
      </c>
      <c r="J70" s="227">
        <f>VLOOKUP(A70,[1]Sheet1!$A$4:$P$198,7,FALSE)</f>
        <v>0</v>
      </c>
      <c r="K70" s="225">
        <f t="shared" ref="K70:K132" si="12">SUM(L70:M70)</f>
        <v>0</v>
      </c>
      <c r="L70" s="226">
        <f>VLOOKUP(A70,[1]Sheet1!$A$4:$P$198,9,FALSE)</f>
        <v>0</v>
      </c>
      <c r="M70" s="227">
        <f>VLOOKUP(A70,[1]Sheet1!$A$4:$P$198,10,FALSE)</f>
        <v>0</v>
      </c>
      <c r="N70" s="225">
        <f t="shared" ref="N70:N131" si="13">SUM(O70:P70)</f>
        <v>2</v>
      </c>
      <c r="O70" s="226">
        <f>VLOOKUP(A70,[1]Sheet1!$A$4:$P$198,12,FALSE)</f>
        <v>0</v>
      </c>
      <c r="P70" s="227">
        <f>VLOOKUP(A70,[1]Sheet1!$A$4:$P$198,13,FALSE)</f>
        <v>2</v>
      </c>
      <c r="Q70" s="225">
        <f t="shared" ref="Q70:Q132" si="14">SUM(R70:S70)</f>
        <v>0</v>
      </c>
      <c r="R70" s="226">
        <f>VLOOKUP(A70,[1]Sheet1!$A$4:$P$198,15,FALSE)</f>
        <v>0</v>
      </c>
      <c r="S70" s="228">
        <f>VLOOKUP(A70,[1]Sheet1!$A$4:$P$198,16,FALSE)</f>
        <v>0</v>
      </c>
    </row>
    <row r="71" spans="1:19" ht="17.25" x14ac:dyDescent="0.15">
      <c r="A71" s="178" t="s">
        <v>98</v>
      </c>
      <c r="B71" s="222">
        <f t="shared" si="8"/>
        <v>3</v>
      </c>
      <c r="C71" s="223">
        <f t="shared" si="9"/>
        <v>1</v>
      </c>
      <c r="D71" s="224">
        <f t="shared" si="9"/>
        <v>2</v>
      </c>
      <c r="E71" s="225">
        <f t="shared" si="10"/>
        <v>0</v>
      </c>
      <c r="F71" s="226">
        <f>VLOOKUP(A71,[1]Sheet1!$A$4:$C$198,3,FALSE)</f>
        <v>0</v>
      </c>
      <c r="G71" s="227">
        <f>VLOOKUP(A71,[1]Sheet1!$A$4:$D$198,4,FALSE)</f>
        <v>0</v>
      </c>
      <c r="H71" s="225">
        <f t="shared" si="11"/>
        <v>0</v>
      </c>
      <c r="I71" s="226">
        <f>VLOOKUP(A71,[1]Sheet1!$A$4:$P$198,6,FALSE)</f>
        <v>0</v>
      </c>
      <c r="J71" s="227">
        <f>VLOOKUP(A71,[1]Sheet1!$A$4:$P$198,7,FALSE)</f>
        <v>0</v>
      </c>
      <c r="K71" s="225">
        <f t="shared" si="12"/>
        <v>0</v>
      </c>
      <c r="L71" s="226">
        <f>VLOOKUP(A71,[1]Sheet1!$A$4:$P$198,9,FALSE)</f>
        <v>0</v>
      </c>
      <c r="M71" s="227">
        <f>VLOOKUP(A71,[1]Sheet1!$A$4:$P$198,10,FALSE)</f>
        <v>0</v>
      </c>
      <c r="N71" s="225">
        <f t="shared" si="13"/>
        <v>0</v>
      </c>
      <c r="O71" s="226">
        <f>VLOOKUP(A71,[1]Sheet1!$A$4:$P$198,12,FALSE)</f>
        <v>0</v>
      </c>
      <c r="P71" s="227">
        <f>VLOOKUP(A71,[1]Sheet1!$A$4:$P$198,13,FALSE)</f>
        <v>0</v>
      </c>
      <c r="Q71" s="225">
        <f t="shared" si="14"/>
        <v>3</v>
      </c>
      <c r="R71" s="226">
        <f>VLOOKUP(A71,[1]Sheet1!$A$4:$P$198,15,FALSE)</f>
        <v>1</v>
      </c>
      <c r="S71" s="228">
        <f>VLOOKUP(A71,[1]Sheet1!$A$4:$P$198,16,FALSE)</f>
        <v>2</v>
      </c>
    </row>
    <row r="72" spans="1:19" ht="17.25" x14ac:dyDescent="0.15">
      <c r="A72" s="178" t="s">
        <v>340</v>
      </c>
      <c r="B72" s="222">
        <f t="shared" si="8"/>
        <v>4</v>
      </c>
      <c r="C72" s="223">
        <f t="shared" si="9"/>
        <v>1</v>
      </c>
      <c r="D72" s="224">
        <f t="shared" si="9"/>
        <v>3</v>
      </c>
      <c r="E72" s="225">
        <f t="shared" si="10"/>
        <v>0</v>
      </c>
      <c r="F72" s="226">
        <f>VLOOKUP(A72,[1]Sheet1!$A$4:$C$198,3,FALSE)</f>
        <v>0</v>
      </c>
      <c r="G72" s="227">
        <f>VLOOKUP(A72,[1]Sheet1!$A$4:$D$198,4,FALSE)</f>
        <v>0</v>
      </c>
      <c r="H72" s="225">
        <f t="shared" si="11"/>
        <v>0</v>
      </c>
      <c r="I72" s="226">
        <f>VLOOKUP(A72,[1]Sheet1!$A$4:$P$198,6,FALSE)</f>
        <v>0</v>
      </c>
      <c r="J72" s="227">
        <f>VLOOKUP(A72,[1]Sheet1!$A$4:$P$198,7,FALSE)</f>
        <v>0</v>
      </c>
      <c r="K72" s="225">
        <f t="shared" si="12"/>
        <v>0</v>
      </c>
      <c r="L72" s="226">
        <f>VLOOKUP(A72,[1]Sheet1!$A$4:$P$198,9,FALSE)</f>
        <v>0</v>
      </c>
      <c r="M72" s="227">
        <f>VLOOKUP(A72,[1]Sheet1!$A$4:$P$198,10,FALSE)</f>
        <v>0</v>
      </c>
      <c r="N72" s="225">
        <f t="shared" si="13"/>
        <v>4</v>
      </c>
      <c r="O72" s="226">
        <f>VLOOKUP(A72,[1]Sheet1!$A$4:$P$198,12,FALSE)</f>
        <v>1</v>
      </c>
      <c r="P72" s="227">
        <f>VLOOKUP(A72,[1]Sheet1!$A$4:$P$198,13,FALSE)</f>
        <v>3</v>
      </c>
      <c r="Q72" s="225">
        <f t="shared" si="14"/>
        <v>0</v>
      </c>
      <c r="R72" s="226">
        <f>VLOOKUP(A72,[1]Sheet1!$A$4:$P$198,15,FALSE)</f>
        <v>0</v>
      </c>
      <c r="S72" s="228">
        <f>VLOOKUP(A72,[1]Sheet1!$A$4:$P$198,16,FALSE)</f>
        <v>0</v>
      </c>
    </row>
    <row r="73" spans="1:19" ht="17.25" x14ac:dyDescent="0.15">
      <c r="A73" s="210" t="s">
        <v>247</v>
      </c>
      <c r="B73" s="222">
        <f t="shared" si="8"/>
        <v>1</v>
      </c>
      <c r="C73" s="223">
        <f t="shared" si="9"/>
        <v>0</v>
      </c>
      <c r="D73" s="224">
        <f t="shared" si="9"/>
        <v>1</v>
      </c>
      <c r="E73" s="225">
        <f t="shared" si="10"/>
        <v>0</v>
      </c>
      <c r="F73" s="226">
        <f>VLOOKUP(A73,[1]Sheet1!$A$4:$C$198,3,FALSE)</f>
        <v>0</v>
      </c>
      <c r="G73" s="227">
        <f>VLOOKUP(A73,[1]Sheet1!$A$4:$D$198,4,FALSE)</f>
        <v>0</v>
      </c>
      <c r="H73" s="225">
        <f t="shared" si="11"/>
        <v>0</v>
      </c>
      <c r="I73" s="226">
        <f>VLOOKUP(A73,[1]Sheet1!$A$4:$P$198,6,FALSE)</f>
        <v>0</v>
      </c>
      <c r="J73" s="227">
        <f>VLOOKUP(A73,[1]Sheet1!$A$4:$P$198,7,FALSE)</f>
        <v>0</v>
      </c>
      <c r="K73" s="225">
        <f t="shared" si="12"/>
        <v>0</v>
      </c>
      <c r="L73" s="226">
        <f>VLOOKUP(A73,[1]Sheet1!$A$4:$P$198,9,FALSE)</f>
        <v>0</v>
      </c>
      <c r="M73" s="227">
        <f>VLOOKUP(A73,[1]Sheet1!$A$4:$P$198,10,FALSE)</f>
        <v>0</v>
      </c>
      <c r="N73" s="225">
        <f t="shared" si="13"/>
        <v>1</v>
      </c>
      <c r="O73" s="226">
        <f>VLOOKUP(A73,[1]Sheet1!$A$4:$P$198,12,FALSE)</f>
        <v>0</v>
      </c>
      <c r="P73" s="227">
        <f>VLOOKUP(A73,[1]Sheet1!$A$4:$P$198,13,FALSE)</f>
        <v>1</v>
      </c>
      <c r="Q73" s="225">
        <f t="shared" si="14"/>
        <v>0</v>
      </c>
      <c r="R73" s="226">
        <f>VLOOKUP(A73,[1]Sheet1!$A$4:$P$198,15,FALSE)</f>
        <v>0</v>
      </c>
      <c r="S73" s="228">
        <f>VLOOKUP(A73,[1]Sheet1!$A$4:$P$198,16,FALSE)</f>
        <v>0</v>
      </c>
    </row>
    <row r="74" spans="1:19" ht="17.25" x14ac:dyDescent="0.15">
      <c r="A74" s="178" t="s">
        <v>319</v>
      </c>
      <c r="B74" s="222">
        <f t="shared" si="8"/>
        <v>1</v>
      </c>
      <c r="C74" s="223">
        <f t="shared" si="9"/>
        <v>0</v>
      </c>
      <c r="D74" s="224">
        <f t="shared" si="9"/>
        <v>1</v>
      </c>
      <c r="E74" s="225">
        <f t="shared" si="10"/>
        <v>0</v>
      </c>
      <c r="F74" s="226">
        <f>VLOOKUP(A74,[1]Sheet1!$A$4:$C$198,3,FALSE)</f>
        <v>0</v>
      </c>
      <c r="G74" s="227">
        <f>VLOOKUP(A74,[1]Sheet1!$A$4:$D$198,4,FALSE)</f>
        <v>0</v>
      </c>
      <c r="H74" s="225">
        <f t="shared" si="11"/>
        <v>0</v>
      </c>
      <c r="I74" s="226">
        <f>VLOOKUP(A74,[1]Sheet1!$A$4:$P$198,6,FALSE)</f>
        <v>0</v>
      </c>
      <c r="J74" s="227">
        <f>VLOOKUP(A74,[1]Sheet1!$A$4:$P$198,7,FALSE)</f>
        <v>0</v>
      </c>
      <c r="K74" s="225">
        <f t="shared" si="12"/>
        <v>0</v>
      </c>
      <c r="L74" s="226">
        <f>VLOOKUP(A74,[1]Sheet1!$A$4:$P$198,9,FALSE)</f>
        <v>0</v>
      </c>
      <c r="M74" s="227">
        <f>VLOOKUP(A74,[1]Sheet1!$A$4:$P$198,10,FALSE)</f>
        <v>0</v>
      </c>
      <c r="N74" s="225">
        <f t="shared" si="13"/>
        <v>1</v>
      </c>
      <c r="O74" s="226">
        <f>VLOOKUP(A74,[1]Sheet1!$A$4:$P$198,12,FALSE)</f>
        <v>0</v>
      </c>
      <c r="P74" s="227">
        <f>VLOOKUP(A74,[1]Sheet1!$A$4:$P$198,13,FALSE)</f>
        <v>1</v>
      </c>
      <c r="Q74" s="225">
        <f t="shared" si="14"/>
        <v>0</v>
      </c>
      <c r="R74" s="226">
        <f>VLOOKUP(A74,[1]Sheet1!$A$4:$P$198,15,FALSE)</f>
        <v>0</v>
      </c>
      <c r="S74" s="228">
        <f>VLOOKUP(A74,[1]Sheet1!$A$4:$P$198,16,FALSE)</f>
        <v>0</v>
      </c>
    </row>
    <row r="75" spans="1:19" ht="17.25" x14ac:dyDescent="0.15">
      <c r="A75" s="178" t="s">
        <v>333</v>
      </c>
      <c r="B75" s="222">
        <f t="shared" si="8"/>
        <v>5</v>
      </c>
      <c r="C75" s="223">
        <f t="shared" si="9"/>
        <v>2</v>
      </c>
      <c r="D75" s="224">
        <f t="shared" si="9"/>
        <v>3</v>
      </c>
      <c r="E75" s="225">
        <f t="shared" si="10"/>
        <v>2</v>
      </c>
      <c r="F75" s="226">
        <f>VLOOKUP(A75,[1]Sheet1!$A$4:$C$198,3,FALSE)</f>
        <v>1</v>
      </c>
      <c r="G75" s="227">
        <f>VLOOKUP(A75,[1]Sheet1!$A$4:$D$198,4,FALSE)</f>
        <v>1</v>
      </c>
      <c r="H75" s="225">
        <f t="shared" si="11"/>
        <v>0</v>
      </c>
      <c r="I75" s="226">
        <f>VLOOKUP(A75,[1]Sheet1!$A$4:$P$198,6,FALSE)</f>
        <v>0</v>
      </c>
      <c r="J75" s="227">
        <f>VLOOKUP(A75,[1]Sheet1!$A$4:$P$198,7,FALSE)</f>
        <v>0</v>
      </c>
      <c r="K75" s="225">
        <f t="shared" si="12"/>
        <v>1</v>
      </c>
      <c r="L75" s="226">
        <f>VLOOKUP(A75,[1]Sheet1!$A$4:$P$198,9,FALSE)</f>
        <v>1</v>
      </c>
      <c r="M75" s="227">
        <f>VLOOKUP(A75,[1]Sheet1!$A$4:$P$198,10,FALSE)</f>
        <v>0</v>
      </c>
      <c r="N75" s="225">
        <f t="shared" si="13"/>
        <v>2</v>
      </c>
      <c r="O75" s="226">
        <f>VLOOKUP(A75,[1]Sheet1!$A$4:$P$198,12,FALSE)</f>
        <v>0</v>
      </c>
      <c r="P75" s="227">
        <f>VLOOKUP(A75,[1]Sheet1!$A$4:$P$198,13,FALSE)</f>
        <v>2</v>
      </c>
      <c r="Q75" s="225">
        <f t="shared" si="14"/>
        <v>0</v>
      </c>
      <c r="R75" s="226">
        <f>VLOOKUP(A75,[1]Sheet1!$A$4:$P$198,15,FALSE)</f>
        <v>0</v>
      </c>
      <c r="S75" s="228">
        <f>VLOOKUP(A75,[1]Sheet1!$A$4:$P$198,16,FALSE)</f>
        <v>0</v>
      </c>
    </row>
    <row r="76" spans="1:19" ht="17.25" x14ac:dyDescent="0.15">
      <c r="A76" s="178" t="s">
        <v>301</v>
      </c>
      <c r="B76" s="222">
        <f t="shared" si="8"/>
        <v>3</v>
      </c>
      <c r="C76" s="223">
        <f t="shared" si="9"/>
        <v>2</v>
      </c>
      <c r="D76" s="224">
        <f t="shared" si="9"/>
        <v>1</v>
      </c>
      <c r="E76" s="225">
        <f t="shared" si="10"/>
        <v>1</v>
      </c>
      <c r="F76" s="226">
        <f>VLOOKUP(A76,[1]Sheet1!$A$4:$C$198,3,FALSE)</f>
        <v>0</v>
      </c>
      <c r="G76" s="227">
        <f>VLOOKUP(A76,[1]Sheet1!$A$4:$D$198,4,FALSE)</f>
        <v>1</v>
      </c>
      <c r="H76" s="225">
        <f t="shared" si="11"/>
        <v>0</v>
      </c>
      <c r="I76" s="226">
        <f>VLOOKUP(A76,[1]Sheet1!$A$4:$P$198,6,FALSE)</f>
        <v>0</v>
      </c>
      <c r="J76" s="227">
        <f>VLOOKUP(A76,[1]Sheet1!$A$4:$P$198,7,FALSE)</f>
        <v>0</v>
      </c>
      <c r="K76" s="225">
        <f t="shared" si="12"/>
        <v>0</v>
      </c>
      <c r="L76" s="226">
        <f>VLOOKUP(A76,[1]Sheet1!$A$4:$P$198,9,FALSE)</f>
        <v>0</v>
      </c>
      <c r="M76" s="227">
        <f>VLOOKUP(A76,[1]Sheet1!$A$4:$P$198,10,FALSE)</f>
        <v>0</v>
      </c>
      <c r="N76" s="225">
        <f t="shared" si="13"/>
        <v>2</v>
      </c>
      <c r="O76" s="226">
        <f>VLOOKUP(A76,[1]Sheet1!$A$4:$P$198,12,FALSE)</f>
        <v>2</v>
      </c>
      <c r="P76" s="227">
        <f>VLOOKUP(A76,[1]Sheet1!$A$4:$P$198,13,FALSE)</f>
        <v>0</v>
      </c>
      <c r="Q76" s="225">
        <f t="shared" si="14"/>
        <v>0</v>
      </c>
      <c r="R76" s="226">
        <f>VLOOKUP(A76,[1]Sheet1!$A$4:$P$198,15,FALSE)</f>
        <v>0</v>
      </c>
      <c r="S76" s="228">
        <f>VLOOKUP(A76,[1]Sheet1!$A$4:$P$198,16,FALSE)</f>
        <v>0</v>
      </c>
    </row>
    <row r="77" spans="1:19" ht="17.25" x14ac:dyDescent="0.15">
      <c r="A77" s="178" t="s">
        <v>287</v>
      </c>
      <c r="B77" s="222">
        <f t="shared" si="8"/>
        <v>13</v>
      </c>
      <c r="C77" s="223">
        <f t="shared" si="9"/>
        <v>8</v>
      </c>
      <c r="D77" s="224">
        <f t="shared" si="9"/>
        <v>5</v>
      </c>
      <c r="E77" s="225">
        <f t="shared" si="10"/>
        <v>2</v>
      </c>
      <c r="F77" s="226">
        <f>VLOOKUP(A77,[1]Sheet1!$A$4:$C$198,3,FALSE)</f>
        <v>2</v>
      </c>
      <c r="G77" s="227">
        <f>VLOOKUP(A77,[1]Sheet1!$A$4:$D$198,4,FALSE)</f>
        <v>0</v>
      </c>
      <c r="H77" s="225">
        <f t="shared" si="11"/>
        <v>0</v>
      </c>
      <c r="I77" s="226">
        <f>VLOOKUP(A77,[1]Sheet1!$A$4:$P$198,6,FALSE)</f>
        <v>0</v>
      </c>
      <c r="J77" s="227">
        <f>VLOOKUP(A77,[1]Sheet1!$A$4:$P$198,7,FALSE)</f>
        <v>0</v>
      </c>
      <c r="K77" s="225">
        <f t="shared" si="12"/>
        <v>4</v>
      </c>
      <c r="L77" s="226">
        <f>VLOOKUP(A77,[1]Sheet1!$A$4:$P$198,9,FALSE)</f>
        <v>2</v>
      </c>
      <c r="M77" s="227">
        <f>VLOOKUP(A77,[1]Sheet1!$A$4:$P$198,10,FALSE)</f>
        <v>2</v>
      </c>
      <c r="N77" s="225">
        <f t="shared" si="13"/>
        <v>7</v>
      </c>
      <c r="O77" s="226">
        <f>VLOOKUP(A77,[1]Sheet1!$A$4:$P$198,12,FALSE)</f>
        <v>4</v>
      </c>
      <c r="P77" s="227">
        <f>VLOOKUP(A77,[1]Sheet1!$A$4:$P$198,13,FALSE)</f>
        <v>3</v>
      </c>
      <c r="Q77" s="225">
        <f t="shared" si="14"/>
        <v>0</v>
      </c>
      <c r="R77" s="226">
        <f>VLOOKUP(A77,[1]Sheet1!$A$4:$P$198,15,FALSE)</f>
        <v>0</v>
      </c>
      <c r="S77" s="228">
        <f>VLOOKUP(A77,[1]Sheet1!$A$4:$P$198,16,FALSE)</f>
        <v>0</v>
      </c>
    </row>
    <row r="78" spans="1:19" ht="17.25" x14ac:dyDescent="0.15">
      <c r="A78" s="178" t="s">
        <v>291</v>
      </c>
      <c r="B78" s="222">
        <f t="shared" si="8"/>
        <v>6</v>
      </c>
      <c r="C78" s="223">
        <f t="shared" si="9"/>
        <v>3</v>
      </c>
      <c r="D78" s="224">
        <f t="shared" si="9"/>
        <v>3</v>
      </c>
      <c r="E78" s="225">
        <f t="shared" si="10"/>
        <v>0</v>
      </c>
      <c r="F78" s="226">
        <f>VLOOKUP(A78,[1]Sheet1!$A$4:$C$198,3,FALSE)</f>
        <v>0</v>
      </c>
      <c r="G78" s="227">
        <f>VLOOKUP(A78,[1]Sheet1!$A$4:$D$198,4,FALSE)</f>
        <v>0</v>
      </c>
      <c r="H78" s="225">
        <f t="shared" si="11"/>
        <v>1</v>
      </c>
      <c r="I78" s="226">
        <f>VLOOKUP(A78,[1]Sheet1!$A$4:$P$198,6,FALSE)</f>
        <v>0</v>
      </c>
      <c r="J78" s="227">
        <f>VLOOKUP(A78,[1]Sheet1!$A$4:$P$198,7,FALSE)</f>
        <v>1</v>
      </c>
      <c r="K78" s="225">
        <f t="shared" si="12"/>
        <v>0</v>
      </c>
      <c r="L78" s="226">
        <f>VLOOKUP(A78,[1]Sheet1!$A$4:$P$198,9,FALSE)</f>
        <v>0</v>
      </c>
      <c r="M78" s="227">
        <f>VLOOKUP(A78,[1]Sheet1!$A$4:$P$198,10,FALSE)</f>
        <v>0</v>
      </c>
      <c r="N78" s="225">
        <f t="shared" si="13"/>
        <v>5</v>
      </c>
      <c r="O78" s="226">
        <f>VLOOKUP(A78,[1]Sheet1!$A$4:$P$198,12,FALSE)</f>
        <v>3</v>
      </c>
      <c r="P78" s="227">
        <f>VLOOKUP(A78,[1]Sheet1!$A$4:$P$198,13,FALSE)</f>
        <v>2</v>
      </c>
      <c r="Q78" s="225">
        <f t="shared" si="14"/>
        <v>0</v>
      </c>
      <c r="R78" s="226">
        <f>VLOOKUP(A78,[1]Sheet1!$A$4:$P$198,15,FALSE)</f>
        <v>0</v>
      </c>
      <c r="S78" s="228">
        <f>VLOOKUP(A78,[1]Sheet1!$A$4:$P$198,16,FALSE)</f>
        <v>0</v>
      </c>
    </row>
    <row r="79" spans="1:19" ht="17.25" x14ac:dyDescent="0.15">
      <c r="A79" s="210" t="s">
        <v>378</v>
      </c>
      <c r="B79" s="222">
        <f t="shared" si="8"/>
        <v>1</v>
      </c>
      <c r="C79" s="223">
        <f t="shared" si="9"/>
        <v>0</v>
      </c>
      <c r="D79" s="224">
        <f t="shared" si="9"/>
        <v>1</v>
      </c>
      <c r="E79" s="225">
        <f t="shared" si="10"/>
        <v>0</v>
      </c>
      <c r="F79" s="226">
        <f>VLOOKUP(A79,[1]Sheet1!$A$4:$C$198,3,FALSE)</f>
        <v>0</v>
      </c>
      <c r="G79" s="227">
        <f>VLOOKUP(A79,[1]Sheet1!$A$4:$D$198,4,FALSE)</f>
        <v>0</v>
      </c>
      <c r="H79" s="225">
        <f t="shared" si="11"/>
        <v>0</v>
      </c>
      <c r="I79" s="226">
        <f>VLOOKUP(A79,[1]Sheet1!$A$4:$P$198,6,FALSE)</f>
        <v>0</v>
      </c>
      <c r="J79" s="227">
        <f>VLOOKUP(A79,[1]Sheet1!$A$4:$P$198,7,FALSE)</f>
        <v>0</v>
      </c>
      <c r="K79" s="225">
        <f t="shared" si="12"/>
        <v>0</v>
      </c>
      <c r="L79" s="226">
        <f>VLOOKUP(A79,[1]Sheet1!$A$4:$P$198,9,FALSE)</f>
        <v>0</v>
      </c>
      <c r="M79" s="227">
        <f>VLOOKUP(A79,[1]Sheet1!$A$4:$P$198,10,FALSE)</f>
        <v>0</v>
      </c>
      <c r="N79" s="225">
        <f t="shared" si="13"/>
        <v>1</v>
      </c>
      <c r="O79" s="226">
        <f>VLOOKUP(A79,[1]Sheet1!$A$4:$P$198,12,FALSE)</f>
        <v>0</v>
      </c>
      <c r="P79" s="227">
        <f>VLOOKUP(A79,[1]Sheet1!$A$4:$P$198,13,FALSE)</f>
        <v>1</v>
      </c>
      <c r="Q79" s="225">
        <f t="shared" si="14"/>
        <v>0</v>
      </c>
      <c r="R79" s="226">
        <f>VLOOKUP(A79,[1]Sheet1!$A$4:$P$198,15,FALSE)</f>
        <v>0</v>
      </c>
      <c r="S79" s="228">
        <f>VLOOKUP(A79,[1]Sheet1!$A$4:$P$198,16,FALSE)</f>
        <v>0</v>
      </c>
    </row>
    <row r="80" spans="1:19" ht="17.25" x14ac:dyDescent="0.15">
      <c r="A80" s="178" t="s">
        <v>294</v>
      </c>
      <c r="B80" s="222">
        <f t="shared" si="8"/>
        <v>4</v>
      </c>
      <c r="C80" s="223">
        <f t="shared" si="9"/>
        <v>2</v>
      </c>
      <c r="D80" s="224">
        <f t="shared" si="9"/>
        <v>2</v>
      </c>
      <c r="E80" s="225">
        <f t="shared" si="10"/>
        <v>0</v>
      </c>
      <c r="F80" s="226">
        <f>VLOOKUP(A80,[1]Sheet1!$A$4:$C$198,3,FALSE)</f>
        <v>0</v>
      </c>
      <c r="G80" s="227">
        <f>VLOOKUP(A80,[1]Sheet1!$A$4:$D$198,4,FALSE)</f>
        <v>0</v>
      </c>
      <c r="H80" s="225">
        <f t="shared" si="11"/>
        <v>0</v>
      </c>
      <c r="I80" s="226">
        <f>VLOOKUP(A80,[1]Sheet1!$A$4:$P$198,6,FALSE)</f>
        <v>0</v>
      </c>
      <c r="J80" s="227">
        <f>VLOOKUP(A80,[1]Sheet1!$A$4:$P$198,7,FALSE)</f>
        <v>0</v>
      </c>
      <c r="K80" s="225">
        <f t="shared" si="12"/>
        <v>0</v>
      </c>
      <c r="L80" s="226">
        <f>VLOOKUP(A80,[1]Sheet1!$A$4:$P$198,9,FALSE)</f>
        <v>0</v>
      </c>
      <c r="M80" s="227">
        <f>VLOOKUP(A80,[1]Sheet1!$A$4:$P$198,10,FALSE)</f>
        <v>0</v>
      </c>
      <c r="N80" s="225">
        <f t="shared" si="13"/>
        <v>0</v>
      </c>
      <c r="O80" s="226">
        <f>VLOOKUP(A80,[1]Sheet1!$A$4:$P$198,12,FALSE)</f>
        <v>0</v>
      </c>
      <c r="P80" s="227">
        <f>VLOOKUP(A80,[1]Sheet1!$A$4:$P$198,13,FALSE)</f>
        <v>0</v>
      </c>
      <c r="Q80" s="225">
        <f t="shared" si="14"/>
        <v>4</v>
      </c>
      <c r="R80" s="226">
        <f>VLOOKUP(A80,[1]Sheet1!$A$4:$P$198,15,FALSE)</f>
        <v>2</v>
      </c>
      <c r="S80" s="228">
        <f>VLOOKUP(A80,[1]Sheet1!$A$4:$P$198,16,FALSE)</f>
        <v>2</v>
      </c>
    </row>
    <row r="81" spans="1:19" ht="17.25" x14ac:dyDescent="0.15">
      <c r="A81" s="178" t="s">
        <v>105</v>
      </c>
      <c r="B81" s="222">
        <f t="shared" si="8"/>
        <v>6</v>
      </c>
      <c r="C81" s="223">
        <f t="shared" si="9"/>
        <v>2</v>
      </c>
      <c r="D81" s="224">
        <f t="shared" si="9"/>
        <v>4</v>
      </c>
      <c r="E81" s="225">
        <f t="shared" si="10"/>
        <v>0</v>
      </c>
      <c r="F81" s="226">
        <f>VLOOKUP(A81,[1]Sheet1!$A$4:$C$198,3,FALSE)</f>
        <v>0</v>
      </c>
      <c r="G81" s="227">
        <f>VLOOKUP(A81,[1]Sheet1!$A$4:$D$198,4,FALSE)</f>
        <v>0</v>
      </c>
      <c r="H81" s="225">
        <f t="shared" si="11"/>
        <v>0</v>
      </c>
      <c r="I81" s="226">
        <f>VLOOKUP(A81,[1]Sheet1!$A$4:$P$198,6,FALSE)</f>
        <v>0</v>
      </c>
      <c r="J81" s="227">
        <f>VLOOKUP(A81,[1]Sheet1!$A$4:$P$198,7,FALSE)</f>
        <v>0</v>
      </c>
      <c r="K81" s="225">
        <f t="shared" si="12"/>
        <v>6</v>
      </c>
      <c r="L81" s="226">
        <f>VLOOKUP(A81,[1]Sheet1!$A$4:$P$198,9,FALSE)</f>
        <v>2</v>
      </c>
      <c r="M81" s="227">
        <f>VLOOKUP(A81,[1]Sheet1!$A$4:$P$198,10,FALSE)</f>
        <v>4</v>
      </c>
      <c r="N81" s="225">
        <f t="shared" si="13"/>
        <v>0</v>
      </c>
      <c r="O81" s="226">
        <f>VLOOKUP(A81,[1]Sheet1!$A$4:$P$198,12,FALSE)</f>
        <v>0</v>
      </c>
      <c r="P81" s="227">
        <f>VLOOKUP(A81,[1]Sheet1!$A$4:$P$198,13,FALSE)</f>
        <v>0</v>
      </c>
      <c r="Q81" s="225">
        <f t="shared" si="14"/>
        <v>0</v>
      </c>
      <c r="R81" s="226">
        <f>VLOOKUP(A81,[1]Sheet1!$A$4:$P$198,15,FALSE)</f>
        <v>0</v>
      </c>
      <c r="S81" s="228">
        <f>VLOOKUP(A81,[1]Sheet1!$A$4:$P$198,16,FALSE)</f>
        <v>0</v>
      </c>
    </row>
    <row r="82" spans="1:19" ht="17.25" x14ac:dyDescent="0.15">
      <c r="A82" s="178" t="s">
        <v>324</v>
      </c>
      <c r="B82" s="222">
        <f t="shared" si="8"/>
        <v>1</v>
      </c>
      <c r="C82" s="223">
        <f t="shared" si="9"/>
        <v>1</v>
      </c>
      <c r="D82" s="224">
        <f t="shared" si="9"/>
        <v>0</v>
      </c>
      <c r="E82" s="225">
        <f t="shared" si="10"/>
        <v>0</v>
      </c>
      <c r="F82" s="226">
        <f>VLOOKUP(A82,[1]Sheet1!$A$4:$C$198,3,FALSE)</f>
        <v>0</v>
      </c>
      <c r="G82" s="227">
        <f>VLOOKUP(A82,[1]Sheet1!$A$4:$D$198,4,FALSE)</f>
        <v>0</v>
      </c>
      <c r="H82" s="225">
        <f t="shared" si="11"/>
        <v>0</v>
      </c>
      <c r="I82" s="226">
        <f>VLOOKUP(A82,[1]Sheet1!$A$4:$P$198,6,FALSE)</f>
        <v>0</v>
      </c>
      <c r="J82" s="227">
        <f>VLOOKUP(A82,[1]Sheet1!$A$4:$P$198,7,FALSE)</f>
        <v>0</v>
      </c>
      <c r="K82" s="225">
        <f t="shared" si="12"/>
        <v>0</v>
      </c>
      <c r="L82" s="226">
        <f>VLOOKUP(A82,[1]Sheet1!$A$4:$P$198,9,FALSE)</f>
        <v>0</v>
      </c>
      <c r="M82" s="227">
        <f>VLOOKUP(A82,[1]Sheet1!$A$4:$P$198,10,FALSE)</f>
        <v>0</v>
      </c>
      <c r="N82" s="225">
        <f t="shared" si="13"/>
        <v>1</v>
      </c>
      <c r="O82" s="226">
        <f>VLOOKUP(A82,[1]Sheet1!$A$4:$P$198,12,FALSE)</f>
        <v>1</v>
      </c>
      <c r="P82" s="227">
        <f>VLOOKUP(A82,[1]Sheet1!$A$4:$P$198,13,FALSE)</f>
        <v>0</v>
      </c>
      <c r="Q82" s="225">
        <f t="shared" si="14"/>
        <v>0</v>
      </c>
      <c r="R82" s="226">
        <f>VLOOKUP(A82,[1]Sheet1!$A$4:$P$198,15,FALSE)</f>
        <v>0</v>
      </c>
      <c r="S82" s="228">
        <f>VLOOKUP(A82,[1]Sheet1!$A$4:$P$198,16,FALSE)</f>
        <v>0</v>
      </c>
    </row>
    <row r="83" spans="1:19" ht="17.25" x14ac:dyDescent="0.15">
      <c r="A83" s="178" t="s">
        <v>307</v>
      </c>
      <c r="B83" s="222">
        <f t="shared" si="8"/>
        <v>4</v>
      </c>
      <c r="C83" s="223">
        <f t="shared" si="9"/>
        <v>2</v>
      </c>
      <c r="D83" s="224">
        <f t="shared" si="9"/>
        <v>2</v>
      </c>
      <c r="E83" s="225">
        <f t="shared" si="10"/>
        <v>0</v>
      </c>
      <c r="F83" s="226">
        <f>VLOOKUP(A83,[1]Sheet1!$A$4:$C$198,3,FALSE)</f>
        <v>0</v>
      </c>
      <c r="G83" s="227">
        <f>VLOOKUP(A83,[1]Sheet1!$A$4:$D$198,4,FALSE)</f>
        <v>0</v>
      </c>
      <c r="H83" s="225">
        <f t="shared" si="11"/>
        <v>0</v>
      </c>
      <c r="I83" s="226">
        <f>VLOOKUP(A83,[1]Sheet1!$A$4:$P$198,6,FALSE)</f>
        <v>0</v>
      </c>
      <c r="J83" s="227">
        <f>VLOOKUP(A83,[1]Sheet1!$A$4:$P$198,7,FALSE)</f>
        <v>0</v>
      </c>
      <c r="K83" s="225">
        <f t="shared" si="12"/>
        <v>0</v>
      </c>
      <c r="L83" s="226">
        <f>VLOOKUP(A83,[1]Sheet1!$A$4:$P$198,9,FALSE)</f>
        <v>0</v>
      </c>
      <c r="M83" s="227">
        <f>VLOOKUP(A83,[1]Sheet1!$A$4:$P$198,10,FALSE)</f>
        <v>0</v>
      </c>
      <c r="N83" s="225">
        <f t="shared" si="13"/>
        <v>0</v>
      </c>
      <c r="O83" s="226">
        <f>VLOOKUP(A83,[1]Sheet1!$A$4:$P$198,12,FALSE)</f>
        <v>0</v>
      </c>
      <c r="P83" s="227">
        <f>VLOOKUP(A83,[1]Sheet1!$A$4:$P$198,13,FALSE)</f>
        <v>0</v>
      </c>
      <c r="Q83" s="225">
        <f t="shared" si="14"/>
        <v>4</v>
      </c>
      <c r="R83" s="226">
        <f>VLOOKUP(A83,[1]Sheet1!$A$4:$P$198,15,FALSE)</f>
        <v>2</v>
      </c>
      <c r="S83" s="228">
        <f>VLOOKUP(A83,[1]Sheet1!$A$4:$P$198,16,FALSE)</f>
        <v>2</v>
      </c>
    </row>
    <row r="84" spans="1:19" ht="17.25" x14ac:dyDescent="0.15">
      <c r="A84" s="178" t="s">
        <v>289</v>
      </c>
      <c r="B84" s="222">
        <f t="shared" si="8"/>
        <v>6</v>
      </c>
      <c r="C84" s="223">
        <f t="shared" si="9"/>
        <v>4</v>
      </c>
      <c r="D84" s="224">
        <f t="shared" si="9"/>
        <v>2</v>
      </c>
      <c r="E84" s="225">
        <f t="shared" si="10"/>
        <v>0</v>
      </c>
      <c r="F84" s="226">
        <f>VLOOKUP(A84,[1]Sheet1!$A$4:$C$198,3,FALSE)</f>
        <v>0</v>
      </c>
      <c r="G84" s="227">
        <f>VLOOKUP(A84,[1]Sheet1!$A$4:$D$198,4,FALSE)</f>
        <v>0</v>
      </c>
      <c r="H84" s="225">
        <f t="shared" si="11"/>
        <v>3</v>
      </c>
      <c r="I84" s="226">
        <f>VLOOKUP(A84,[1]Sheet1!$A$4:$P$198,6,FALSE)</f>
        <v>1</v>
      </c>
      <c r="J84" s="227">
        <f>VLOOKUP(A84,[1]Sheet1!$A$4:$P$198,7,FALSE)</f>
        <v>2</v>
      </c>
      <c r="K84" s="225">
        <f t="shared" si="12"/>
        <v>1</v>
      </c>
      <c r="L84" s="226">
        <f>VLOOKUP(A84,[1]Sheet1!$A$4:$P$198,9,FALSE)</f>
        <v>1</v>
      </c>
      <c r="M84" s="227">
        <f>VLOOKUP(A84,[1]Sheet1!$A$4:$P$198,10,FALSE)</f>
        <v>0</v>
      </c>
      <c r="N84" s="225">
        <f t="shared" si="13"/>
        <v>2</v>
      </c>
      <c r="O84" s="226">
        <f>VLOOKUP(A84,[1]Sheet1!$A$4:$P$198,12,FALSE)</f>
        <v>2</v>
      </c>
      <c r="P84" s="227">
        <f>VLOOKUP(A84,[1]Sheet1!$A$4:$P$198,13,FALSE)</f>
        <v>0</v>
      </c>
      <c r="Q84" s="225">
        <f t="shared" si="14"/>
        <v>0</v>
      </c>
      <c r="R84" s="226">
        <f>VLOOKUP(A84,[1]Sheet1!$A$4:$P$198,15,FALSE)</f>
        <v>0</v>
      </c>
      <c r="S84" s="228">
        <f>VLOOKUP(A84,[1]Sheet1!$A$4:$P$198,16,FALSE)</f>
        <v>0</v>
      </c>
    </row>
    <row r="85" spans="1:19" ht="17.25" x14ac:dyDescent="0.15">
      <c r="A85" s="210" t="s">
        <v>379</v>
      </c>
      <c r="B85" s="222">
        <f t="shared" si="8"/>
        <v>1</v>
      </c>
      <c r="C85" s="223">
        <f t="shared" si="9"/>
        <v>0</v>
      </c>
      <c r="D85" s="224">
        <f t="shared" si="9"/>
        <v>1</v>
      </c>
      <c r="E85" s="225">
        <f t="shared" si="10"/>
        <v>0</v>
      </c>
      <c r="F85" s="226">
        <f>VLOOKUP(A85,[1]Sheet1!$A$4:$C$198,3,FALSE)</f>
        <v>0</v>
      </c>
      <c r="G85" s="227">
        <f>VLOOKUP(A85,[1]Sheet1!$A$4:$D$198,4,FALSE)</f>
        <v>0</v>
      </c>
      <c r="H85" s="225">
        <f t="shared" si="11"/>
        <v>0</v>
      </c>
      <c r="I85" s="226">
        <f>VLOOKUP(A85,[1]Sheet1!$A$4:$P$198,6,FALSE)</f>
        <v>0</v>
      </c>
      <c r="J85" s="227">
        <f>VLOOKUP(A85,[1]Sheet1!$A$4:$P$198,7,FALSE)</f>
        <v>0</v>
      </c>
      <c r="K85" s="225">
        <f t="shared" si="12"/>
        <v>0</v>
      </c>
      <c r="L85" s="226">
        <f>VLOOKUP(A85,[1]Sheet1!$A$4:$P$198,9,FALSE)</f>
        <v>0</v>
      </c>
      <c r="M85" s="227">
        <f>VLOOKUP(A85,[1]Sheet1!$A$4:$P$198,10,FALSE)</f>
        <v>0</v>
      </c>
      <c r="N85" s="225">
        <f t="shared" si="13"/>
        <v>1</v>
      </c>
      <c r="O85" s="226">
        <f>VLOOKUP(A85,[1]Sheet1!$A$4:$P$198,12,FALSE)</f>
        <v>0</v>
      </c>
      <c r="P85" s="227">
        <f>VLOOKUP(A85,[1]Sheet1!$A$4:$P$198,13,FALSE)</f>
        <v>1</v>
      </c>
      <c r="Q85" s="225">
        <f t="shared" si="14"/>
        <v>0</v>
      </c>
      <c r="R85" s="226">
        <f>VLOOKUP(A85,[1]Sheet1!$A$4:$P$198,15,FALSE)</f>
        <v>0</v>
      </c>
      <c r="S85" s="228">
        <f>VLOOKUP(A85,[1]Sheet1!$A$4:$P$198,16,FALSE)</f>
        <v>0</v>
      </c>
    </row>
    <row r="86" spans="1:19" ht="17.25" x14ac:dyDescent="0.15">
      <c r="A86" s="178" t="s">
        <v>297</v>
      </c>
      <c r="B86" s="222">
        <f t="shared" si="8"/>
        <v>1</v>
      </c>
      <c r="C86" s="223">
        <f t="shared" si="9"/>
        <v>0</v>
      </c>
      <c r="D86" s="224">
        <f t="shared" si="9"/>
        <v>1</v>
      </c>
      <c r="E86" s="225">
        <f t="shared" si="10"/>
        <v>0</v>
      </c>
      <c r="F86" s="226">
        <f>VLOOKUP(A86,[1]Sheet1!$A$4:$C$198,3,FALSE)</f>
        <v>0</v>
      </c>
      <c r="G86" s="227">
        <f>VLOOKUP(A86,[1]Sheet1!$A$4:$D$198,4,FALSE)</f>
        <v>0</v>
      </c>
      <c r="H86" s="225">
        <f t="shared" si="11"/>
        <v>0</v>
      </c>
      <c r="I86" s="226">
        <f>VLOOKUP(A86,[1]Sheet1!$A$4:$P$198,6,FALSE)</f>
        <v>0</v>
      </c>
      <c r="J86" s="227">
        <f>VLOOKUP(A86,[1]Sheet1!$A$4:$P$198,7,FALSE)</f>
        <v>0</v>
      </c>
      <c r="K86" s="225">
        <f t="shared" si="12"/>
        <v>0</v>
      </c>
      <c r="L86" s="226">
        <f>VLOOKUP(A86,[1]Sheet1!$A$4:$P$198,9,FALSE)</f>
        <v>0</v>
      </c>
      <c r="M86" s="227">
        <f>VLOOKUP(A86,[1]Sheet1!$A$4:$P$198,10,FALSE)</f>
        <v>0</v>
      </c>
      <c r="N86" s="225">
        <f t="shared" si="13"/>
        <v>1</v>
      </c>
      <c r="O86" s="226">
        <f>VLOOKUP(A86,[1]Sheet1!$A$4:$P$198,12,FALSE)</f>
        <v>0</v>
      </c>
      <c r="P86" s="227">
        <f>VLOOKUP(A86,[1]Sheet1!$A$4:$P$198,13,FALSE)</f>
        <v>1</v>
      </c>
      <c r="Q86" s="225">
        <f t="shared" si="14"/>
        <v>0</v>
      </c>
      <c r="R86" s="226">
        <f>VLOOKUP(A86,[1]Sheet1!$A$4:$P$198,15,FALSE)</f>
        <v>0</v>
      </c>
      <c r="S86" s="228">
        <f>VLOOKUP(A86,[1]Sheet1!$A$4:$P$198,16,FALSE)</f>
        <v>0</v>
      </c>
    </row>
    <row r="87" spans="1:19" ht="17.25" x14ac:dyDescent="0.15">
      <c r="A87" s="178" t="s">
        <v>315</v>
      </c>
      <c r="B87" s="222">
        <f t="shared" si="8"/>
        <v>2</v>
      </c>
      <c r="C87" s="223">
        <f t="shared" si="9"/>
        <v>1</v>
      </c>
      <c r="D87" s="224">
        <f t="shared" si="9"/>
        <v>1</v>
      </c>
      <c r="E87" s="225">
        <f t="shared" si="10"/>
        <v>0</v>
      </c>
      <c r="F87" s="226">
        <f>VLOOKUP(A87,[1]Sheet1!$A$4:$C$198,3,FALSE)</f>
        <v>0</v>
      </c>
      <c r="G87" s="227">
        <f>VLOOKUP(A87,[1]Sheet1!$A$4:$D$198,4,FALSE)</f>
        <v>0</v>
      </c>
      <c r="H87" s="225">
        <f t="shared" si="11"/>
        <v>0</v>
      </c>
      <c r="I87" s="226">
        <f>VLOOKUP(A87,[1]Sheet1!$A$4:$P$198,6,FALSE)</f>
        <v>0</v>
      </c>
      <c r="J87" s="227">
        <f>VLOOKUP(A87,[1]Sheet1!$A$4:$P$198,7,FALSE)</f>
        <v>0</v>
      </c>
      <c r="K87" s="225">
        <f t="shared" si="12"/>
        <v>1</v>
      </c>
      <c r="L87" s="226">
        <f>VLOOKUP(A87,[1]Sheet1!$A$4:$P$198,9,FALSE)</f>
        <v>0</v>
      </c>
      <c r="M87" s="227">
        <f>VLOOKUP(A87,[1]Sheet1!$A$4:$P$198,10,FALSE)</f>
        <v>1</v>
      </c>
      <c r="N87" s="225">
        <f t="shared" si="13"/>
        <v>1</v>
      </c>
      <c r="O87" s="226">
        <f>VLOOKUP(A87,[1]Sheet1!$A$4:$P$198,12,FALSE)</f>
        <v>1</v>
      </c>
      <c r="P87" s="227">
        <f>VLOOKUP(A87,[1]Sheet1!$A$4:$P$198,13,FALSE)</f>
        <v>0</v>
      </c>
      <c r="Q87" s="225">
        <f t="shared" si="14"/>
        <v>0</v>
      </c>
      <c r="R87" s="226">
        <f>VLOOKUP(A87,[1]Sheet1!$A$4:$P$198,15,FALSE)</f>
        <v>0</v>
      </c>
      <c r="S87" s="228">
        <f>VLOOKUP(A87,[1]Sheet1!$A$4:$P$198,16,FALSE)</f>
        <v>0</v>
      </c>
    </row>
    <row r="88" spans="1:19" ht="17.25" x14ac:dyDescent="0.15">
      <c r="A88" s="178" t="s">
        <v>316</v>
      </c>
      <c r="B88" s="222">
        <f t="shared" si="8"/>
        <v>0</v>
      </c>
      <c r="C88" s="223">
        <f t="shared" si="9"/>
        <v>0</v>
      </c>
      <c r="D88" s="224">
        <f t="shared" si="9"/>
        <v>0</v>
      </c>
      <c r="E88" s="225">
        <f t="shared" si="10"/>
        <v>0</v>
      </c>
      <c r="F88" s="226">
        <f>VLOOKUP(A88,[1]Sheet1!$A$4:$C$198,3,FALSE)</f>
        <v>0</v>
      </c>
      <c r="G88" s="227">
        <f>VLOOKUP(A88,[1]Sheet1!$A$4:$D$198,4,FALSE)</f>
        <v>0</v>
      </c>
      <c r="H88" s="225">
        <f t="shared" si="11"/>
        <v>0</v>
      </c>
      <c r="I88" s="226">
        <f>VLOOKUP(A88,[1]Sheet1!$A$4:$P$198,6,FALSE)</f>
        <v>0</v>
      </c>
      <c r="J88" s="227">
        <f>VLOOKUP(A88,[1]Sheet1!$A$4:$P$198,7,FALSE)</f>
        <v>0</v>
      </c>
      <c r="K88" s="225">
        <f t="shared" si="12"/>
        <v>0</v>
      </c>
      <c r="L88" s="226">
        <f>VLOOKUP(A88,[1]Sheet1!$A$4:$P$198,9,FALSE)</f>
        <v>0</v>
      </c>
      <c r="M88" s="227">
        <f>VLOOKUP(A88,[1]Sheet1!$A$4:$P$198,10,FALSE)</f>
        <v>0</v>
      </c>
      <c r="N88" s="225">
        <f t="shared" si="13"/>
        <v>0</v>
      </c>
      <c r="O88" s="226">
        <f>VLOOKUP(A88,[1]Sheet1!$A$4:$P$198,12,FALSE)</f>
        <v>0</v>
      </c>
      <c r="P88" s="227">
        <f>VLOOKUP(A88,[1]Sheet1!$A$4:$P$198,13,FALSE)</f>
        <v>0</v>
      </c>
      <c r="Q88" s="225">
        <f t="shared" si="14"/>
        <v>0</v>
      </c>
      <c r="R88" s="226">
        <f>VLOOKUP(A88,[1]Sheet1!$A$4:$P$198,15,FALSE)</f>
        <v>0</v>
      </c>
      <c r="S88" s="228">
        <f>VLOOKUP(A88,[1]Sheet1!$A$4:$P$198,16,FALSE)</f>
        <v>0</v>
      </c>
    </row>
    <row r="89" spans="1:19" ht="17.25" x14ac:dyDescent="0.15">
      <c r="A89" s="178" t="s">
        <v>102</v>
      </c>
      <c r="B89" s="222">
        <f t="shared" si="8"/>
        <v>1</v>
      </c>
      <c r="C89" s="223">
        <f t="shared" si="9"/>
        <v>1</v>
      </c>
      <c r="D89" s="224">
        <f t="shared" si="9"/>
        <v>0</v>
      </c>
      <c r="E89" s="225">
        <f t="shared" si="10"/>
        <v>0</v>
      </c>
      <c r="F89" s="226">
        <f>VLOOKUP(A89,[1]Sheet1!$A$4:$C$198,3,FALSE)</f>
        <v>0</v>
      </c>
      <c r="G89" s="227">
        <f>VLOOKUP(A89,[1]Sheet1!$A$4:$D$198,4,FALSE)</f>
        <v>0</v>
      </c>
      <c r="H89" s="225">
        <f t="shared" si="11"/>
        <v>0</v>
      </c>
      <c r="I89" s="226">
        <f>VLOOKUP(A89,[1]Sheet1!$A$4:$P$198,6,FALSE)</f>
        <v>0</v>
      </c>
      <c r="J89" s="227">
        <f>VLOOKUP(A89,[1]Sheet1!$A$4:$P$198,7,FALSE)</f>
        <v>0</v>
      </c>
      <c r="K89" s="225">
        <f t="shared" si="12"/>
        <v>0</v>
      </c>
      <c r="L89" s="226">
        <f>VLOOKUP(A89,[1]Sheet1!$A$4:$P$198,9,FALSE)</f>
        <v>0</v>
      </c>
      <c r="M89" s="227">
        <f>VLOOKUP(A89,[1]Sheet1!$A$4:$P$198,10,FALSE)</f>
        <v>0</v>
      </c>
      <c r="N89" s="225">
        <f t="shared" si="13"/>
        <v>1</v>
      </c>
      <c r="O89" s="226">
        <f>VLOOKUP(A89,[1]Sheet1!$A$4:$P$198,12,FALSE)</f>
        <v>1</v>
      </c>
      <c r="P89" s="227">
        <f>VLOOKUP(A89,[1]Sheet1!$A$4:$P$198,13,FALSE)</f>
        <v>0</v>
      </c>
      <c r="Q89" s="225">
        <f t="shared" si="14"/>
        <v>0</v>
      </c>
      <c r="R89" s="226">
        <f>VLOOKUP(A89,[1]Sheet1!$A$4:$P$198,15,FALSE)</f>
        <v>0</v>
      </c>
      <c r="S89" s="228">
        <f>VLOOKUP(A89,[1]Sheet1!$A$4:$P$198,16,FALSE)</f>
        <v>0</v>
      </c>
    </row>
    <row r="90" spans="1:19" ht="17.25" x14ac:dyDescent="0.15">
      <c r="A90" s="178" t="s">
        <v>100</v>
      </c>
      <c r="B90" s="222">
        <f t="shared" si="8"/>
        <v>1</v>
      </c>
      <c r="C90" s="223">
        <f t="shared" si="9"/>
        <v>0</v>
      </c>
      <c r="D90" s="224">
        <f t="shared" si="9"/>
        <v>1</v>
      </c>
      <c r="E90" s="225">
        <f t="shared" si="10"/>
        <v>0</v>
      </c>
      <c r="F90" s="226">
        <f>VLOOKUP(A90,[1]Sheet1!$A$4:$C$198,3,FALSE)</f>
        <v>0</v>
      </c>
      <c r="G90" s="227">
        <f>VLOOKUP(A90,[1]Sheet1!$A$4:$D$198,4,FALSE)</f>
        <v>0</v>
      </c>
      <c r="H90" s="225">
        <f t="shared" si="11"/>
        <v>0</v>
      </c>
      <c r="I90" s="226">
        <f>VLOOKUP(A90,[1]Sheet1!$A$4:$P$198,6,FALSE)</f>
        <v>0</v>
      </c>
      <c r="J90" s="227">
        <f>VLOOKUP(A90,[1]Sheet1!$A$4:$P$198,7,FALSE)</f>
        <v>0</v>
      </c>
      <c r="K90" s="225">
        <f t="shared" si="12"/>
        <v>0</v>
      </c>
      <c r="L90" s="226">
        <f>VLOOKUP(A90,[1]Sheet1!$A$4:$P$198,9,FALSE)</f>
        <v>0</v>
      </c>
      <c r="M90" s="227">
        <f>VLOOKUP(A90,[1]Sheet1!$A$4:$P$198,10,FALSE)</f>
        <v>0</v>
      </c>
      <c r="N90" s="225">
        <f t="shared" si="13"/>
        <v>0</v>
      </c>
      <c r="O90" s="226">
        <f>VLOOKUP(A90,[1]Sheet1!$A$4:$P$198,12,FALSE)</f>
        <v>0</v>
      </c>
      <c r="P90" s="227">
        <f>VLOOKUP(A90,[1]Sheet1!$A$4:$P$198,13,FALSE)</f>
        <v>0</v>
      </c>
      <c r="Q90" s="225">
        <f t="shared" si="14"/>
        <v>1</v>
      </c>
      <c r="R90" s="226">
        <f>VLOOKUP(A90,[1]Sheet1!$A$4:$P$198,15,FALSE)</f>
        <v>0</v>
      </c>
      <c r="S90" s="228">
        <f>VLOOKUP(A90,[1]Sheet1!$A$4:$P$198,16,FALSE)</f>
        <v>1</v>
      </c>
    </row>
    <row r="91" spans="1:19" ht="17.25" x14ac:dyDescent="0.15">
      <c r="A91" s="178" t="s">
        <v>302</v>
      </c>
      <c r="B91" s="222">
        <f t="shared" si="8"/>
        <v>4</v>
      </c>
      <c r="C91" s="223">
        <f t="shared" si="9"/>
        <v>4</v>
      </c>
      <c r="D91" s="224">
        <f t="shared" si="9"/>
        <v>0</v>
      </c>
      <c r="E91" s="225">
        <f t="shared" si="10"/>
        <v>0</v>
      </c>
      <c r="F91" s="226">
        <f>VLOOKUP(A91,[1]Sheet1!$A$4:$C$198,3,FALSE)</f>
        <v>0</v>
      </c>
      <c r="G91" s="227">
        <f>VLOOKUP(A91,[1]Sheet1!$A$4:$D$198,4,FALSE)</f>
        <v>0</v>
      </c>
      <c r="H91" s="225">
        <f t="shared" si="11"/>
        <v>0</v>
      </c>
      <c r="I91" s="226">
        <f>VLOOKUP(A91,[1]Sheet1!$A$4:$P$198,6,FALSE)</f>
        <v>0</v>
      </c>
      <c r="J91" s="227">
        <f>VLOOKUP(A91,[1]Sheet1!$A$4:$P$198,7,FALSE)</f>
        <v>0</v>
      </c>
      <c r="K91" s="225">
        <f t="shared" si="12"/>
        <v>0</v>
      </c>
      <c r="L91" s="226">
        <f>VLOOKUP(A91,[1]Sheet1!$A$4:$P$198,9,FALSE)</f>
        <v>0</v>
      </c>
      <c r="M91" s="227">
        <f>VLOOKUP(A91,[1]Sheet1!$A$4:$P$198,10,FALSE)</f>
        <v>0</v>
      </c>
      <c r="N91" s="225">
        <f t="shared" si="13"/>
        <v>0</v>
      </c>
      <c r="O91" s="226">
        <f>VLOOKUP(A91,[1]Sheet1!$A$4:$P$198,12,FALSE)</f>
        <v>0</v>
      </c>
      <c r="P91" s="227">
        <f>VLOOKUP(A91,[1]Sheet1!$A$4:$P$198,13,FALSE)</f>
        <v>0</v>
      </c>
      <c r="Q91" s="225">
        <f t="shared" si="14"/>
        <v>4</v>
      </c>
      <c r="R91" s="226">
        <f>VLOOKUP(A91,[1]Sheet1!$A$4:$P$198,15,FALSE)</f>
        <v>4</v>
      </c>
      <c r="S91" s="228">
        <f>VLOOKUP(A91,[1]Sheet1!$A$4:$P$198,16,FALSE)</f>
        <v>0</v>
      </c>
    </row>
    <row r="92" spans="1:19" ht="17.25" x14ac:dyDescent="0.15">
      <c r="A92" s="178" t="s">
        <v>336</v>
      </c>
      <c r="B92" s="222">
        <f t="shared" si="8"/>
        <v>1</v>
      </c>
      <c r="C92" s="223">
        <f t="shared" si="9"/>
        <v>1</v>
      </c>
      <c r="D92" s="224">
        <f t="shared" si="9"/>
        <v>0</v>
      </c>
      <c r="E92" s="225">
        <f t="shared" si="10"/>
        <v>0</v>
      </c>
      <c r="F92" s="226">
        <f>VLOOKUP(A92,[1]Sheet1!$A$4:$C$198,3,FALSE)</f>
        <v>0</v>
      </c>
      <c r="G92" s="227">
        <f>VLOOKUP(A92,[1]Sheet1!$A$4:$D$198,4,FALSE)</f>
        <v>0</v>
      </c>
      <c r="H92" s="225">
        <f t="shared" si="11"/>
        <v>0</v>
      </c>
      <c r="I92" s="226">
        <f>VLOOKUP(A92,[1]Sheet1!$A$4:$P$198,6,FALSE)</f>
        <v>0</v>
      </c>
      <c r="J92" s="227">
        <f>VLOOKUP(A92,[1]Sheet1!$A$4:$P$198,7,FALSE)</f>
        <v>0</v>
      </c>
      <c r="K92" s="225">
        <f t="shared" si="12"/>
        <v>0</v>
      </c>
      <c r="L92" s="226">
        <f>VLOOKUP(A92,[1]Sheet1!$A$4:$P$198,9,FALSE)</f>
        <v>0</v>
      </c>
      <c r="M92" s="227">
        <f>VLOOKUP(A92,[1]Sheet1!$A$4:$P$198,10,FALSE)</f>
        <v>0</v>
      </c>
      <c r="N92" s="225">
        <f t="shared" si="13"/>
        <v>1</v>
      </c>
      <c r="O92" s="226">
        <f>VLOOKUP(A92,[1]Sheet1!$A$4:$P$198,12,FALSE)</f>
        <v>1</v>
      </c>
      <c r="P92" s="227">
        <f>VLOOKUP(A92,[1]Sheet1!$A$4:$P$198,13,FALSE)</f>
        <v>0</v>
      </c>
      <c r="Q92" s="225">
        <f t="shared" si="14"/>
        <v>0</v>
      </c>
      <c r="R92" s="226">
        <f>VLOOKUP(A92,[1]Sheet1!$A$4:$P$198,15,FALSE)</f>
        <v>0</v>
      </c>
      <c r="S92" s="228">
        <f>VLOOKUP(A92,[1]Sheet1!$A$4:$P$198,16,FALSE)</f>
        <v>0</v>
      </c>
    </row>
    <row r="93" spans="1:19" ht="17.25" x14ac:dyDescent="0.15">
      <c r="A93" s="178" t="s">
        <v>304</v>
      </c>
      <c r="B93" s="222">
        <f t="shared" si="8"/>
        <v>0</v>
      </c>
      <c r="C93" s="223">
        <f t="shared" si="9"/>
        <v>0</v>
      </c>
      <c r="D93" s="224">
        <f t="shared" si="9"/>
        <v>0</v>
      </c>
      <c r="E93" s="225">
        <f t="shared" si="10"/>
        <v>0</v>
      </c>
      <c r="F93" s="226">
        <f>VLOOKUP(A93,[1]Sheet1!$A$4:$C$198,3,FALSE)</f>
        <v>0</v>
      </c>
      <c r="G93" s="227">
        <f>VLOOKUP(A93,[1]Sheet1!$A$4:$D$198,4,FALSE)</f>
        <v>0</v>
      </c>
      <c r="H93" s="225">
        <f t="shared" si="11"/>
        <v>0</v>
      </c>
      <c r="I93" s="226">
        <f>VLOOKUP(A93,[1]Sheet1!$A$4:$P$198,6,FALSE)</f>
        <v>0</v>
      </c>
      <c r="J93" s="227">
        <f>VLOOKUP(A93,[1]Sheet1!$A$4:$P$198,7,FALSE)</f>
        <v>0</v>
      </c>
      <c r="K93" s="225">
        <f t="shared" si="12"/>
        <v>0</v>
      </c>
      <c r="L93" s="226">
        <f>VLOOKUP(A93,[1]Sheet1!$A$4:$P$198,9,FALSE)</f>
        <v>0</v>
      </c>
      <c r="M93" s="227">
        <f>VLOOKUP(A93,[1]Sheet1!$A$4:$P$198,10,FALSE)</f>
        <v>0</v>
      </c>
      <c r="N93" s="225">
        <f t="shared" si="13"/>
        <v>0</v>
      </c>
      <c r="O93" s="226">
        <f>VLOOKUP(A93,[1]Sheet1!$A$4:$P$198,12,FALSE)</f>
        <v>0</v>
      </c>
      <c r="P93" s="227">
        <f>VLOOKUP(A93,[1]Sheet1!$A$4:$P$198,13,FALSE)</f>
        <v>0</v>
      </c>
      <c r="Q93" s="225">
        <f t="shared" si="14"/>
        <v>0</v>
      </c>
      <c r="R93" s="226">
        <f>VLOOKUP(A93,[1]Sheet1!$A$4:$P$198,15,FALSE)</f>
        <v>0</v>
      </c>
      <c r="S93" s="228">
        <f>VLOOKUP(A93,[1]Sheet1!$A$4:$P$198,16,FALSE)</f>
        <v>0</v>
      </c>
    </row>
    <row r="94" spans="1:19" ht="17.25" x14ac:dyDescent="0.15">
      <c r="A94" s="178" t="s">
        <v>317</v>
      </c>
      <c r="B94" s="222">
        <f t="shared" si="8"/>
        <v>0</v>
      </c>
      <c r="C94" s="223">
        <f t="shared" si="9"/>
        <v>0</v>
      </c>
      <c r="D94" s="224">
        <f t="shared" si="9"/>
        <v>0</v>
      </c>
      <c r="E94" s="225">
        <f t="shared" si="10"/>
        <v>0</v>
      </c>
      <c r="F94" s="226">
        <f>VLOOKUP(A94,[1]Sheet1!$A$4:$C$198,3,FALSE)</f>
        <v>0</v>
      </c>
      <c r="G94" s="227">
        <f>VLOOKUP(A94,[1]Sheet1!$A$4:$D$198,4,FALSE)</f>
        <v>0</v>
      </c>
      <c r="H94" s="225">
        <f t="shared" si="11"/>
        <v>0</v>
      </c>
      <c r="I94" s="226">
        <f>VLOOKUP(A94,[1]Sheet1!$A$4:$P$198,6,FALSE)</f>
        <v>0</v>
      </c>
      <c r="J94" s="227">
        <f>VLOOKUP(A94,[1]Sheet1!$A$4:$P$198,7,FALSE)</f>
        <v>0</v>
      </c>
      <c r="K94" s="225">
        <f t="shared" si="12"/>
        <v>0</v>
      </c>
      <c r="L94" s="226">
        <f>VLOOKUP(A94,[1]Sheet1!$A$4:$P$198,9,FALSE)</f>
        <v>0</v>
      </c>
      <c r="M94" s="227">
        <f>VLOOKUP(A94,[1]Sheet1!$A$4:$P$198,10,FALSE)</f>
        <v>0</v>
      </c>
      <c r="N94" s="225">
        <f t="shared" si="13"/>
        <v>0</v>
      </c>
      <c r="O94" s="226">
        <f>VLOOKUP(A94,[1]Sheet1!$A$4:$P$198,12,FALSE)</f>
        <v>0</v>
      </c>
      <c r="P94" s="227">
        <f>VLOOKUP(A94,[1]Sheet1!$A$4:$P$198,13,FALSE)</f>
        <v>0</v>
      </c>
      <c r="Q94" s="225">
        <f t="shared" si="14"/>
        <v>0</v>
      </c>
      <c r="R94" s="226">
        <f>VLOOKUP(A94,[1]Sheet1!$A$4:$P$198,15,FALSE)</f>
        <v>0</v>
      </c>
      <c r="S94" s="228">
        <f>VLOOKUP(A94,[1]Sheet1!$A$4:$P$198,16,FALSE)</f>
        <v>0</v>
      </c>
    </row>
    <row r="95" spans="1:19" ht="17.25" x14ac:dyDescent="0.15">
      <c r="A95" s="178" t="s">
        <v>314</v>
      </c>
      <c r="B95" s="222">
        <f t="shared" si="8"/>
        <v>2</v>
      </c>
      <c r="C95" s="223">
        <f t="shared" si="9"/>
        <v>2</v>
      </c>
      <c r="D95" s="224">
        <f t="shared" si="9"/>
        <v>0</v>
      </c>
      <c r="E95" s="225">
        <f t="shared" si="10"/>
        <v>0</v>
      </c>
      <c r="F95" s="226">
        <f>VLOOKUP(A95,[1]Sheet1!$A$4:$C$198,3,FALSE)</f>
        <v>0</v>
      </c>
      <c r="G95" s="227">
        <f>VLOOKUP(A95,[1]Sheet1!$A$4:$D$198,4,FALSE)</f>
        <v>0</v>
      </c>
      <c r="H95" s="225">
        <f t="shared" si="11"/>
        <v>0</v>
      </c>
      <c r="I95" s="226">
        <f>VLOOKUP(A95,[1]Sheet1!$A$4:$P$198,6,FALSE)</f>
        <v>0</v>
      </c>
      <c r="J95" s="227">
        <f>VLOOKUP(A95,[1]Sheet1!$A$4:$P$198,7,FALSE)</f>
        <v>0</v>
      </c>
      <c r="K95" s="225">
        <f t="shared" si="12"/>
        <v>0</v>
      </c>
      <c r="L95" s="226">
        <f>VLOOKUP(A95,[1]Sheet1!$A$4:$P$198,9,FALSE)</f>
        <v>0</v>
      </c>
      <c r="M95" s="227">
        <f>VLOOKUP(A95,[1]Sheet1!$A$4:$P$198,10,FALSE)</f>
        <v>0</v>
      </c>
      <c r="N95" s="225">
        <f t="shared" si="13"/>
        <v>2</v>
      </c>
      <c r="O95" s="226">
        <f>VLOOKUP(A95,[1]Sheet1!$A$4:$P$198,12,FALSE)</f>
        <v>2</v>
      </c>
      <c r="P95" s="227">
        <f>VLOOKUP(A95,[1]Sheet1!$A$4:$P$198,13,FALSE)</f>
        <v>0</v>
      </c>
      <c r="Q95" s="225">
        <f t="shared" si="14"/>
        <v>0</v>
      </c>
      <c r="R95" s="226">
        <f>VLOOKUP(A95,[1]Sheet1!$A$4:$P$198,15,FALSE)</f>
        <v>0</v>
      </c>
      <c r="S95" s="228">
        <f>VLOOKUP(A95,[1]Sheet1!$A$4:$P$198,16,FALSE)</f>
        <v>0</v>
      </c>
    </row>
    <row r="96" spans="1:19" ht="17.25" x14ac:dyDescent="0.15">
      <c r="A96" s="178" t="s">
        <v>331</v>
      </c>
      <c r="B96" s="222">
        <f t="shared" si="8"/>
        <v>1</v>
      </c>
      <c r="C96" s="223">
        <f t="shared" si="9"/>
        <v>0</v>
      </c>
      <c r="D96" s="224">
        <f t="shared" si="9"/>
        <v>1</v>
      </c>
      <c r="E96" s="225">
        <f t="shared" si="10"/>
        <v>0</v>
      </c>
      <c r="F96" s="226">
        <f>VLOOKUP(A96,[1]Sheet1!$A$4:$C$198,3,FALSE)</f>
        <v>0</v>
      </c>
      <c r="G96" s="227">
        <f>VLOOKUP(A96,[1]Sheet1!$A$4:$D$198,4,FALSE)</f>
        <v>0</v>
      </c>
      <c r="H96" s="225">
        <f t="shared" si="11"/>
        <v>0</v>
      </c>
      <c r="I96" s="226">
        <f>VLOOKUP(A96,[1]Sheet1!$A$4:$P$198,6,FALSE)</f>
        <v>0</v>
      </c>
      <c r="J96" s="227">
        <f>VLOOKUP(A96,[1]Sheet1!$A$4:$P$198,7,FALSE)</f>
        <v>0</v>
      </c>
      <c r="K96" s="225">
        <f t="shared" si="12"/>
        <v>0</v>
      </c>
      <c r="L96" s="226">
        <f>VLOOKUP(A96,[1]Sheet1!$A$4:$P$198,9,FALSE)</f>
        <v>0</v>
      </c>
      <c r="M96" s="227">
        <f>VLOOKUP(A96,[1]Sheet1!$A$4:$P$198,10,FALSE)</f>
        <v>0</v>
      </c>
      <c r="N96" s="225">
        <f t="shared" si="13"/>
        <v>1</v>
      </c>
      <c r="O96" s="226">
        <f>VLOOKUP(A96,[1]Sheet1!$A$4:$P$198,12,FALSE)</f>
        <v>0</v>
      </c>
      <c r="P96" s="227">
        <f>VLOOKUP(A96,[1]Sheet1!$A$4:$P$198,13,FALSE)</f>
        <v>1</v>
      </c>
      <c r="Q96" s="225">
        <f t="shared" si="14"/>
        <v>0</v>
      </c>
      <c r="R96" s="226">
        <f>VLOOKUP(A96,[1]Sheet1!$A$4:$P$198,15,FALSE)</f>
        <v>0</v>
      </c>
      <c r="S96" s="228">
        <f>VLOOKUP(A96,[1]Sheet1!$A$4:$P$198,16,FALSE)</f>
        <v>0</v>
      </c>
    </row>
    <row r="97" spans="1:19" ht="17.25" x14ac:dyDescent="0.15">
      <c r="A97" s="178" t="s">
        <v>93</v>
      </c>
      <c r="B97" s="222">
        <f t="shared" si="8"/>
        <v>0</v>
      </c>
      <c r="C97" s="223">
        <f t="shared" si="9"/>
        <v>0</v>
      </c>
      <c r="D97" s="224">
        <f t="shared" si="9"/>
        <v>0</v>
      </c>
      <c r="E97" s="225">
        <f t="shared" si="10"/>
        <v>0</v>
      </c>
      <c r="F97" s="226">
        <f>VLOOKUP(A97,[1]Sheet1!$A$4:$C$198,3,FALSE)</f>
        <v>0</v>
      </c>
      <c r="G97" s="227">
        <f>VLOOKUP(A97,[1]Sheet1!$A$4:$D$198,4,FALSE)</f>
        <v>0</v>
      </c>
      <c r="H97" s="225">
        <f t="shared" si="11"/>
        <v>0</v>
      </c>
      <c r="I97" s="226">
        <f>VLOOKUP(A97,[1]Sheet1!$A$4:$P$198,6,FALSE)</f>
        <v>0</v>
      </c>
      <c r="J97" s="227">
        <f>VLOOKUP(A97,[1]Sheet1!$A$4:$P$198,7,FALSE)</f>
        <v>0</v>
      </c>
      <c r="K97" s="225">
        <f t="shared" si="12"/>
        <v>0</v>
      </c>
      <c r="L97" s="226">
        <f>VLOOKUP(A97,[1]Sheet1!$A$4:$P$198,9,FALSE)</f>
        <v>0</v>
      </c>
      <c r="M97" s="227">
        <f>VLOOKUP(A97,[1]Sheet1!$A$4:$P$198,10,FALSE)</f>
        <v>0</v>
      </c>
      <c r="N97" s="225">
        <f t="shared" si="13"/>
        <v>0</v>
      </c>
      <c r="O97" s="226">
        <f>VLOOKUP(A97,[1]Sheet1!$A$4:$P$198,12,FALSE)</f>
        <v>0</v>
      </c>
      <c r="P97" s="227">
        <f>VLOOKUP(A97,[1]Sheet1!$A$4:$P$198,13,FALSE)</f>
        <v>0</v>
      </c>
      <c r="Q97" s="225">
        <f t="shared" si="14"/>
        <v>0</v>
      </c>
      <c r="R97" s="226">
        <f>VLOOKUP(A97,[1]Sheet1!$A$4:$P$198,15,FALSE)</f>
        <v>0</v>
      </c>
      <c r="S97" s="228">
        <f>VLOOKUP(A97,[1]Sheet1!$A$4:$P$198,16,FALSE)</f>
        <v>0</v>
      </c>
    </row>
    <row r="98" spans="1:19" ht="17.25" x14ac:dyDescent="0.15">
      <c r="A98" s="178" t="s">
        <v>309</v>
      </c>
      <c r="B98" s="222">
        <f t="shared" si="8"/>
        <v>2</v>
      </c>
      <c r="C98" s="223">
        <f t="shared" si="9"/>
        <v>1</v>
      </c>
      <c r="D98" s="224">
        <f t="shared" si="9"/>
        <v>1</v>
      </c>
      <c r="E98" s="225">
        <f t="shared" si="10"/>
        <v>0</v>
      </c>
      <c r="F98" s="226">
        <f>VLOOKUP(A98,[1]Sheet1!$A$4:$C$198,3,FALSE)</f>
        <v>0</v>
      </c>
      <c r="G98" s="227">
        <f>VLOOKUP(A98,[1]Sheet1!$A$4:$D$198,4,FALSE)</f>
        <v>0</v>
      </c>
      <c r="H98" s="225">
        <f t="shared" si="11"/>
        <v>0</v>
      </c>
      <c r="I98" s="226">
        <f>VLOOKUP(A98,[1]Sheet1!$A$4:$P$198,6,FALSE)</f>
        <v>0</v>
      </c>
      <c r="J98" s="227">
        <f>VLOOKUP(A98,[1]Sheet1!$A$4:$P$198,7,FALSE)</f>
        <v>0</v>
      </c>
      <c r="K98" s="225">
        <f t="shared" si="12"/>
        <v>0</v>
      </c>
      <c r="L98" s="226">
        <f>VLOOKUP(A98,[1]Sheet1!$A$4:$P$198,9,FALSE)</f>
        <v>0</v>
      </c>
      <c r="M98" s="227">
        <f>VLOOKUP(A98,[1]Sheet1!$A$4:$P$198,10,FALSE)</f>
        <v>0</v>
      </c>
      <c r="N98" s="225">
        <f t="shared" si="13"/>
        <v>0</v>
      </c>
      <c r="O98" s="226">
        <f>VLOOKUP(A98,[1]Sheet1!$A$4:$P$198,12,FALSE)</f>
        <v>0</v>
      </c>
      <c r="P98" s="227">
        <f>VLOOKUP(A98,[1]Sheet1!$A$4:$P$198,13,FALSE)</f>
        <v>0</v>
      </c>
      <c r="Q98" s="225">
        <f t="shared" si="14"/>
        <v>2</v>
      </c>
      <c r="R98" s="226">
        <f>VLOOKUP(A98,[1]Sheet1!$A$4:$P$198,15,FALSE)</f>
        <v>1</v>
      </c>
      <c r="S98" s="228">
        <f>VLOOKUP(A98,[1]Sheet1!$A$4:$P$198,16,FALSE)</f>
        <v>1</v>
      </c>
    </row>
    <row r="99" spans="1:19" ht="17.25" x14ac:dyDescent="0.15">
      <c r="A99" s="178" t="s">
        <v>114</v>
      </c>
      <c r="B99" s="222">
        <f t="shared" si="8"/>
        <v>0</v>
      </c>
      <c r="C99" s="223">
        <f t="shared" si="9"/>
        <v>0</v>
      </c>
      <c r="D99" s="224">
        <f t="shared" si="9"/>
        <v>0</v>
      </c>
      <c r="E99" s="225">
        <f t="shared" si="10"/>
        <v>0</v>
      </c>
      <c r="F99" s="226">
        <f>VLOOKUP(A99,[1]Sheet1!$A$4:$C$198,3,FALSE)</f>
        <v>0</v>
      </c>
      <c r="G99" s="227">
        <f>VLOOKUP(A99,[1]Sheet1!$A$4:$D$198,4,FALSE)</f>
        <v>0</v>
      </c>
      <c r="H99" s="225">
        <f t="shared" si="11"/>
        <v>0</v>
      </c>
      <c r="I99" s="226">
        <f>VLOOKUP(A99,[1]Sheet1!$A$4:$P$198,6,FALSE)</f>
        <v>0</v>
      </c>
      <c r="J99" s="227">
        <f>VLOOKUP(A99,[1]Sheet1!$A$4:$P$198,7,FALSE)</f>
        <v>0</v>
      </c>
      <c r="K99" s="225">
        <f t="shared" si="12"/>
        <v>0</v>
      </c>
      <c r="L99" s="226">
        <f>VLOOKUP(A99,[1]Sheet1!$A$4:$P$198,9,FALSE)</f>
        <v>0</v>
      </c>
      <c r="M99" s="227">
        <f>VLOOKUP(A99,[1]Sheet1!$A$4:$P$198,10,FALSE)</f>
        <v>0</v>
      </c>
      <c r="N99" s="225">
        <f t="shared" si="13"/>
        <v>0</v>
      </c>
      <c r="O99" s="226">
        <f>VLOOKUP(A99,[1]Sheet1!$A$4:$P$198,12,FALSE)</f>
        <v>0</v>
      </c>
      <c r="P99" s="227">
        <f>VLOOKUP(A99,[1]Sheet1!$A$4:$P$198,13,FALSE)</f>
        <v>0</v>
      </c>
      <c r="Q99" s="225">
        <f t="shared" si="14"/>
        <v>0</v>
      </c>
      <c r="R99" s="226">
        <f>VLOOKUP(A99,[1]Sheet1!$A$4:$P$198,15,FALSE)</f>
        <v>0</v>
      </c>
      <c r="S99" s="228">
        <f>VLOOKUP(A99,[1]Sheet1!$A$4:$P$198,16,FALSE)</f>
        <v>0</v>
      </c>
    </row>
    <row r="100" spans="1:19" ht="17.25" customHeight="1" x14ac:dyDescent="0.15">
      <c r="A100" s="178" t="s">
        <v>318</v>
      </c>
      <c r="B100" s="222">
        <f t="shared" si="8"/>
        <v>0</v>
      </c>
      <c r="C100" s="223">
        <f t="shared" si="9"/>
        <v>0</v>
      </c>
      <c r="D100" s="224">
        <f t="shared" si="9"/>
        <v>0</v>
      </c>
      <c r="E100" s="225">
        <f t="shared" si="10"/>
        <v>0</v>
      </c>
      <c r="F100" s="226">
        <f>VLOOKUP(A100,[1]Sheet1!$A$4:$C$198,3,FALSE)</f>
        <v>0</v>
      </c>
      <c r="G100" s="227">
        <f>VLOOKUP(A100,[1]Sheet1!$A$4:$D$198,4,FALSE)</f>
        <v>0</v>
      </c>
      <c r="H100" s="225">
        <f t="shared" si="11"/>
        <v>0</v>
      </c>
      <c r="I100" s="226">
        <f>VLOOKUP(A100,[1]Sheet1!$A$4:$P$198,6,FALSE)</f>
        <v>0</v>
      </c>
      <c r="J100" s="227">
        <f>VLOOKUP(A100,[1]Sheet1!$A$4:$P$198,7,FALSE)</f>
        <v>0</v>
      </c>
      <c r="K100" s="225">
        <f t="shared" si="12"/>
        <v>0</v>
      </c>
      <c r="L100" s="226">
        <f>VLOOKUP(A100,[1]Sheet1!$A$4:$P$198,9,FALSE)</f>
        <v>0</v>
      </c>
      <c r="M100" s="227">
        <f>VLOOKUP(A100,[1]Sheet1!$A$4:$P$198,10,FALSE)</f>
        <v>0</v>
      </c>
      <c r="N100" s="225">
        <f t="shared" si="13"/>
        <v>0</v>
      </c>
      <c r="O100" s="226">
        <f>VLOOKUP(A100,[1]Sheet1!$A$4:$P$198,12,FALSE)</f>
        <v>0</v>
      </c>
      <c r="P100" s="227">
        <f>VLOOKUP(A100,[1]Sheet1!$A$4:$P$198,13,FALSE)</f>
        <v>0</v>
      </c>
      <c r="Q100" s="225">
        <f t="shared" si="14"/>
        <v>0</v>
      </c>
      <c r="R100" s="226">
        <f>VLOOKUP(A100,[1]Sheet1!$A$4:$P$198,15,FALSE)</f>
        <v>0</v>
      </c>
      <c r="S100" s="228">
        <f>VLOOKUP(A100,[1]Sheet1!$A$4:$P$198,16,FALSE)</f>
        <v>0</v>
      </c>
    </row>
    <row r="101" spans="1:19" ht="17.25" x14ac:dyDescent="0.15">
      <c r="A101" s="178" t="s">
        <v>329</v>
      </c>
      <c r="B101" s="222">
        <f t="shared" si="8"/>
        <v>0</v>
      </c>
      <c r="C101" s="223">
        <f t="shared" si="9"/>
        <v>0</v>
      </c>
      <c r="D101" s="224">
        <f t="shared" si="9"/>
        <v>0</v>
      </c>
      <c r="E101" s="225">
        <f t="shared" si="10"/>
        <v>0</v>
      </c>
      <c r="F101" s="226">
        <f>VLOOKUP(A101,[1]Sheet1!$A$4:$C$198,3,FALSE)</f>
        <v>0</v>
      </c>
      <c r="G101" s="227">
        <f>VLOOKUP(A101,[1]Sheet1!$A$4:$D$198,4,FALSE)</f>
        <v>0</v>
      </c>
      <c r="H101" s="225">
        <f t="shared" si="11"/>
        <v>0</v>
      </c>
      <c r="I101" s="226">
        <f>VLOOKUP(A101,[1]Sheet1!$A$4:$P$198,6,FALSE)</f>
        <v>0</v>
      </c>
      <c r="J101" s="227">
        <f>VLOOKUP(A101,[1]Sheet1!$A$4:$P$198,7,FALSE)</f>
        <v>0</v>
      </c>
      <c r="K101" s="225">
        <f t="shared" si="12"/>
        <v>0</v>
      </c>
      <c r="L101" s="226">
        <f>VLOOKUP(A101,[1]Sheet1!$A$4:$P$198,9,FALSE)</f>
        <v>0</v>
      </c>
      <c r="M101" s="227">
        <f>VLOOKUP(A101,[1]Sheet1!$A$4:$P$198,10,FALSE)</f>
        <v>0</v>
      </c>
      <c r="N101" s="225">
        <f t="shared" si="13"/>
        <v>0</v>
      </c>
      <c r="O101" s="226">
        <f>VLOOKUP(A101,[1]Sheet1!$A$4:$P$198,12,FALSE)</f>
        <v>0</v>
      </c>
      <c r="P101" s="227">
        <f>VLOOKUP(A101,[1]Sheet1!$A$4:$P$198,13,FALSE)</f>
        <v>0</v>
      </c>
      <c r="Q101" s="225">
        <f t="shared" si="14"/>
        <v>0</v>
      </c>
      <c r="R101" s="226">
        <f>VLOOKUP(A101,[1]Sheet1!$A$4:$P$198,15,FALSE)</f>
        <v>0</v>
      </c>
      <c r="S101" s="228">
        <f>VLOOKUP(A101,[1]Sheet1!$A$4:$P$198,16,FALSE)</f>
        <v>0</v>
      </c>
    </row>
    <row r="102" spans="1:19" ht="17.25" x14ac:dyDescent="0.15">
      <c r="A102" s="178" t="s">
        <v>91</v>
      </c>
      <c r="B102" s="222">
        <f t="shared" si="8"/>
        <v>1</v>
      </c>
      <c r="C102" s="223">
        <f t="shared" si="9"/>
        <v>1</v>
      </c>
      <c r="D102" s="224">
        <f t="shared" si="9"/>
        <v>0</v>
      </c>
      <c r="E102" s="225">
        <f t="shared" si="10"/>
        <v>0</v>
      </c>
      <c r="F102" s="226">
        <f>VLOOKUP(A102,[1]Sheet1!$A$4:$C$198,3,FALSE)</f>
        <v>0</v>
      </c>
      <c r="G102" s="227">
        <f>VLOOKUP(A102,[1]Sheet1!$A$4:$D$198,4,FALSE)</f>
        <v>0</v>
      </c>
      <c r="H102" s="225">
        <f t="shared" si="11"/>
        <v>0</v>
      </c>
      <c r="I102" s="226">
        <f>VLOOKUP(A102,[1]Sheet1!$A$4:$P$198,6,FALSE)</f>
        <v>0</v>
      </c>
      <c r="J102" s="227">
        <f>VLOOKUP(A102,[1]Sheet1!$A$4:$P$198,7,FALSE)</f>
        <v>0</v>
      </c>
      <c r="K102" s="225">
        <f t="shared" si="12"/>
        <v>0</v>
      </c>
      <c r="L102" s="226">
        <f>VLOOKUP(A102,[1]Sheet1!$A$4:$P$198,9,FALSE)</f>
        <v>0</v>
      </c>
      <c r="M102" s="227">
        <f>VLOOKUP(A102,[1]Sheet1!$A$4:$P$198,10,FALSE)</f>
        <v>0</v>
      </c>
      <c r="N102" s="225">
        <f t="shared" si="13"/>
        <v>1</v>
      </c>
      <c r="O102" s="226">
        <f>VLOOKUP(A102,[1]Sheet1!$A$4:$P$198,12,FALSE)</f>
        <v>1</v>
      </c>
      <c r="P102" s="227">
        <f>VLOOKUP(A102,[1]Sheet1!$A$4:$P$198,13,FALSE)</f>
        <v>0</v>
      </c>
      <c r="Q102" s="225">
        <f t="shared" si="14"/>
        <v>0</v>
      </c>
      <c r="R102" s="226">
        <f>VLOOKUP(A102,[1]Sheet1!$A$4:$P$198,15,FALSE)</f>
        <v>0</v>
      </c>
      <c r="S102" s="228">
        <f>VLOOKUP(A102,[1]Sheet1!$A$4:$P$198,16,FALSE)</f>
        <v>0</v>
      </c>
    </row>
    <row r="103" spans="1:19" ht="17.25" x14ac:dyDescent="0.15">
      <c r="A103" s="178" t="s">
        <v>306</v>
      </c>
      <c r="B103" s="222">
        <f t="shared" si="8"/>
        <v>1</v>
      </c>
      <c r="C103" s="223">
        <f t="shared" si="9"/>
        <v>0</v>
      </c>
      <c r="D103" s="224">
        <f t="shared" si="9"/>
        <v>1</v>
      </c>
      <c r="E103" s="225">
        <f t="shared" si="10"/>
        <v>0</v>
      </c>
      <c r="F103" s="226">
        <f>VLOOKUP(A103,[1]Sheet1!$A$4:$C$198,3,FALSE)</f>
        <v>0</v>
      </c>
      <c r="G103" s="227">
        <f>VLOOKUP(A103,[1]Sheet1!$A$4:$D$198,4,FALSE)</f>
        <v>0</v>
      </c>
      <c r="H103" s="225">
        <f t="shared" si="11"/>
        <v>0</v>
      </c>
      <c r="I103" s="226">
        <f>VLOOKUP(A103,[1]Sheet1!$A$4:$P$198,6,FALSE)</f>
        <v>0</v>
      </c>
      <c r="J103" s="227">
        <f>VLOOKUP(A103,[1]Sheet1!$A$4:$P$198,7,FALSE)</f>
        <v>0</v>
      </c>
      <c r="K103" s="225">
        <f t="shared" si="12"/>
        <v>0</v>
      </c>
      <c r="L103" s="226">
        <f>VLOOKUP(A103,[1]Sheet1!$A$4:$P$198,9,FALSE)</f>
        <v>0</v>
      </c>
      <c r="M103" s="227">
        <f>VLOOKUP(A103,[1]Sheet1!$A$4:$P$198,10,FALSE)</f>
        <v>0</v>
      </c>
      <c r="N103" s="225">
        <f t="shared" si="13"/>
        <v>1</v>
      </c>
      <c r="O103" s="226">
        <f>VLOOKUP(A103,[1]Sheet1!$A$4:$P$198,12,FALSE)</f>
        <v>0</v>
      </c>
      <c r="P103" s="227">
        <f>VLOOKUP(A103,[1]Sheet1!$A$4:$P$198,13,FALSE)</f>
        <v>1</v>
      </c>
      <c r="Q103" s="225">
        <f t="shared" si="14"/>
        <v>0</v>
      </c>
      <c r="R103" s="226">
        <f>VLOOKUP(A103,[1]Sheet1!$A$4:$P$198,15,FALSE)</f>
        <v>0</v>
      </c>
      <c r="S103" s="228">
        <f>VLOOKUP(A103,[1]Sheet1!$A$4:$P$198,16,FALSE)</f>
        <v>0</v>
      </c>
    </row>
    <row r="104" spans="1:19" ht="17.25" x14ac:dyDescent="0.15">
      <c r="A104" s="178" t="s">
        <v>113</v>
      </c>
      <c r="B104" s="222">
        <f t="shared" si="8"/>
        <v>1</v>
      </c>
      <c r="C104" s="223">
        <f t="shared" si="9"/>
        <v>0</v>
      </c>
      <c r="D104" s="224">
        <f t="shared" si="9"/>
        <v>1</v>
      </c>
      <c r="E104" s="225">
        <f t="shared" si="10"/>
        <v>0</v>
      </c>
      <c r="F104" s="226">
        <f>VLOOKUP(A104,[1]Sheet1!$A$4:$C$198,3,FALSE)</f>
        <v>0</v>
      </c>
      <c r="G104" s="227">
        <f>VLOOKUP(A104,[1]Sheet1!$A$4:$D$198,4,FALSE)</f>
        <v>0</v>
      </c>
      <c r="H104" s="225">
        <f t="shared" si="11"/>
        <v>0</v>
      </c>
      <c r="I104" s="226">
        <f>VLOOKUP(A104,[1]Sheet1!$A$4:$P$198,6,FALSE)</f>
        <v>0</v>
      </c>
      <c r="J104" s="227">
        <f>VLOOKUP(A104,[1]Sheet1!$A$4:$P$198,7,FALSE)</f>
        <v>0</v>
      </c>
      <c r="K104" s="225">
        <f t="shared" si="12"/>
        <v>0</v>
      </c>
      <c r="L104" s="226">
        <f>VLOOKUP(A104,[1]Sheet1!$A$4:$P$198,9,FALSE)</f>
        <v>0</v>
      </c>
      <c r="M104" s="227">
        <f>VLOOKUP(A104,[1]Sheet1!$A$4:$P$198,10,FALSE)</f>
        <v>0</v>
      </c>
      <c r="N104" s="225">
        <f t="shared" si="13"/>
        <v>1</v>
      </c>
      <c r="O104" s="226">
        <f>VLOOKUP(A104,[1]Sheet1!$A$4:$P$198,12,FALSE)</f>
        <v>0</v>
      </c>
      <c r="P104" s="227">
        <f>VLOOKUP(A104,[1]Sheet1!$A$4:$P$198,13,FALSE)</f>
        <v>1</v>
      </c>
      <c r="Q104" s="225">
        <f t="shared" si="14"/>
        <v>0</v>
      </c>
      <c r="R104" s="226">
        <f>VLOOKUP(A104,[1]Sheet1!$A$4:$P$198,15,FALSE)</f>
        <v>0</v>
      </c>
      <c r="S104" s="228">
        <f>VLOOKUP(A104,[1]Sheet1!$A$4:$P$198,16,FALSE)</f>
        <v>0</v>
      </c>
    </row>
    <row r="105" spans="1:19" ht="17.25" x14ac:dyDescent="0.15">
      <c r="A105" s="178" t="s">
        <v>171</v>
      </c>
      <c r="B105" s="222">
        <f t="shared" si="8"/>
        <v>10</v>
      </c>
      <c r="C105" s="223">
        <f t="shared" si="9"/>
        <v>5</v>
      </c>
      <c r="D105" s="224">
        <f t="shared" si="9"/>
        <v>5</v>
      </c>
      <c r="E105" s="225">
        <f t="shared" si="10"/>
        <v>0</v>
      </c>
      <c r="F105" s="226">
        <f>VLOOKUP(A105,[1]Sheet1!$A$4:$C$198,3,FALSE)</f>
        <v>0</v>
      </c>
      <c r="G105" s="227">
        <f>VLOOKUP(A105,[1]Sheet1!$A$4:$D$198,4,FALSE)</f>
        <v>0</v>
      </c>
      <c r="H105" s="225">
        <f t="shared" si="11"/>
        <v>0</v>
      </c>
      <c r="I105" s="226">
        <f>VLOOKUP(A105,[1]Sheet1!$A$4:$P$198,6,FALSE)</f>
        <v>0</v>
      </c>
      <c r="J105" s="227">
        <f>VLOOKUP(A105,[1]Sheet1!$A$4:$P$198,7,FALSE)</f>
        <v>0</v>
      </c>
      <c r="K105" s="225">
        <f t="shared" si="12"/>
        <v>0</v>
      </c>
      <c r="L105" s="226">
        <f>VLOOKUP(A105,[1]Sheet1!$A$4:$P$198,9,FALSE)</f>
        <v>0</v>
      </c>
      <c r="M105" s="227">
        <f>VLOOKUP(A105,[1]Sheet1!$A$4:$P$198,10,FALSE)</f>
        <v>0</v>
      </c>
      <c r="N105" s="225">
        <f t="shared" si="13"/>
        <v>3</v>
      </c>
      <c r="O105" s="226">
        <f>VLOOKUP(A105,[1]Sheet1!$A$4:$P$198,12,FALSE)</f>
        <v>3</v>
      </c>
      <c r="P105" s="227">
        <f>VLOOKUP(A105,[1]Sheet1!$A$4:$P$198,13,FALSE)</f>
        <v>0</v>
      </c>
      <c r="Q105" s="225">
        <f t="shared" si="14"/>
        <v>7</v>
      </c>
      <c r="R105" s="226">
        <f>VLOOKUP(A105,[1]Sheet1!$A$4:$P$198,15,FALSE)</f>
        <v>2</v>
      </c>
      <c r="S105" s="228">
        <f>VLOOKUP(A105,[1]Sheet1!$A$4:$P$198,16,FALSE)</f>
        <v>5</v>
      </c>
    </row>
    <row r="106" spans="1:19" ht="17.25" x14ac:dyDescent="0.15">
      <c r="A106" s="178" t="s">
        <v>310</v>
      </c>
      <c r="B106" s="222">
        <f t="shared" si="8"/>
        <v>1</v>
      </c>
      <c r="C106" s="223">
        <f t="shared" si="9"/>
        <v>0</v>
      </c>
      <c r="D106" s="224">
        <f t="shared" si="9"/>
        <v>1</v>
      </c>
      <c r="E106" s="225">
        <f t="shared" si="10"/>
        <v>0</v>
      </c>
      <c r="F106" s="226">
        <f>VLOOKUP(A106,[1]Sheet1!$A$4:$C$198,3,FALSE)</f>
        <v>0</v>
      </c>
      <c r="G106" s="227">
        <f>VLOOKUP(A106,[1]Sheet1!$A$4:$D$198,4,FALSE)</f>
        <v>0</v>
      </c>
      <c r="H106" s="225">
        <f t="shared" si="11"/>
        <v>0</v>
      </c>
      <c r="I106" s="226">
        <f>VLOOKUP(A106,[1]Sheet1!$A$4:$P$198,6,FALSE)</f>
        <v>0</v>
      </c>
      <c r="J106" s="227">
        <f>VLOOKUP(A106,[1]Sheet1!$A$4:$P$198,7,FALSE)</f>
        <v>0</v>
      </c>
      <c r="K106" s="225">
        <f t="shared" si="12"/>
        <v>0</v>
      </c>
      <c r="L106" s="226">
        <f>VLOOKUP(A106,[1]Sheet1!$A$4:$P$198,9,FALSE)</f>
        <v>0</v>
      </c>
      <c r="M106" s="227">
        <f>VLOOKUP(A106,[1]Sheet1!$A$4:$P$198,10,FALSE)</f>
        <v>0</v>
      </c>
      <c r="N106" s="225">
        <f t="shared" si="13"/>
        <v>1</v>
      </c>
      <c r="O106" s="226">
        <f>VLOOKUP(A106,[1]Sheet1!$A$4:$P$198,12,FALSE)</f>
        <v>0</v>
      </c>
      <c r="P106" s="227">
        <f>VLOOKUP(A106,[1]Sheet1!$A$4:$P$198,13,FALSE)</f>
        <v>1</v>
      </c>
      <c r="Q106" s="225">
        <f t="shared" si="14"/>
        <v>0</v>
      </c>
      <c r="R106" s="226">
        <f>VLOOKUP(A106,[1]Sheet1!$A$4:$P$198,15,FALSE)</f>
        <v>0</v>
      </c>
      <c r="S106" s="228">
        <f>VLOOKUP(A106,[1]Sheet1!$A$4:$P$198,16,FALSE)</f>
        <v>0</v>
      </c>
    </row>
    <row r="107" spans="1:19" ht="17.25" x14ac:dyDescent="0.15">
      <c r="A107" s="178" t="s">
        <v>115</v>
      </c>
      <c r="B107" s="222">
        <f t="shared" si="8"/>
        <v>0</v>
      </c>
      <c r="C107" s="223">
        <f t="shared" si="9"/>
        <v>0</v>
      </c>
      <c r="D107" s="224">
        <f t="shared" si="9"/>
        <v>0</v>
      </c>
      <c r="E107" s="225">
        <f t="shared" si="10"/>
        <v>0</v>
      </c>
      <c r="F107" s="226">
        <f>VLOOKUP(A107,[1]Sheet1!$A$4:$C$198,3,FALSE)</f>
        <v>0</v>
      </c>
      <c r="G107" s="227">
        <f>VLOOKUP(A107,[1]Sheet1!$A$4:$D$198,4,FALSE)</f>
        <v>0</v>
      </c>
      <c r="H107" s="225">
        <f t="shared" si="11"/>
        <v>0</v>
      </c>
      <c r="I107" s="226">
        <f>VLOOKUP(A107,[1]Sheet1!$A$4:$P$198,6,FALSE)</f>
        <v>0</v>
      </c>
      <c r="J107" s="227">
        <f>VLOOKUP(A107,[1]Sheet1!$A$4:$P$198,7,FALSE)</f>
        <v>0</v>
      </c>
      <c r="K107" s="225">
        <f t="shared" si="12"/>
        <v>0</v>
      </c>
      <c r="L107" s="226">
        <f>VLOOKUP(A107,[1]Sheet1!$A$4:$P$198,9,FALSE)</f>
        <v>0</v>
      </c>
      <c r="M107" s="227">
        <f>VLOOKUP(A107,[1]Sheet1!$A$4:$P$198,10,FALSE)</f>
        <v>0</v>
      </c>
      <c r="N107" s="225">
        <f t="shared" si="13"/>
        <v>0</v>
      </c>
      <c r="O107" s="226">
        <f>VLOOKUP(A107,[1]Sheet1!$A$4:$P$198,12,FALSE)</f>
        <v>0</v>
      </c>
      <c r="P107" s="227">
        <f>VLOOKUP(A107,[1]Sheet1!$A$4:$P$198,13,FALSE)</f>
        <v>0</v>
      </c>
      <c r="Q107" s="225">
        <f t="shared" si="14"/>
        <v>0</v>
      </c>
      <c r="R107" s="226">
        <f>VLOOKUP(A107,[1]Sheet1!$A$4:$P$198,15,FALSE)</f>
        <v>0</v>
      </c>
      <c r="S107" s="228">
        <f>VLOOKUP(A107,[1]Sheet1!$A$4:$P$198,16,FALSE)</f>
        <v>0</v>
      </c>
    </row>
    <row r="108" spans="1:19" ht="17.25" x14ac:dyDescent="0.15">
      <c r="A108" s="178" t="s">
        <v>326</v>
      </c>
      <c r="B108" s="222">
        <f t="shared" si="8"/>
        <v>1</v>
      </c>
      <c r="C108" s="223">
        <f t="shared" si="9"/>
        <v>0</v>
      </c>
      <c r="D108" s="224">
        <f t="shared" si="9"/>
        <v>1</v>
      </c>
      <c r="E108" s="225">
        <f t="shared" si="10"/>
        <v>0</v>
      </c>
      <c r="F108" s="226">
        <f>VLOOKUP(A108,[1]Sheet1!$A$4:$C$198,3,FALSE)</f>
        <v>0</v>
      </c>
      <c r="G108" s="227">
        <f>VLOOKUP(A108,[1]Sheet1!$A$4:$D$198,4,FALSE)</f>
        <v>0</v>
      </c>
      <c r="H108" s="225">
        <f t="shared" si="11"/>
        <v>1</v>
      </c>
      <c r="I108" s="226">
        <f>VLOOKUP(A108,[1]Sheet1!$A$4:$P$198,6,FALSE)</f>
        <v>0</v>
      </c>
      <c r="J108" s="227">
        <f>VLOOKUP(A108,[1]Sheet1!$A$4:$P$198,7,FALSE)</f>
        <v>1</v>
      </c>
      <c r="K108" s="225">
        <f t="shared" si="12"/>
        <v>0</v>
      </c>
      <c r="L108" s="226">
        <f>VLOOKUP(A108,[1]Sheet1!$A$4:$P$198,9,FALSE)</f>
        <v>0</v>
      </c>
      <c r="M108" s="227">
        <f>VLOOKUP(A108,[1]Sheet1!$A$4:$P$198,10,FALSE)</f>
        <v>0</v>
      </c>
      <c r="N108" s="225">
        <f t="shared" si="13"/>
        <v>0</v>
      </c>
      <c r="O108" s="226">
        <f>VLOOKUP(A108,[1]Sheet1!$A$4:$P$198,12,FALSE)</f>
        <v>0</v>
      </c>
      <c r="P108" s="227">
        <f>VLOOKUP(A108,[1]Sheet1!$A$4:$P$198,13,FALSE)</f>
        <v>0</v>
      </c>
      <c r="Q108" s="225">
        <f t="shared" si="14"/>
        <v>0</v>
      </c>
      <c r="R108" s="226">
        <f>VLOOKUP(A108,[1]Sheet1!$A$4:$P$198,15,FALSE)</f>
        <v>0</v>
      </c>
      <c r="S108" s="228">
        <f>VLOOKUP(A108,[1]Sheet1!$A$4:$P$198,16,FALSE)</f>
        <v>0</v>
      </c>
    </row>
    <row r="109" spans="1:19" ht="17.25" x14ac:dyDescent="0.15">
      <c r="A109" s="178" t="s">
        <v>305</v>
      </c>
      <c r="B109" s="222">
        <f t="shared" si="8"/>
        <v>2</v>
      </c>
      <c r="C109" s="223">
        <f t="shared" si="9"/>
        <v>1</v>
      </c>
      <c r="D109" s="224">
        <f t="shared" si="9"/>
        <v>1</v>
      </c>
      <c r="E109" s="225">
        <f t="shared" si="10"/>
        <v>0</v>
      </c>
      <c r="F109" s="226">
        <f>VLOOKUP(A109,[1]Sheet1!$A$4:$C$198,3,FALSE)</f>
        <v>0</v>
      </c>
      <c r="G109" s="227">
        <f>VLOOKUP(A109,[1]Sheet1!$A$4:$D$198,4,FALSE)</f>
        <v>0</v>
      </c>
      <c r="H109" s="225">
        <f t="shared" si="11"/>
        <v>0</v>
      </c>
      <c r="I109" s="226">
        <f>VLOOKUP(A109,[1]Sheet1!$A$4:$P$198,6,FALSE)</f>
        <v>0</v>
      </c>
      <c r="J109" s="227">
        <f>VLOOKUP(A109,[1]Sheet1!$A$4:$P$198,7,FALSE)</f>
        <v>0</v>
      </c>
      <c r="K109" s="225">
        <f t="shared" si="12"/>
        <v>0</v>
      </c>
      <c r="L109" s="226">
        <f>VLOOKUP(A109,[1]Sheet1!$A$4:$P$198,9,FALSE)</f>
        <v>0</v>
      </c>
      <c r="M109" s="227">
        <f>VLOOKUP(A109,[1]Sheet1!$A$4:$P$198,10,FALSE)</f>
        <v>0</v>
      </c>
      <c r="N109" s="225">
        <f t="shared" si="13"/>
        <v>1</v>
      </c>
      <c r="O109" s="226">
        <f>VLOOKUP(A109,[1]Sheet1!$A$4:$P$198,12,FALSE)</f>
        <v>0</v>
      </c>
      <c r="P109" s="227">
        <f>VLOOKUP(A109,[1]Sheet1!$A$4:$P$198,13,FALSE)</f>
        <v>1</v>
      </c>
      <c r="Q109" s="225">
        <f t="shared" si="14"/>
        <v>1</v>
      </c>
      <c r="R109" s="226">
        <f>VLOOKUP(A109,[1]Sheet1!$A$4:$P$198,15,FALSE)</f>
        <v>1</v>
      </c>
      <c r="S109" s="228">
        <f>VLOOKUP(A109,[1]Sheet1!$A$4:$P$198,16,FALSE)</f>
        <v>0</v>
      </c>
    </row>
    <row r="110" spans="1:19" ht="17.25" x14ac:dyDescent="0.15">
      <c r="A110" s="210" t="s">
        <v>380</v>
      </c>
      <c r="B110" s="222">
        <f t="shared" si="8"/>
        <v>4</v>
      </c>
      <c r="C110" s="223">
        <f t="shared" si="9"/>
        <v>2</v>
      </c>
      <c r="D110" s="224">
        <f t="shared" si="9"/>
        <v>2</v>
      </c>
      <c r="E110" s="225">
        <f t="shared" si="10"/>
        <v>0</v>
      </c>
      <c r="F110" s="226">
        <f>VLOOKUP(A110,[1]Sheet1!$A$4:$C$198,3,FALSE)</f>
        <v>0</v>
      </c>
      <c r="G110" s="227">
        <f>VLOOKUP(A110,[1]Sheet1!$A$4:$D$198,4,FALSE)</f>
        <v>0</v>
      </c>
      <c r="H110" s="225">
        <f t="shared" si="11"/>
        <v>3</v>
      </c>
      <c r="I110" s="226">
        <f>VLOOKUP(A110,[1]Sheet1!$A$4:$P$198,6,FALSE)</f>
        <v>2</v>
      </c>
      <c r="J110" s="227">
        <f>VLOOKUP(A110,[1]Sheet1!$A$4:$P$198,7,FALSE)</f>
        <v>1</v>
      </c>
      <c r="K110" s="225">
        <f t="shared" si="12"/>
        <v>0</v>
      </c>
      <c r="L110" s="226">
        <f>VLOOKUP(A110,[1]Sheet1!$A$4:$P$198,9,FALSE)</f>
        <v>0</v>
      </c>
      <c r="M110" s="227">
        <f>VLOOKUP(A110,[1]Sheet1!$A$4:$P$198,10,FALSE)</f>
        <v>0</v>
      </c>
      <c r="N110" s="225">
        <f t="shared" si="13"/>
        <v>1</v>
      </c>
      <c r="O110" s="226">
        <f>VLOOKUP(A110,[1]Sheet1!$A$4:$P$198,12,FALSE)</f>
        <v>0</v>
      </c>
      <c r="P110" s="227">
        <f>VLOOKUP(A110,[1]Sheet1!$A$4:$P$198,13,FALSE)</f>
        <v>1</v>
      </c>
      <c r="Q110" s="225">
        <f t="shared" si="14"/>
        <v>0</v>
      </c>
      <c r="R110" s="226">
        <f>VLOOKUP(A110,[1]Sheet1!$A$4:$P$198,15,FALSE)</f>
        <v>0</v>
      </c>
      <c r="S110" s="228">
        <f>VLOOKUP(A110,[1]Sheet1!$A$4:$P$198,16,FALSE)</f>
        <v>0</v>
      </c>
    </row>
    <row r="111" spans="1:19" ht="17.25" x14ac:dyDescent="0.15">
      <c r="A111" s="210" t="s">
        <v>381</v>
      </c>
      <c r="B111" s="222">
        <f t="shared" si="8"/>
        <v>0</v>
      </c>
      <c r="C111" s="223">
        <f t="shared" si="9"/>
        <v>0</v>
      </c>
      <c r="D111" s="224">
        <f t="shared" si="9"/>
        <v>0</v>
      </c>
      <c r="E111" s="225">
        <f t="shared" si="10"/>
        <v>0</v>
      </c>
      <c r="F111" s="226">
        <f>VLOOKUP(A111,[1]Sheet1!$A$4:$C$198,3,FALSE)</f>
        <v>0</v>
      </c>
      <c r="G111" s="227">
        <f>VLOOKUP(A111,[1]Sheet1!$A$4:$D$198,4,FALSE)</f>
        <v>0</v>
      </c>
      <c r="H111" s="225">
        <f t="shared" si="11"/>
        <v>0</v>
      </c>
      <c r="I111" s="226">
        <f>VLOOKUP(A111,[1]Sheet1!$A$4:$P$198,6,FALSE)</f>
        <v>0</v>
      </c>
      <c r="J111" s="227">
        <f>VLOOKUP(A111,[1]Sheet1!$A$4:$P$198,7,FALSE)</f>
        <v>0</v>
      </c>
      <c r="K111" s="225">
        <f t="shared" si="12"/>
        <v>0</v>
      </c>
      <c r="L111" s="226">
        <f>VLOOKUP(A111,[1]Sheet1!$A$4:$P$198,9,FALSE)</f>
        <v>0</v>
      </c>
      <c r="M111" s="227">
        <f>VLOOKUP(A111,[1]Sheet1!$A$4:$P$198,10,FALSE)</f>
        <v>0</v>
      </c>
      <c r="N111" s="225">
        <f t="shared" si="13"/>
        <v>0</v>
      </c>
      <c r="O111" s="226">
        <f>VLOOKUP(A111,[1]Sheet1!$A$4:$P$198,12,FALSE)</f>
        <v>0</v>
      </c>
      <c r="P111" s="227">
        <f>VLOOKUP(A111,[1]Sheet1!$A$4:$P$198,13,FALSE)</f>
        <v>0</v>
      </c>
      <c r="Q111" s="225">
        <f t="shared" si="14"/>
        <v>0</v>
      </c>
      <c r="R111" s="226">
        <f>VLOOKUP(A111,[1]Sheet1!$A$4:$P$198,15,FALSE)</f>
        <v>0</v>
      </c>
      <c r="S111" s="228">
        <f>VLOOKUP(A111,[1]Sheet1!$A$4:$P$198,16,FALSE)</f>
        <v>0</v>
      </c>
    </row>
    <row r="112" spans="1:19" ht="17.25" x14ac:dyDescent="0.15">
      <c r="A112" s="178" t="s">
        <v>80</v>
      </c>
      <c r="B112" s="222">
        <f t="shared" si="8"/>
        <v>2</v>
      </c>
      <c r="C112" s="223">
        <f t="shared" si="9"/>
        <v>2</v>
      </c>
      <c r="D112" s="224">
        <f t="shared" si="9"/>
        <v>0</v>
      </c>
      <c r="E112" s="225">
        <f t="shared" si="10"/>
        <v>0</v>
      </c>
      <c r="F112" s="226">
        <f>VLOOKUP(A112,[1]Sheet1!$A$4:$C$198,3,FALSE)</f>
        <v>0</v>
      </c>
      <c r="G112" s="227">
        <f>VLOOKUP(A112,[1]Sheet1!$A$4:$D$198,4,FALSE)</f>
        <v>0</v>
      </c>
      <c r="H112" s="225">
        <f t="shared" si="11"/>
        <v>0</v>
      </c>
      <c r="I112" s="226">
        <f>VLOOKUP(A112,[1]Sheet1!$A$4:$P$198,6,FALSE)</f>
        <v>0</v>
      </c>
      <c r="J112" s="227">
        <f>VLOOKUP(A112,[1]Sheet1!$A$4:$P$198,7,FALSE)</f>
        <v>0</v>
      </c>
      <c r="K112" s="225">
        <f t="shared" si="12"/>
        <v>0</v>
      </c>
      <c r="L112" s="226">
        <f>VLOOKUP(A112,[1]Sheet1!$A$4:$P$198,9,FALSE)</f>
        <v>0</v>
      </c>
      <c r="M112" s="227">
        <f>VLOOKUP(A112,[1]Sheet1!$A$4:$P$198,10,FALSE)</f>
        <v>0</v>
      </c>
      <c r="N112" s="225">
        <f t="shared" si="13"/>
        <v>2</v>
      </c>
      <c r="O112" s="226">
        <f>VLOOKUP(A112,[1]Sheet1!$A$4:$P$198,12,FALSE)</f>
        <v>2</v>
      </c>
      <c r="P112" s="227">
        <f>VLOOKUP(A112,[1]Sheet1!$A$4:$P$198,13,FALSE)</f>
        <v>0</v>
      </c>
      <c r="Q112" s="225">
        <f t="shared" si="14"/>
        <v>0</v>
      </c>
      <c r="R112" s="226">
        <f>VLOOKUP(A112,[1]Sheet1!$A$4:$P$198,15,FALSE)</f>
        <v>0</v>
      </c>
      <c r="S112" s="228">
        <f>VLOOKUP(A112,[1]Sheet1!$A$4:$P$198,16,FALSE)</f>
        <v>0</v>
      </c>
    </row>
    <row r="113" spans="1:19" ht="17.25" x14ac:dyDescent="0.15">
      <c r="A113" s="178" t="s">
        <v>172</v>
      </c>
      <c r="B113" s="222">
        <f t="shared" si="8"/>
        <v>6</v>
      </c>
      <c r="C113" s="223">
        <f t="shared" si="9"/>
        <v>3</v>
      </c>
      <c r="D113" s="224">
        <f t="shared" si="9"/>
        <v>3</v>
      </c>
      <c r="E113" s="225">
        <f t="shared" si="10"/>
        <v>0</v>
      </c>
      <c r="F113" s="226">
        <f>VLOOKUP(A113,[1]Sheet1!$A$4:$C$198,3,FALSE)</f>
        <v>0</v>
      </c>
      <c r="G113" s="227">
        <f>VLOOKUP(A113,[1]Sheet1!$A$4:$D$198,4,FALSE)</f>
        <v>0</v>
      </c>
      <c r="H113" s="225">
        <f t="shared" si="11"/>
        <v>0</v>
      </c>
      <c r="I113" s="226">
        <f>VLOOKUP(A113,[1]Sheet1!$A$4:$P$198,6,FALSE)</f>
        <v>0</v>
      </c>
      <c r="J113" s="227">
        <f>VLOOKUP(A113,[1]Sheet1!$A$4:$P$198,7,FALSE)</f>
        <v>0</v>
      </c>
      <c r="K113" s="225">
        <f t="shared" si="12"/>
        <v>0</v>
      </c>
      <c r="L113" s="226">
        <f>VLOOKUP(A113,[1]Sheet1!$A$4:$P$198,9,FALSE)</f>
        <v>0</v>
      </c>
      <c r="M113" s="227">
        <f>VLOOKUP(A113,[1]Sheet1!$A$4:$P$198,10,FALSE)</f>
        <v>0</v>
      </c>
      <c r="N113" s="225">
        <f t="shared" si="13"/>
        <v>2</v>
      </c>
      <c r="O113" s="226">
        <f>VLOOKUP(A113,[1]Sheet1!$A$4:$P$198,12,FALSE)</f>
        <v>1</v>
      </c>
      <c r="P113" s="227">
        <f>VLOOKUP(A113,[1]Sheet1!$A$4:$P$198,13,FALSE)</f>
        <v>1</v>
      </c>
      <c r="Q113" s="225">
        <f t="shared" si="14"/>
        <v>4</v>
      </c>
      <c r="R113" s="226">
        <f>VLOOKUP(A113,[1]Sheet1!$A$4:$P$198,15,FALSE)</f>
        <v>2</v>
      </c>
      <c r="S113" s="228">
        <f>VLOOKUP(A113,[1]Sheet1!$A$4:$P$198,16,FALSE)</f>
        <v>2</v>
      </c>
    </row>
    <row r="114" spans="1:19" ht="17.25" x14ac:dyDescent="0.15">
      <c r="A114" s="178" t="s">
        <v>339</v>
      </c>
      <c r="B114" s="222">
        <f t="shared" si="8"/>
        <v>1</v>
      </c>
      <c r="C114" s="223">
        <f t="shared" si="9"/>
        <v>1</v>
      </c>
      <c r="D114" s="224">
        <f t="shared" si="9"/>
        <v>0</v>
      </c>
      <c r="E114" s="225">
        <f t="shared" si="10"/>
        <v>0</v>
      </c>
      <c r="F114" s="226">
        <f>VLOOKUP(A114,[1]Sheet1!$A$4:$C$198,3,FALSE)</f>
        <v>0</v>
      </c>
      <c r="G114" s="227">
        <f>VLOOKUP(A114,[1]Sheet1!$A$4:$D$198,4,FALSE)</f>
        <v>0</v>
      </c>
      <c r="H114" s="225">
        <f t="shared" si="11"/>
        <v>0</v>
      </c>
      <c r="I114" s="226">
        <f>VLOOKUP(A114,[1]Sheet1!$A$4:$P$198,6,FALSE)</f>
        <v>0</v>
      </c>
      <c r="J114" s="227">
        <f>VLOOKUP(A114,[1]Sheet1!$A$4:$P$198,7,FALSE)</f>
        <v>0</v>
      </c>
      <c r="K114" s="225">
        <f t="shared" si="12"/>
        <v>0</v>
      </c>
      <c r="L114" s="226">
        <f>VLOOKUP(A114,[1]Sheet1!$A$4:$P$198,9,FALSE)</f>
        <v>0</v>
      </c>
      <c r="M114" s="227">
        <f>VLOOKUP(A114,[1]Sheet1!$A$4:$P$198,10,FALSE)</f>
        <v>0</v>
      </c>
      <c r="N114" s="225">
        <f t="shared" si="13"/>
        <v>0</v>
      </c>
      <c r="O114" s="226">
        <f>VLOOKUP(A114,[1]Sheet1!$A$4:$P$198,12,FALSE)</f>
        <v>0</v>
      </c>
      <c r="P114" s="227">
        <f>VLOOKUP(A114,[1]Sheet1!$A$4:$P$198,13,FALSE)</f>
        <v>0</v>
      </c>
      <c r="Q114" s="225">
        <f t="shared" si="14"/>
        <v>1</v>
      </c>
      <c r="R114" s="226">
        <f>VLOOKUP(A114,[1]Sheet1!$A$4:$P$198,15,FALSE)</f>
        <v>1</v>
      </c>
      <c r="S114" s="228">
        <f>VLOOKUP(A114,[1]Sheet1!$A$4:$P$198,16,FALSE)</f>
        <v>0</v>
      </c>
    </row>
    <row r="115" spans="1:19" ht="17.25" x14ac:dyDescent="0.15">
      <c r="A115" s="178" t="s">
        <v>313</v>
      </c>
      <c r="B115" s="222">
        <f t="shared" si="8"/>
        <v>0</v>
      </c>
      <c r="C115" s="223">
        <f t="shared" si="9"/>
        <v>0</v>
      </c>
      <c r="D115" s="224">
        <f t="shared" si="9"/>
        <v>0</v>
      </c>
      <c r="E115" s="225">
        <f t="shared" si="10"/>
        <v>0</v>
      </c>
      <c r="F115" s="226">
        <f>VLOOKUP(A115,[1]Sheet1!$A$4:$C$198,3,FALSE)</f>
        <v>0</v>
      </c>
      <c r="G115" s="227">
        <f>VLOOKUP(A115,[1]Sheet1!$A$4:$D$198,4,FALSE)</f>
        <v>0</v>
      </c>
      <c r="H115" s="225">
        <f t="shared" si="11"/>
        <v>0</v>
      </c>
      <c r="I115" s="226">
        <f>VLOOKUP(A115,[1]Sheet1!$A$4:$P$198,6,FALSE)</f>
        <v>0</v>
      </c>
      <c r="J115" s="227">
        <f>VLOOKUP(A115,[1]Sheet1!$A$4:$P$198,7,FALSE)</f>
        <v>0</v>
      </c>
      <c r="K115" s="225">
        <f t="shared" si="12"/>
        <v>0</v>
      </c>
      <c r="L115" s="226">
        <f>VLOOKUP(A115,[1]Sheet1!$A$4:$P$198,9,FALSE)</f>
        <v>0</v>
      </c>
      <c r="M115" s="227">
        <f>VLOOKUP(A115,[1]Sheet1!$A$4:$P$198,10,FALSE)</f>
        <v>0</v>
      </c>
      <c r="N115" s="225">
        <f t="shared" si="13"/>
        <v>0</v>
      </c>
      <c r="O115" s="226">
        <f>VLOOKUP(A115,[1]Sheet1!$A$4:$P$198,12,FALSE)</f>
        <v>0</v>
      </c>
      <c r="P115" s="227">
        <f>VLOOKUP(A115,[1]Sheet1!$A$4:$P$198,13,FALSE)</f>
        <v>0</v>
      </c>
      <c r="Q115" s="225">
        <f t="shared" si="14"/>
        <v>0</v>
      </c>
      <c r="R115" s="226">
        <f>VLOOKUP(A115,[1]Sheet1!$A$4:$P$198,15,FALSE)</f>
        <v>0</v>
      </c>
      <c r="S115" s="228">
        <f>VLOOKUP(A115,[1]Sheet1!$A$4:$P$198,16,FALSE)</f>
        <v>0</v>
      </c>
    </row>
    <row r="116" spans="1:19" ht="17.25" x14ac:dyDescent="0.15">
      <c r="A116" s="178" t="s">
        <v>312</v>
      </c>
      <c r="B116" s="222">
        <f t="shared" si="8"/>
        <v>3</v>
      </c>
      <c r="C116" s="223">
        <f t="shared" si="9"/>
        <v>0</v>
      </c>
      <c r="D116" s="224">
        <f t="shared" si="9"/>
        <v>3</v>
      </c>
      <c r="E116" s="225">
        <f t="shared" si="10"/>
        <v>0</v>
      </c>
      <c r="F116" s="226">
        <f>VLOOKUP(A116,[1]Sheet1!$A$4:$C$198,3,FALSE)</f>
        <v>0</v>
      </c>
      <c r="G116" s="227">
        <f>VLOOKUP(A116,[1]Sheet1!$A$4:$D$198,4,FALSE)</f>
        <v>0</v>
      </c>
      <c r="H116" s="225">
        <f t="shared" si="11"/>
        <v>0</v>
      </c>
      <c r="I116" s="226">
        <f>VLOOKUP(A116,[1]Sheet1!$A$4:$P$198,6,FALSE)</f>
        <v>0</v>
      </c>
      <c r="J116" s="227">
        <f>VLOOKUP(A116,[1]Sheet1!$A$4:$P$198,7,FALSE)</f>
        <v>0</v>
      </c>
      <c r="K116" s="225">
        <f t="shared" si="12"/>
        <v>1</v>
      </c>
      <c r="L116" s="226">
        <f>VLOOKUP(A116,[1]Sheet1!$A$4:$P$198,9,FALSE)</f>
        <v>0</v>
      </c>
      <c r="M116" s="227">
        <f>VLOOKUP(A116,[1]Sheet1!$A$4:$P$198,10,FALSE)</f>
        <v>1</v>
      </c>
      <c r="N116" s="225">
        <f t="shared" si="13"/>
        <v>1</v>
      </c>
      <c r="O116" s="226">
        <f>VLOOKUP(A116,[1]Sheet1!$A$4:$P$198,12,FALSE)</f>
        <v>0</v>
      </c>
      <c r="P116" s="227">
        <f>VLOOKUP(A116,[1]Sheet1!$A$4:$P$198,13,FALSE)</f>
        <v>1</v>
      </c>
      <c r="Q116" s="225">
        <f t="shared" si="14"/>
        <v>1</v>
      </c>
      <c r="R116" s="226">
        <f>VLOOKUP(A116,[1]Sheet1!$A$4:$P$198,15,FALSE)</f>
        <v>0</v>
      </c>
      <c r="S116" s="228">
        <f>VLOOKUP(A116,[1]Sheet1!$A$4:$P$198,16,FALSE)</f>
        <v>1</v>
      </c>
    </row>
    <row r="117" spans="1:19" ht="17.25" x14ac:dyDescent="0.15">
      <c r="A117" s="178" t="s">
        <v>308</v>
      </c>
      <c r="B117" s="222">
        <f t="shared" si="8"/>
        <v>0</v>
      </c>
      <c r="C117" s="223">
        <f t="shared" si="9"/>
        <v>0</v>
      </c>
      <c r="D117" s="224">
        <f t="shared" si="9"/>
        <v>0</v>
      </c>
      <c r="E117" s="225">
        <f t="shared" si="10"/>
        <v>0</v>
      </c>
      <c r="F117" s="226">
        <f>VLOOKUP(A117,[1]Sheet1!$A$4:$C$198,3,FALSE)</f>
        <v>0</v>
      </c>
      <c r="G117" s="227">
        <f>VLOOKUP(A117,[1]Sheet1!$A$4:$D$198,4,FALSE)</f>
        <v>0</v>
      </c>
      <c r="H117" s="225">
        <f t="shared" si="11"/>
        <v>0</v>
      </c>
      <c r="I117" s="226">
        <f>VLOOKUP(A117,[1]Sheet1!$A$4:$P$198,6,FALSE)</f>
        <v>0</v>
      </c>
      <c r="J117" s="227">
        <f>VLOOKUP(A117,[1]Sheet1!$A$4:$P$198,7,FALSE)</f>
        <v>0</v>
      </c>
      <c r="K117" s="225">
        <f t="shared" si="12"/>
        <v>0</v>
      </c>
      <c r="L117" s="226">
        <f>VLOOKUP(A117,[1]Sheet1!$A$4:$P$198,9,FALSE)</f>
        <v>0</v>
      </c>
      <c r="M117" s="227">
        <f>VLOOKUP(A117,[1]Sheet1!$A$4:$P$198,10,FALSE)</f>
        <v>0</v>
      </c>
      <c r="N117" s="225">
        <f t="shared" si="13"/>
        <v>0</v>
      </c>
      <c r="O117" s="226">
        <f>VLOOKUP(A117,[1]Sheet1!$A$4:$P$198,12,FALSE)</f>
        <v>0</v>
      </c>
      <c r="P117" s="227">
        <f>VLOOKUP(A117,[1]Sheet1!$A$4:$P$198,13,FALSE)</f>
        <v>0</v>
      </c>
      <c r="Q117" s="225">
        <f t="shared" si="14"/>
        <v>0</v>
      </c>
      <c r="R117" s="226">
        <f>VLOOKUP(A117,[1]Sheet1!$A$4:$P$198,15,FALSE)</f>
        <v>0</v>
      </c>
      <c r="S117" s="228">
        <f>VLOOKUP(A117,[1]Sheet1!$A$4:$P$198,16,FALSE)</f>
        <v>0</v>
      </c>
    </row>
    <row r="118" spans="1:19" ht="17.25" x14ac:dyDescent="0.15">
      <c r="A118" s="178" t="s">
        <v>169</v>
      </c>
      <c r="B118" s="222">
        <f t="shared" si="8"/>
        <v>0</v>
      </c>
      <c r="C118" s="223">
        <f t="shared" si="9"/>
        <v>0</v>
      </c>
      <c r="D118" s="224">
        <f t="shared" si="9"/>
        <v>0</v>
      </c>
      <c r="E118" s="225">
        <f t="shared" si="10"/>
        <v>0</v>
      </c>
      <c r="F118" s="226">
        <f>VLOOKUP(A118,[1]Sheet1!$A$4:$C$198,3,FALSE)</f>
        <v>0</v>
      </c>
      <c r="G118" s="227">
        <f>VLOOKUP(A118,[1]Sheet1!$A$4:$D$198,4,FALSE)</f>
        <v>0</v>
      </c>
      <c r="H118" s="225">
        <f t="shared" si="11"/>
        <v>0</v>
      </c>
      <c r="I118" s="226">
        <f>VLOOKUP(A118,[1]Sheet1!$A$4:$P$198,6,FALSE)</f>
        <v>0</v>
      </c>
      <c r="J118" s="227">
        <f>VLOOKUP(A118,[1]Sheet1!$A$4:$P$198,7,FALSE)</f>
        <v>0</v>
      </c>
      <c r="K118" s="225">
        <f t="shared" si="12"/>
        <v>0</v>
      </c>
      <c r="L118" s="226">
        <f>VLOOKUP(A118,[1]Sheet1!$A$4:$P$198,9,FALSE)</f>
        <v>0</v>
      </c>
      <c r="M118" s="227">
        <f>VLOOKUP(A118,[1]Sheet1!$A$4:$P$198,10,FALSE)</f>
        <v>0</v>
      </c>
      <c r="N118" s="225">
        <f t="shared" si="13"/>
        <v>0</v>
      </c>
      <c r="O118" s="226">
        <f>VLOOKUP(A118,[1]Sheet1!$A$4:$P$198,12,FALSE)</f>
        <v>0</v>
      </c>
      <c r="P118" s="227">
        <f>VLOOKUP(A118,[1]Sheet1!$A$4:$P$198,13,FALSE)</f>
        <v>0</v>
      </c>
      <c r="Q118" s="225">
        <f t="shared" si="14"/>
        <v>0</v>
      </c>
      <c r="R118" s="226">
        <f>VLOOKUP(A118,[1]Sheet1!$A$4:$P$198,15,FALSE)</f>
        <v>0</v>
      </c>
      <c r="S118" s="228">
        <f>VLOOKUP(A118,[1]Sheet1!$A$4:$P$198,16,FALSE)</f>
        <v>0</v>
      </c>
    </row>
    <row r="119" spans="1:19" ht="17.25" x14ac:dyDescent="0.15">
      <c r="A119" s="178" t="s">
        <v>322</v>
      </c>
      <c r="B119" s="222">
        <f t="shared" si="8"/>
        <v>0</v>
      </c>
      <c r="C119" s="223">
        <f t="shared" si="9"/>
        <v>0</v>
      </c>
      <c r="D119" s="224">
        <f t="shared" si="9"/>
        <v>0</v>
      </c>
      <c r="E119" s="225">
        <f t="shared" si="10"/>
        <v>0</v>
      </c>
      <c r="F119" s="226">
        <f>VLOOKUP(A119,[1]Sheet1!$A$4:$C$198,3,FALSE)</f>
        <v>0</v>
      </c>
      <c r="G119" s="227">
        <f>VLOOKUP(A119,[1]Sheet1!$A$4:$D$198,4,FALSE)</f>
        <v>0</v>
      </c>
      <c r="H119" s="225">
        <f t="shared" si="11"/>
        <v>0</v>
      </c>
      <c r="I119" s="226">
        <f>VLOOKUP(A119,[1]Sheet1!$A$4:$P$198,6,FALSE)</f>
        <v>0</v>
      </c>
      <c r="J119" s="227">
        <f>VLOOKUP(A119,[1]Sheet1!$A$4:$P$198,7,FALSE)</f>
        <v>0</v>
      </c>
      <c r="K119" s="225">
        <f t="shared" si="12"/>
        <v>0</v>
      </c>
      <c r="L119" s="226">
        <f>VLOOKUP(A119,[1]Sheet1!$A$4:$P$198,9,FALSE)</f>
        <v>0</v>
      </c>
      <c r="M119" s="227">
        <f>VLOOKUP(A119,[1]Sheet1!$A$4:$P$198,10,FALSE)</f>
        <v>0</v>
      </c>
      <c r="N119" s="225">
        <f t="shared" si="13"/>
        <v>0</v>
      </c>
      <c r="O119" s="226">
        <f>VLOOKUP(A119,[1]Sheet1!$A$4:$P$198,12,FALSE)</f>
        <v>0</v>
      </c>
      <c r="P119" s="227">
        <f>VLOOKUP(A119,[1]Sheet1!$A$4:$P$198,13,FALSE)</f>
        <v>0</v>
      </c>
      <c r="Q119" s="225">
        <f t="shared" si="14"/>
        <v>0</v>
      </c>
      <c r="R119" s="226">
        <f>VLOOKUP(A119,[1]Sheet1!$A$4:$P$198,15,FALSE)</f>
        <v>0</v>
      </c>
      <c r="S119" s="228">
        <f>VLOOKUP(A119,[1]Sheet1!$A$4:$P$198,16,FALSE)</f>
        <v>0</v>
      </c>
    </row>
    <row r="120" spans="1:19" ht="17.25" x14ac:dyDescent="0.15">
      <c r="A120" s="178" t="s">
        <v>193</v>
      </c>
      <c r="B120" s="222">
        <f t="shared" si="8"/>
        <v>0</v>
      </c>
      <c r="C120" s="223">
        <f t="shared" si="9"/>
        <v>0</v>
      </c>
      <c r="D120" s="224">
        <f t="shared" si="9"/>
        <v>0</v>
      </c>
      <c r="E120" s="225">
        <f t="shared" si="10"/>
        <v>0</v>
      </c>
      <c r="F120" s="226">
        <f>VLOOKUP(A120,[1]Sheet1!$A$4:$C$198,3,FALSE)</f>
        <v>0</v>
      </c>
      <c r="G120" s="227">
        <f>VLOOKUP(A120,[1]Sheet1!$A$4:$D$198,4,FALSE)</f>
        <v>0</v>
      </c>
      <c r="H120" s="225">
        <f t="shared" si="11"/>
        <v>0</v>
      </c>
      <c r="I120" s="226">
        <f>VLOOKUP(A120,[1]Sheet1!$A$4:$P$198,6,FALSE)</f>
        <v>0</v>
      </c>
      <c r="J120" s="227">
        <f>VLOOKUP(A120,[1]Sheet1!$A$4:$P$198,7,FALSE)</f>
        <v>0</v>
      </c>
      <c r="K120" s="225">
        <f t="shared" si="12"/>
        <v>0</v>
      </c>
      <c r="L120" s="226">
        <f>VLOOKUP(A120,[1]Sheet1!$A$4:$P$198,9,FALSE)</f>
        <v>0</v>
      </c>
      <c r="M120" s="227">
        <f>VLOOKUP(A120,[1]Sheet1!$A$4:$P$198,10,FALSE)</f>
        <v>0</v>
      </c>
      <c r="N120" s="225">
        <f t="shared" si="13"/>
        <v>0</v>
      </c>
      <c r="O120" s="226">
        <f>VLOOKUP(A120,[1]Sheet1!$A$4:$P$198,12,FALSE)</f>
        <v>0</v>
      </c>
      <c r="P120" s="227">
        <f>VLOOKUP(A120,[1]Sheet1!$A$4:$P$198,13,FALSE)</f>
        <v>0</v>
      </c>
      <c r="Q120" s="225">
        <f t="shared" si="14"/>
        <v>0</v>
      </c>
      <c r="R120" s="226">
        <f>VLOOKUP(A120,[1]Sheet1!$A$4:$P$198,15,FALSE)</f>
        <v>0</v>
      </c>
      <c r="S120" s="228">
        <f>VLOOKUP(A120,[1]Sheet1!$A$4:$P$198,16,FALSE)</f>
        <v>0</v>
      </c>
    </row>
    <row r="121" spans="1:19" ht="17.25" x14ac:dyDescent="0.15">
      <c r="A121" s="178" t="s">
        <v>334</v>
      </c>
      <c r="B121" s="222">
        <f t="shared" si="8"/>
        <v>0</v>
      </c>
      <c r="C121" s="223">
        <f t="shared" si="9"/>
        <v>0</v>
      </c>
      <c r="D121" s="224">
        <f t="shared" si="9"/>
        <v>0</v>
      </c>
      <c r="E121" s="225">
        <f t="shared" si="10"/>
        <v>0</v>
      </c>
      <c r="F121" s="226">
        <f>VLOOKUP(A121,[1]Sheet1!$A$4:$C$198,3,FALSE)</f>
        <v>0</v>
      </c>
      <c r="G121" s="227">
        <f>VLOOKUP(A121,[1]Sheet1!$A$4:$D$198,4,FALSE)</f>
        <v>0</v>
      </c>
      <c r="H121" s="225">
        <f t="shared" si="11"/>
        <v>0</v>
      </c>
      <c r="I121" s="226">
        <f>VLOOKUP(A121,[1]Sheet1!$A$4:$P$198,6,FALSE)</f>
        <v>0</v>
      </c>
      <c r="J121" s="227">
        <f>VLOOKUP(A121,[1]Sheet1!$A$4:$P$198,7,FALSE)</f>
        <v>0</v>
      </c>
      <c r="K121" s="225">
        <f t="shared" si="12"/>
        <v>0</v>
      </c>
      <c r="L121" s="226">
        <f>VLOOKUP(A121,[1]Sheet1!$A$4:$P$198,9,FALSE)</f>
        <v>0</v>
      </c>
      <c r="M121" s="227">
        <f>VLOOKUP(A121,[1]Sheet1!$A$4:$P$198,10,FALSE)</f>
        <v>0</v>
      </c>
      <c r="N121" s="225">
        <f t="shared" si="13"/>
        <v>0</v>
      </c>
      <c r="O121" s="226">
        <f>VLOOKUP(A121,[1]Sheet1!$A$4:$P$198,12,FALSE)</f>
        <v>0</v>
      </c>
      <c r="P121" s="227">
        <f>VLOOKUP(A121,[1]Sheet1!$A$4:$P$198,13,FALSE)</f>
        <v>0</v>
      </c>
      <c r="Q121" s="225">
        <f t="shared" si="14"/>
        <v>0</v>
      </c>
      <c r="R121" s="226">
        <f>VLOOKUP(A121,[1]Sheet1!$A$4:$P$198,15,FALSE)</f>
        <v>0</v>
      </c>
      <c r="S121" s="228">
        <f>VLOOKUP(A121,[1]Sheet1!$A$4:$P$198,16,FALSE)</f>
        <v>0</v>
      </c>
    </row>
    <row r="122" spans="1:19" ht="17.25" x14ac:dyDescent="0.15">
      <c r="A122" s="178" t="s">
        <v>330</v>
      </c>
      <c r="B122" s="222">
        <f t="shared" si="8"/>
        <v>0</v>
      </c>
      <c r="C122" s="223">
        <f t="shared" si="9"/>
        <v>0</v>
      </c>
      <c r="D122" s="224">
        <f t="shared" si="9"/>
        <v>0</v>
      </c>
      <c r="E122" s="225">
        <f t="shared" si="10"/>
        <v>0</v>
      </c>
      <c r="F122" s="226">
        <f>VLOOKUP(A122,[1]Sheet1!$A$4:$C$198,3,FALSE)</f>
        <v>0</v>
      </c>
      <c r="G122" s="227">
        <f>VLOOKUP(A122,[1]Sheet1!$A$4:$D$198,4,FALSE)</f>
        <v>0</v>
      </c>
      <c r="H122" s="225">
        <f t="shared" si="11"/>
        <v>0</v>
      </c>
      <c r="I122" s="226">
        <f>VLOOKUP(A122,[1]Sheet1!$A$4:$P$198,6,FALSE)</f>
        <v>0</v>
      </c>
      <c r="J122" s="227">
        <f>VLOOKUP(A122,[1]Sheet1!$A$4:$P$198,7,FALSE)</f>
        <v>0</v>
      </c>
      <c r="K122" s="225">
        <f t="shared" si="12"/>
        <v>0</v>
      </c>
      <c r="L122" s="226">
        <f>VLOOKUP(A122,[1]Sheet1!$A$4:$P$198,9,FALSE)</f>
        <v>0</v>
      </c>
      <c r="M122" s="227">
        <f>VLOOKUP(A122,[1]Sheet1!$A$4:$P$198,10,FALSE)</f>
        <v>0</v>
      </c>
      <c r="N122" s="225">
        <f t="shared" si="13"/>
        <v>0</v>
      </c>
      <c r="O122" s="226">
        <f>VLOOKUP(A122,[1]Sheet1!$A$4:$P$198,12,FALSE)</f>
        <v>0</v>
      </c>
      <c r="P122" s="227">
        <f>VLOOKUP(A122,[1]Sheet1!$A$4:$P$198,13,FALSE)</f>
        <v>0</v>
      </c>
      <c r="Q122" s="225">
        <f t="shared" si="14"/>
        <v>0</v>
      </c>
      <c r="R122" s="226">
        <f>VLOOKUP(A122,[1]Sheet1!$A$4:$P$198,15,FALSE)</f>
        <v>0</v>
      </c>
      <c r="S122" s="228">
        <f>VLOOKUP(A122,[1]Sheet1!$A$4:$P$198,16,FALSE)</f>
        <v>0</v>
      </c>
    </row>
    <row r="123" spans="1:19" ht="17.25" x14ac:dyDescent="0.15">
      <c r="A123" s="178" t="s">
        <v>321</v>
      </c>
      <c r="B123" s="222">
        <f t="shared" si="8"/>
        <v>1</v>
      </c>
      <c r="C123" s="223">
        <f t="shared" si="9"/>
        <v>1</v>
      </c>
      <c r="D123" s="224">
        <f t="shared" si="9"/>
        <v>0</v>
      </c>
      <c r="E123" s="225">
        <f t="shared" si="10"/>
        <v>0</v>
      </c>
      <c r="F123" s="226">
        <f>VLOOKUP(A123,[1]Sheet1!$A$4:$C$198,3,FALSE)</f>
        <v>0</v>
      </c>
      <c r="G123" s="227">
        <f>VLOOKUP(A123,[1]Sheet1!$A$4:$D$198,4,FALSE)</f>
        <v>0</v>
      </c>
      <c r="H123" s="225">
        <f t="shared" si="11"/>
        <v>0</v>
      </c>
      <c r="I123" s="226">
        <f>VLOOKUP(A123,[1]Sheet1!$A$4:$P$198,6,FALSE)</f>
        <v>0</v>
      </c>
      <c r="J123" s="227">
        <f>VLOOKUP(A123,[1]Sheet1!$A$4:$P$198,7,FALSE)</f>
        <v>0</v>
      </c>
      <c r="K123" s="225">
        <f t="shared" si="12"/>
        <v>0</v>
      </c>
      <c r="L123" s="226">
        <f>VLOOKUP(A123,[1]Sheet1!$A$4:$P$198,9,FALSE)</f>
        <v>0</v>
      </c>
      <c r="M123" s="227">
        <f>VLOOKUP(A123,[1]Sheet1!$A$4:$P$198,10,FALSE)</f>
        <v>0</v>
      </c>
      <c r="N123" s="225">
        <f t="shared" si="13"/>
        <v>1</v>
      </c>
      <c r="O123" s="226">
        <f>VLOOKUP(A123,[1]Sheet1!$A$4:$P$198,12,FALSE)</f>
        <v>1</v>
      </c>
      <c r="P123" s="227">
        <f>VLOOKUP(A123,[1]Sheet1!$A$4:$P$198,13,FALSE)</f>
        <v>0</v>
      </c>
      <c r="Q123" s="225">
        <f t="shared" si="14"/>
        <v>0</v>
      </c>
      <c r="R123" s="226">
        <f>VLOOKUP(A123,[1]Sheet1!$A$4:$P$198,15,FALSE)</f>
        <v>0</v>
      </c>
      <c r="S123" s="228">
        <f>VLOOKUP(A123,[1]Sheet1!$A$4:$P$198,16,FALSE)</f>
        <v>0</v>
      </c>
    </row>
    <row r="124" spans="1:19" ht="17.25" x14ac:dyDescent="0.15">
      <c r="A124" s="178" t="s">
        <v>337</v>
      </c>
      <c r="B124" s="222">
        <f t="shared" si="8"/>
        <v>1</v>
      </c>
      <c r="C124" s="223">
        <f t="shared" si="9"/>
        <v>0</v>
      </c>
      <c r="D124" s="224">
        <f t="shared" si="9"/>
        <v>1</v>
      </c>
      <c r="E124" s="225">
        <f t="shared" si="10"/>
        <v>0</v>
      </c>
      <c r="F124" s="226">
        <f>VLOOKUP(A124,[1]Sheet1!$A$4:$C$198,3,FALSE)</f>
        <v>0</v>
      </c>
      <c r="G124" s="227">
        <f>VLOOKUP(A124,[1]Sheet1!$A$4:$D$198,4,FALSE)</f>
        <v>0</v>
      </c>
      <c r="H124" s="225">
        <f t="shared" si="11"/>
        <v>0</v>
      </c>
      <c r="I124" s="226">
        <f>VLOOKUP(A124,[1]Sheet1!$A$4:$P$198,6,FALSE)</f>
        <v>0</v>
      </c>
      <c r="J124" s="227">
        <f>VLOOKUP(A124,[1]Sheet1!$A$4:$P$198,7,FALSE)</f>
        <v>0</v>
      </c>
      <c r="K124" s="225">
        <f t="shared" si="12"/>
        <v>1</v>
      </c>
      <c r="L124" s="226">
        <f>VLOOKUP(A124,[1]Sheet1!$A$4:$P$198,9,FALSE)</f>
        <v>0</v>
      </c>
      <c r="M124" s="227">
        <f>VLOOKUP(A124,[1]Sheet1!$A$4:$P$198,10,FALSE)</f>
        <v>1</v>
      </c>
      <c r="N124" s="225">
        <f t="shared" si="13"/>
        <v>0</v>
      </c>
      <c r="O124" s="226">
        <f>VLOOKUP(A124,[1]Sheet1!$A$4:$P$198,12,FALSE)</f>
        <v>0</v>
      </c>
      <c r="P124" s="227">
        <f>VLOOKUP(A124,[1]Sheet1!$A$4:$P$198,13,FALSE)</f>
        <v>0</v>
      </c>
      <c r="Q124" s="225">
        <f t="shared" si="14"/>
        <v>0</v>
      </c>
      <c r="R124" s="226">
        <f>VLOOKUP(A124,[1]Sheet1!$A$4:$P$198,15,FALSE)</f>
        <v>0</v>
      </c>
      <c r="S124" s="228">
        <f>VLOOKUP(A124,[1]Sheet1!$A$4:$P$198,16,FALSE)</f>
        <v>0</v>
      </c>
    </row>
    <row r="125" spans="1:19" ht="17.25" x14ac:dyDescent="0.15">
      <c r="A125" s="178" t="s">
        <v>335</v>
      </c>
      <c r="B125" s="222">
        <f t="shared" si="8"/>
        <v>2</v>
      </c>
      <c r="C125" s="223">
        <f t="shared" si="9"/>
        <v>0</v>
      </c>
      <c r="D125" s="224">
        <f t="shared" si="9"/>
        <v>2</v>
      </c>
      <c r="E125" s="225">
        <f t="shared" si="10"/>
        <v>0</v>
      </c>
      <c r="F125" s="226">
        <f>VLOOKUP(A125,[1]Sheet1!$A$4:$C$198,3,FALSE)</f>
        <v>0</v>
      </c>
      <c r="G125" s="227">
        <f>VLOOKUP(A125,[1]Sheet1!$A$4:$D$198,4,FALSE)</f>
        <v>0</v>
      </c>
      <c r="H125" s="225">
        <f t="shared" si="11"/>
        <v>1</v>
      </c>
      <c r="I125" s="226">
        <f>VLOOKUP(A125,[1]Sheet1!$A$4:$P$198,6,FALSE)</f>
        <v>0</v>
      </c>
      <c r="J125" s="227">
        <f>VLOOKUP(A125,[1]Sheet1!$A$4:$P$198,7,FALSE)</f>
        <v>1</v>
      </c>
      <c r="K125" s="225">
        <f t="shared" si="12"/>
        <v>0</v>
      </c>
      <c r="L125" s="226">
        <f>VLOOKUP(A125,[1]Sheet1!$A$4:$P$198,9,FALSE)</f>
        <v>0</v>
      </c>
      <c r="M125" s="227">
        <f>VLOOKUP(A125,[1]Sheet1!$A$4:$P$198,10,FALSE)</f>
        <v>0</v>
      </c>
      <c r="N125" s="225">
        <f t="shared" si="13"/>
        <v>1</v>
      </c>
      <c r="O125" s="226">
        <f>VLOOKUP(A125,[1]Sheet1!$A$4:$P$198,12,FALSE)</f>
        <v>0</v>
      </c>
      <c r="P125" s="227">
        <f>VLOOKUP(A125,[1]Sheet1!$A$4:$P$198,13,FALSE)</f>
        <v>1</v>
      </c>
      <c r="Q125" s="225">
        <f t="shared" si="14"/>
        <v>0</v>
      </c>
      <c r="R125" s="226">
        <f>VLOOKUP(A125,[1]Sheet1!$A$4:$P$198,15,FALSE)</f>
        <v>0</v>
      </c>
      <c r="S125" s="228">
        <f>VLOOKUP(A125,[1]Sheet1!$A$4:$P$198,16,FALSE)</f>
        <v>0</v>
      </c>
    </row>
    <row r="126" spans="1:19" ht="17.25" x14ac:dyDescent="0.15">
      <c r="A126" s="210" t="s">
        <v>382</v>
      </c>
      <c r="B126" s="222">
        <f t="shared" si="8"/>
        <v>0</v>
      </c>
      <c r="C126" s="223">
        <f t="shared" si="9"/>
        <v>0</v>
      </c>
      <c r="D126" s="224">
        <f t="shared" si="9"/>
        <v>0</v>
      </c>
      <c r="E126" s="225">
        <f t="shared" si="10"/>
        <v>0</v>
      </c>
      <c r="F126" s="226">
        <f>VLOOKUP(A126,[1]Sheet1!$A$4:$C$198,3,FALSE)</f>
        <v>0</v>
      </c>
      <c r="G126" s="227">
        <f>VLOOKUP(A126,[1]Sheet1!$A$4:$D$198,4,FALSE)</f>
        <v>0</v>
      </c>
      <c r="H126" s="225">
        <f t="shared" si="11"/>
        <v>0</v>
      </c>
      <c r="I126" s="226">
        <f>VLOOKUP(A126,[1]Sheet1!$A$4:$P$198,6,FALSE)</f>
        <v>0</v>
      </c>
      <c r="J126" s="227">
        <f>VLOOKUP(A126,[1]Sheet1!$A$4:$P$198,7,FALSE)</f>
        <v>0</v>
      </c>
      <c r="K126" s="225">
        <f t="shared" si="12"/>
        <v>0</v>
      </c>
      <c r="L126" s="226">
        <f>VLOOKUP(A126,[1]Sheet1!$A$4:$P$198,9,FALSE)</f>
        <v>0</v>
      </c>
      <c r="M126" s="227">
        <f>VLOOKUP(A126,[1]Sheet1!$A$4:$P$198,10,FALSE)</f>
        <v>0</v>
      </c>
      <c r="N126" s="225">
        <f t="shared" si="13"/>
        <v>0</v>
      </c>
      <c r="O126" s="226">
        <f>VLOOKUP(A126,[1]Sheet1!$A$4:$P$198,12,FALSE)</f>
        <v>0</v>
      </c>
      <c r="P126" s="227">
        <f>VLOOKUP(A126,[1]Sheet1!$A$4:$P$198,13,FALSE)</f>
        <v>0</v>
      </c>
      <c r="Q126" s="225">
        <f t="shared" si="14"/>
        <v>0</v>
      </c>
      <c r="R126" s="226">
        <f>VLOOKUP(A126,[1]Sheet1!$A$4:$P$198,15,FALSE)</f>
        <v>0</v>
      </c>
      <c r="S126" s="228">
        <f>VLOOKUP(A126,[1]Sheet1!$A$4:$P$198,16,FALSE)</f>
        <v>0</v>
      </c>
    </row>
    <row r="127" spans="1:19" ht="17.25" x14ac:dyDescent="0.15">
      <c r="A127" s="178" t="s">
        <v>328</v>
      </c>
      <c r="B127" s="222">
        <f t="shared" si="8"/>
        <v>0</v>
      </c>
      <c r="C127" s="223">
        <f t="shared" si="9"/>
        <v>0</v>
      </c>
      <c r="D127" s="224">
        <f t="shared" si="9"/>
        <v>0</v>
      </c>
      <c r="E127" s="225">
        <f t="shared" si="10"/>
        <v>0</v>
      </c>
      <c r="F127" s="226">
        <f>VLOOKUP(A127,[1]Sheet1!$A$4:$C$198,3,FALSE)</f>
        <v>0</v>
      </c>
      <c r="G127" s="227">
        <f>VLOOKUP(A127,[1]Sheet1!$A$4:$D$198,4,FALSE)</f>
        <v>0</v>
      </c>
      <c r="H127" s="225">
        <f t="shared" si="11"/>
        <v>0</v>
      </c>
      <c r="I127" s="226">
        <f>VLOOKUP(A127,[1]Sheet1!$A$4:$P$198,6,FALSE)</f>
        <v>0</v>
      </c>
      <c r="J127" s="227">
        <f>VLOOKUP(A127,[1]Sheet1!$A$4:$P$198,7,FALSE)</f>
        <v>0</v>
      </c>
      <c r="K127" s="225">
        <f t="shared" si="12"/>
        <v>0</v>
      </c>
      <c r="L127" s="226">
        <f>VLOOKUP(A127,[1]Sheet1!$A$4:$P$198,9,FALSE)</f>
        <v>0</v>
      </c>
      <c r="M127" s="227">
        <f>VLOOKUP(A127,[1]Sheet1!$A$4:$P$198,10,FALSE)</f>
        <v>0</v>
      </c>
      <c r="N127" s="225">
        <f t="shared" si="13"/>
        <v>0</v>
      </c>
      <c r="O127" s="226">
        <f>VLOOKUP(A127,[1]Sheet1!$A$4:$P$198,12,FALSE)</f>
        <v>0</v>
      </c>
      <c r="P127" s="227">
        <f>VLOOKUP(A127,[1]Sheet1!$A$4:$P$198,13,FALSE)</f>
        <v>0</v>
      </c>
      <c r="Q127" s="225">
        <f t="shared" si="14"/>
        <v>0</v>
      </c>
      <c r="R127" s="226">
        <f>VLOOKUP(A127,[1]Sheet1!$A$4:$P$198,15,FALSE)</f>
        <v>0</v>
      </c>
      <c r="S127" s="228">
        <f>VLOOKUP(A127,[1]Sheet1!$A$4:$P$198,16,FALSE)</f>
        <v>0</v>
      </c>
    </row>
    <row r="128" spans="1:19" ht="17.25" x14ac:dyDescent="0.15">
      <c r="A128" s="178" t="s">
        <v>325</v>
      </c>
      <c r="B128" s="222">
        <f t="shared" si="8"/>
        <v>0</v>
      </c>
      <c r="C128" s="223">
        <f t="shared" si="9"/>
        <v>0</v>
      </c>
      <c r="D128" s="224">
        <f t="shared" si="9"/>
        <v>0</v>
      </c>
      <c r="E128" s="225">
        <f t="shared" si="10"/>
        <v>0</v>
      </c>
      <c r="F128" s="226">
        <f>VLOOKUP(A128,[1]Sheet1!$A$4:$C$198,3,FALSE)</f>
        <v>0</v>
      </c>
      <c r="G128" s="227">
        <f>VLOOKUP(A128,[1]Sheet1!$A$4:$D$198,4,FALSE)</f>
        <v>0</v>
      </c>
      <c r="H128" s="225">
        <f t="shared" si="11"/>
        <v>0</v>
      </c>
      <c r="I128" s="226">
        <f>VLOOKUP(A128,[1]Sheet1!$A$4:$P$198,6,FALSE)</f>
        <v>0</v>
      </c>
      <c r="J128" s="227">
        <f>VLOOKUP(A128,[1]Sheet1!$A$4:$P$198,7,FALSE)</f>
        <v>0</v>
      </c>
      <c r="K128" s="225">
        <f t="shared" si="12"/>
        <v>0</v>
      </c>
      <c r="L128" s="226">
        <f>VLOOKUP(A128,[1]Sheet1!$A$4:$P$198,9,FALSE)</f>
        <v>0</v>
      </c>
      <c r="M128" s="227">
        <f>VLOOKUP(A128,[1]Sheet1!$A$4:$P$198,10,FALSE)</f>
        <v>0</v>
      </c>
      <c r="N128" s="225">
        <f t="shared" si="13"/>
        <v>0</v>
      </c>
      <c r="O128" s="226">
        <f>VLOOKUP(A128,[1]Sheet1!$A$4:$P$198,12,FALSE)</f>
        <v>0</v>
      </c>
      <c r="P128" s="227">
        <f>VLOOKUP(A128,[1]Sheet1!$A$4:$P$198,13,FALSE)</f>
        <v>0</v>
      </c>
      <c r="Q128" s="225">
        <f t="shared" si="14"/>
        <v>0</v>
      </c>
      <c r="R128" s="226">
        <f>VLOOKUP(A128,[1]Sheet1!$A$4:$P$198,15,FALSE)</f>
        <v>0</v>
      </c>
      <c r="S128" s="228">
        <f>VLOOKUP(A128,[1]Sheet1!$A$4:$P$198,16,FALSE)</f>
        <v>0</v>
      </c>
    </row>
    <row r="129" spans="1:19" ht="17.25" x14ac:dyDescent="0.15">
      <c r="A129" s="178" t="s">
        <v>194</v>
      </c>
      <c r="B129" s="222">
        <f t="shared" si="8"/>
        <v>0</v>
      </c>
      <c r="C129" s="223">
        <f t="shared" si="9"/>
        <v>0</v>
      </c>
      <c r="D129" s="224">
        <f t="shared" si="9"/>
        <v>0</v>
      </c>
      <c r="E129" s="225">
        <f t="shared" si="10"/>
        <v>0</v>
      </c>
      <c r="F129" s="226">
        <f>VLOOKUP(A129,[1]Sheet1!$A$4:$C$198,3,FALSE)</f>
        <v>0</v>
      </c>
      <c r="G129" s="227">
        <f>VLOOKUP(A129,[1]Sheet1!$A$4:$D$198,4,FALSE)</f>
        <v>0</v>
      </c>
      <c r="H129" s="225">
        <f t="shared" si="11"/>
        <v>0</v>
      </c>
      <c r="I129" s="226">
        <f>VLOOKUP(A129,[1]Sheet1!$A$4:$P$198,6,FALSE)</f>
        <v>0</v>
      </c>
      <c r="J129" s="227">
        <f>VLOOKUP(A129,[1]Sheet1!$A$4:$P$198,7,FALSE)</f>
        <v>0</v>
      </c>
      <c r="K129" s="225">
        <f t="shared" si="12"/>
        <v>0</v>
      </c>
      <c r="L129" s="226">
        <f>VLOOKUP(A129,[1]Sheet1!$A$4:$P$198,9,FALSE)</f>
        <v>0</v>
      </c>
      <c r="M129" s="227">
        <f>VLOOKUP(A129,[1]Sheet1!$A$4:$P$198,10,FALSE)</f>
        <v>0</v>
      </c>
      <c r="N129" s="225">
        <f t="shared" si="13"/>
        <v>0</v>
      </c>
      <c r="O129" s="226">
        <f>VLOOKUP(A129,[1]Sheet1!$A$4:$P$198,12,FALSE)</f>
        <v>0</v>
      </c>
      <c r="P129" s="227">
        <f>VLOOKUP(A129,[1]Sheet1!$A$4:$P$198,13,FALSE)</f>
        <v>0</v>
      </c>
      <c r="Q129" s="225">
        <f t="shared" si="14"/>
        <v>0</v>
      </c>
      <c r="R129" s="226">
        <f>VLOOKUP(A129,[1]Sheet1!$A$4:$P$198,15,FALSE)</f>
        <v>0</v>
      </c>
      <c r="S129" s="228">
        <f>VLOOKUP(A129,[1]Sheet1!$A$4:$P$198,16,FALSE)</f>
        <v>0</v>
      </c>
    </row>
    <row r="130" spans="1:19" ht="17.25" x14ac:dyDescent="0.15">
      <c r="A130" s="215" t="s">
        <v>383</v>
      </c>
      <c r="B130" s="222">
        <f t="shared" si="8"/>
        <v>1</v>
      </c>
      <c r="C130" s="223">
        <f t="shared" si="9"/>
        <v>1</v>
      </c>
      <c r="D130" s="224">
        <f t="shared" si="9"/>
        <v>0</v>
      </c>
      <c r="E130" s="225">
        <f t="shared" si="10"/>
        <v>0</v>
      </c>
      <c r="F130" s="226">
        <f>VLOOKUP(A130,[1]Sheet1!$A$4:$C$198,3,FALSE)</f>
        <v>0</v>
      </c>
      <c r="G130" s="227">
        <f>VLOOKUP(A130,[1]Sheet1!$A$4:$D$198,4,FALSE)</f>
        <v>0</v>
      </c>
      <c r="H130" s="225">
        <f t="shared" si="11"/>
        <v>0</v>
      </c>
      <c r="I130" s="226">
        <f>VLOOKUP(A130,[1]Sheet1!$A$4:$P$198,6,FALSE)</f>
        <v>0</v>
      </c>
      <c r="J130" s="227">
        <f>VLOOKUP(A130,[1]Sheet1!$A$4:$P$198,7,FALSE)</f>
        <v>0</v>
      </c>
      <c r="K130" s="225">
        <f t="shared" si="12"/>
        <v>0</v>
      </c>
      <c r="L130" s="226">
        <f>VLOOKUP(A130,[1]Sheet1!$A$4:$P$198,9,FALSE)</f>
        <v>0</v>
      </c>
      <c r="M130" s="227">
        <f>VLOOKUP(A130,[1]Sheet1!$A$4:$P$198,10,FALSE)</f>
        <v>0</v>
      </c>
      <c r="N130" s="225">
        <f t="shared" si="13"/>
        <v>1</v>
      </c>
      <c r="O130" s="226">
        <f>VLOOKUP(A130,[1]Sheet1!$A$4:$P$198,12,FALSE)</f>
        <v>1</v>
      </c>
      <c r="P130" s="227">
        <f>VLOOKUP(A130,[1]Sheet1!$A$4:$P$198,13,FALSE)</f>
        <v>0</v>
      </c>
      <c r="Q130" s="225">
        <f t="shared" si="14"/>
        <v>0</v>
      </c>
      <c r="R130" s="226">
        <f>VLOOKUP(A130,[1]Sheet1!$A$4:$P$198,15,FALSE)</f>
        <v>0</v>
      </c>
      <c r="S130" s="228">
        <f>VLOOKUP(A130,[1]Sheet1!$A$4:$P$198,16,FALSE)</f>
        <v>0</v>
      </c>
    </row>
    <row r="131" spans="1:19" ht="17.25" x14ac:dyDescent="0.15">
      <c r="A131" s="216" t="s">
        <v>385</v>
      </c>
      <c r="B131" s="222">
        <f t="shared" si="8"/>
        <v>1</v>
      </c>
      <c r="C131" s="223">
        <f t="shared" si="9"/>
        <v>1</v>
      </c>
      <c r="D131" s="224">
        <f t="shared" si="9"/>
        <v>0</v>
      </c>
      <c r="E131" s="225">
        <f t="shared" si="10"/>
        <v>0</v>
      </c>
      <c r="F131" s="226">
        <f>VLOOKUP(A131,[1]Sheet1!$A$4:$C$198,3,FALSE)</f>
        <v>0</v>
      </c>
      <c r="G131" s="227">
        <f>VLOOKUP(A131,[1]Sheet1!$A$4:$D$198,4,FALSE)</f>
        <v>0</v>
      </c>
      <c r="H131" s="225">
        <f t="shared" si="11"/>
        <v>0</v>
      </c>
      <c r="I131" s="226">
        <f>VLOOKUP(A131,[1]Sheet1!$A$4:$P$198,6,FALSE)</f>
        <v>0</v>
      </c>
      <c r="J131" s="227">
        <f>VLOOKUP(A131,[1]Sheet1!$A$4:$P$198,7,FALSE)</f>
        <v>0</v>
      </c>
      <c r="K131" s="225">
        <f t="shared" si="12"/>
        <v>1</v>
      </c>
      <c r="L131" s="226">
        <f>VLOOKUP(A131,[1]Sheet1!$A$4:$P$198,9,FALSE)</f>
        <v>1</v>
      </c>
      <c r="M131" s="227">
        <f>VLOOKUP(A131,[1]Sheet1!$A$4:$P$198,10,FALSE)</f>
        <v>0</v>
      </c>
      <c r="N131" s="225">
        <f t="shared" si="13"/>
        <v>0</v>
      </c>
      <c r="O131" s="226">
        <f>VLOOKUP(A131,[1]Sheet1!$A$4:$P$198,12,FALSE)</f>
        <v>0</v>
      </c>
      <c r="P131" s="227">
        <f>VLOOKUP(A131,[1]Sheet1!$A$4:$P$198,13,FALSE)</f>
        <v>0</v>
      </c>
      <c r="Q131" s="225">
        <f t="shared" si="14"/>
        <v>0</v>
      </c>
      <c r="R131" s="226">
        <f>VLOOKUP(A131,[1]Sheet1!$A$4:$P$198,15,FALSE)</f>
        <v>0</v>
      </c>
      <c r="S131" s="228">
        <f>VLOOKUP(A131,[1]Sheet1!$A$4:$P$198,16,FALSE)</f>
        <v>0</v>
      </c>
    </row>
    <row r="132" spans="1:19" ht="18" thickBot="1" x14ac:dyDescent="0.2">
      <c r="A132" s="217" t="s">
        <v>373</v>
      </c>
      <c r="B132" s="229">
        <f t="shared" si="8"/>
        <v>4</v>
      </c>
      <c r="C132" s="230">
        <f t="shared" ref="C132:D132" si="15">F132+I132+L132+O132+R132</f>
        <v>1</v>
      </c>
      <c r="D132" s="231">
        <f t="shared" si="15"/>
        <v>3</v>
      </c>
      <c r="E132" s="232">
        <f t="shared" si="10"/>
        <v>0</v>
      </c>
      <c r="F132" s="233">
        <v>0</v>
      </c>
      <c r="G132" s="234">
        <v>0</v>
      </c>
      <c r="H132" s="232">
        <f t="shared" si="11"/>
        <v>0</v>
      </c>
      <c r="I132" s="233">
        <v>0</v>
      </c>
      <c r="J132" s="234">
        <v>0</v>
      </c>
      <c r="K132" s="232">
        <f t="shared" si="12"/>
        <v>0</v>
      </c>
      <c r="L132" s="233">
        <v>0</v>
      </c>
      <c r="M132" s="234">
        <v>0</v>
      </c>
      <c r="N132" s="233">
        <f>SUM(O132:P132)</f>
        <v>4</v>
      </c>
      <c r="O132" s="233">
        <v>1</v>
      </c>
      <c r="P132" s="234">
        <v>3</v>
      </c>
      <c r="Q132" s="232">
        <f t="shared" si="14"/>
        <v>0</v>
      </c>
      <c r="R132" s="233">
        <v>0</v>
      </c>
      <c r="S132" s="235">
        <v>0</v>
      </c>
    </row>
    <row r="133" spans="1:19" x14ac:dyDescent="0.15">
      <c r="A133" s="190"/>
      <c r="B133" s="185"/>
      <c r="C133" s="191"/>
      <c r="D133" s="191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</row>
    <row r="134" spans="1:19" ht="28.5" customHeight="1" thickBot="1" x14ac:dyDescent="0.2">
      <c r="A134" s="328" t="s">
        <v>375</v>
      </c>
      <c r="B134" s="328"/>
      <c r="C134" s="328"/>
      <c r="D134" s="328"/>
      <c r="E134" s="328"/>
      <c r="F134" s="328"/>
      <c r="G134" s="328"/>
      <c r="H134" s="328"/>
      <c r="I134" s="328"/>
      <c r="J134" s="328"/>
      <c r="K134" s="328"/>
      <c r="L134" s="328"/>
      <c r="M134" s="328"/>
      <c r="N134" s="328"/>
      <c r="O134" s="328"/>
      <c r="P134" s="328"/>
      <c r="Q134" s="328"/>
      <c r="R134" s="328"/>
      <c r="S134" s="328"/>
    </row>
    <row r="135" spans="1:19" ht="16.5" customHeight="1" x14ac:dyDescent="0.15">
      <c r="A135" s="316" t="s">
        <v>195</v>
      </c>
      <c r="B135" s="318" t="s">
        <v>353</v>
      </c>
      <c r="C135" s="319"/>
      <c r="D135" s="319"/>
      <c r="E135" s="322" t="s">
        <v>342</v>
      </c>
      <c r="F135" s="323"/>
      <c r="G135" s="324"/>
      <c r="H135" s="323" t="s">
        <v>343</v>
      </c>
      <c r="I135" s="323"/>
      <c r="J135" s="323"/>
      <c r="K135" s="322" t="s">
        <v>344</v>
      </c>
      <c r="L135" s="323"/>
      <c r="M135" s="324"/>
      <c r="N135" s="323" t="s">
        <v>345</v>
      </c>
      <c r="O135" s="323"/>
      <c r="P135" s="323"/>
      <c r="Q135" s="320" t="s">
        <v>253</v>
      </c>
      <c r="R135" s="319"/>
      <c r="S135" s="321"/>
    </row>
    <row r="136" spans="1:19" ht="16.5" customHeight="1" thickBot="1" x14ac:dyDescent="0.2">
      <c r="A136" s="317"/>
      <c r="B136" s="172" t="s">
        <v>347</v>
      </c>
      <c r="C136" s="167" t="s">
        <v>348</v>
      </c>
      <c r="D136" s="195" t="s">
        <v>349</v>
      </c>
      <c r="E136" s="167" t="s">
        <v>347</v>
      </c>
      <c r="F136" s="167" t="s">
        <v>348</v>
      </c>
      <c r="G136" s="167" t="s">
        <v>349</v>
      </c>
      <c r="H136" s="197" t="s">
        <v>347</v>
      </c>
      <c r="I136" s="167" t="s">
        <v>348</v>
      </c>
      <c r="J136" s="195" t="s">
        <v>349</v>
      </c>
      <c r="K136" s="167" t="s">
        <v>347</v>
      </c>
      <c r="L136" s="167" t="s">
        <v>348</v>
      </c>
      <c r="M136" s="167" t="s">
        <v>349</v>
      </c>
      <c r="N136" s="197" t="s">
        <v>347</v>
      </c>
      <c r="O136" s="167" t="s">
        <v>348</v>
      </c>
      <c r="P136" s="195" t="s">
        <v>349</v>
      </c>
      <c r="Q136" s="167" t="s">
        <v>347</v>
      </c>
      <c r="R136" s="167" t="s">
        <v>348</v>
      </c>
      <c r="S136" s="207" t="s">
        <v>349</v>
      </c>
    </row>
    <row r="137" spans="1:19" ht="17.25" thickTop="1" x14ac:dyDescent="0.15">
      <c r="A137" s="181">
        <v>2021</v>
      </c>
      <c r="B137" s="236">
        <f>SUM(B138:B158)</f>
        <v>20934</v>
      </c>
      <c r="C137" s="237">
        <f t="shared" ref="C137:S137" si="16">SUM(C138:C158)</f>
        <v>11163</v>
      </c>
      <c r="D137" s="237">
        <f t="shared" si="16"/>
        <v>9771</v>
      </c>
      <c r="E137" s="238">
        <f t="shared" si="16"/>
        <v>1607</v>
      </c>
      <c r="F137" s="239">
        <f t="shared" si="16"/>
        <v>865</v>
      </c>
      <c r="G137" s="240">
        <f t="shared" si="16"/>
        <v>742</v>
      </c>
      <c r="H137" s="238">
        <f t="shared" si="16"/>
        <v>1606</v>
      </c>
      <c r="I137" s="239">
        <f t="shared" si="16"/>
        <v>727</v>
      </c>
      <c r="J137" s="237">
        <f t="shared" si="16"/>
        <v>879</v>
      </c>
      <c r="K137" s="238">
        <f t="shared" si="16"/>
        <v>1457</v>
      </c>
      <c r="L137" s="239">
        <f t="shared" si="16"/>
        <v>578</v>
      </c>
      <c r="M137" s="240">
        <f t="shared" si="16"/>
        <v>879</v>
      </c>
      <c r="N137" s="238">
        <f t="shared" si="16"/>
        <v>4473</v>
      </c>
      <c r="O137" s="239">
        <f t="shared" si="16"/>
        <v>2093</v>
      </c>
      <c r="P137" s="237">
        <f t="shared" si="16"/>
        <v>2380</v>
      </c>
      <c r="Q137" s="238">
        <f t="shared" si="16"/>
        <v>11791</v>
      </c>
      <c r="R137" s="239">
        <f t="shared" si="16"/>
        <v>6900</v>
      </c>
      <c r="S137" s="241">
        <f t="shared" si="16"/>
        <v>4891</v>
      </c>
    </row>
    <row r="138" spans="1:19" ht="15.75" customHeight="1" x14ac:dyDescent="0.15">
      <c r="A138" s="184" t="s">
        <v>374</v>
      </c>
      <c r="B138" s="242">
        <f t="shared" ref="B138:B158" si="17">SUM(C138:D138)</f>
        <v>4606</v>
      </c>
      <c r="C138" s="243">
        <f t="shared" ref="C138:D158" si="18">F138+I138+L138+O138+R138</f>
        <v>2137</v>
      </c>
      <c r="D138" s="244">
        <f t="shared" si="18"/>
        <v>2469</v>
      </c>
      <c r="E138" s="245">
        <f t="shared" ref="E138:S138" si="19">E5+E6</f>
        <v>450</v>
      </c>
      <c r="F138" s="246">
        <f t="shared" si="19"/>
        <v>216</v>
      </c>
      <c r="G138" s="247">
        <f t="shared" si="19"/>
        <v>234</v>
      </c>
      <c r="H138" s="245">
        <f t="shared" si="19"/>
        <v>453</v>
      </c>
      <c r="I138" s="246">
        <f t="shared" si="19"/>
        <v>180</v>
      </c>
      <c r="J138" s="247">
        <f t="shared" si="19"/>
        <v>273</v>
      </c>
      <c r="K138" s="245">
        <f t="shared" si="19"/>
        <v>265</v>
      </c>
      <c r="L138" s="246">
        <f t="shared" si="19"/>
        <v>109</v>
      </c>
      <c r="M138" s="247">
        <f t="shared" si="19"/>
        <v>156</v>
      </c>
      <c r="N138" s="245">
        <f t="shared" si="19"/>
        <v>1226</v>
      </c>
      <c r="O138" s="246">
        <f t="shared" si="19"/>
        <v>498</v>
      </c>
      <c r="P138" s="247">
        <f t="shared" si="19"/>
        <v>728</v>
      </c>
      <c r="Q138" s="245">
        <f t="shared" si="19"/>
        <v>2212</v>
      </c>
      <c r="R138" s="246">
        <f t="shared" si="19"/>
        <v>1134</v>
      </c>
      <c r="S138" s="248">
        <f t="shared" si="19"/>
        <v>1078</v>
      </c>
    </row>
    <row r="139" spans="1:19" x14ac:dyDescent="0.15">
      <c r="A139" s="184" t="s">
        <v>356</v>
      </c>
      <c r="B139" s="242">
        <f t="shared" si="17"/>
        <v>236</v>
      </c>
      <c r="C139" s="243">
        <f t="shared" si="18"/>
        <v>123</v>
      </c>
      <c r="D139" s="244">
        <f t="shared" si="18"/>
        <v>113</v>
      </c>
      <c r="E139" s="245">
        <f>E19</f>
        <v>54</v>
      </c>
      <c r="F139" s="246">
        <f t="shared" ref="F139:S139" si="20">F19</f>
        <v>26</v>
      </c>
      <c r="G139" s="247">
        <f t="shared" si="20"/>
        <v>28</v>
      </c>
      <c r="H139" s="245">
        <f t="shared" si="20"/>
        <v>47</v>
      </c>
      <c r="I139" s="246">
        <f t="shared" si="20"/>
        <v>25</v>
      </c>
      <c r="J139" s="247">
        <f t="shared" si="20"/>
        <v>22</v>
      </c>
      <c r="K139" s="245">
        <f t="shared" si="20"/>
        <v>33</v>
      </c>
      <c r="L139" s="246">
        <f t="shared" si="20"/>
        <v>18</v>
      </c>
      <c r="M139" s="247">
        <f t="shared" si="20"/>
        <v>15</v>
      </c>
      <c r="N139" s="245">
        <f t="shared" si="20"/>
        <v>70</v>
      </c>
      <c r="O139" s="246">
        <f t="shared" si="20"/>
        <v>38</v>
      </c>
      <c r="P139" s="247">
        <f t="shared" si="20"/>
        <v>32</v>
      </c>
      <c r="Q139" s="245">
        <f t="shared" si="20"/>
        <v>32</v>
      </c>
      <c r="R139" s="246">
        <f t="shared" si="20"/>
        <v>16</v>
      </c>
      <c r="S139" s="248">
        <f t="shared" si="20"/>
        <v>16</v>
      </c>
    </row>
    <row r="140" spans="1:19" x14ac:dyDescent="0.15">
      <c r="A140" s="184" t="s">
        <v>357</v>
      </c>
      <c r="B140" s="242">
        <f t="shared" si="17"/>
        <v>407</v>
      </c>
      <c r="C140" s="243">
        <f t="shared" si="18"/>
        <v>365</v>
      </c>
      <c r="D140" s="244">
        <f t="shared" si="18"/>
        <v>42</v>
      </c>
      <c r="E140" s="245">
        <f>E12</f>
        <v>1</v>
      </c>
      <c r="F140" s="246">
        <f t="shared" ref="F140:S140" si="21">F12</f>
        <v>0</v>
      </c>
      <c r="G140" s="247">
        <f t="shared" si="21"/>
        <v>1</v>
      </c>
      <c r="H140" s="245">
        <f t="shared" si="21"/>
        <v>15</v>
      </c>
      <c r="I140" s="246">
        <f t="shared" si="21"/>
        <v>12</v>
      </c>
      <c r="J140" s="247">
        <f t="shared" si="21"/>
        <v>3</v>
      </c>
      <c r="K140" s="245">
        <f t="shared" si="21"/>
        <v>4</v>
      </c>
      <c r="L140" s="246">
        <f t="shared" si="21"/>
        <v>0</v>
      </c>
      <c r="M140" s="247">
        <f t="shared" si="21"/>
        <v>4</v>
      </c>
      <c r="N140" s="245">
        <f t="shared" si="21"/>
        <v>88</v>
      </c>
      <c r="O140" s="246">
        <f t="shared" si="21"/>
        <v>68</v>
      </c>
      <c r="P140" s="247">
        <f t="shared" si="21"/>
        <v>20</v>
      </c>
      <c r="Q140" s="245">
        <f t="shared" si="21"/>
        <v>299</v>
      </c>
      <c r="R140" s="246">
        <f t="shared" si="21"/>
        <v>285</v>
      </c>
      <c r="S140" s="248">
        <f t="shared" si="21"/>
        <v>14</v>
      </c>
    </row>
    <row r="141" spans="1:19" x14ac:dyDescent="0.15">
      <c r="A141" s="184" t="s">
        <v>199</v>
      </c>
      <c r="B141" s="242">
        <f t="shared" si="17"/>
        <v>786</v>
      </c>
      <c r="C141" s="243">
        <f t="shared" si="18"/>
        <v>413</v>
      </c>
      <c r="D141" s="244">
        <f t="shared" si="18"/>
        <v>373</v>
      </c>
      <c r="E141" s="245">
        <f>E9</f>
        <v>22</v>
      </c>
      <c r="F141" s="246">
        <f t="shared" ref="F141:S141" si="22">F9</f>
        <v>4</v>
      </c>
      <c r="G141" s="247">
        <f t="shared" si="22"/>
        <v>18</v>
      </c>
      <c r="H141" s="245">
        <f t="shared" si="22"/>
        <v>56</v>
      </c>
      <c r="I141" s="246">
        <f t="shared" si="22"/>
        <v>11</v>
      </c>
      <c r="J141" s="247">
        <f t="shared" si="22"/>
        <v>45</v>
      </c>
      <c r="K141" s="245">
        <f t="shared" si="22"/>
        <v>45</v>
      </c>
      <c r="L141" s="246">
        <f t="shared" si="22"/>
        <v>5</v>
      </c>
      <c r="M141" s="247">
        <f t="shared" si="22"/>
        <v>40</v>
      </c>
      <c r="N141" s="245">
        <f t="shared" si="22"/>
        <v>132</v>
      </c>
      <c r="O141" s="246">
        <f t="shared" si="22"/>
        <v>34</v>
      </c>
      <c r="P141" s="247">
        <f t="shared" si="22"/>
        <v>98</v>
      </c>
      <c r="Q141" s="245">
        <f t="shared" si="22"/>
        <v>531</v>
      </c>
      <c r="R141" s="246">
        <f t="shared" si="22"/>
        <v>359</v>
      </c>
      <c r="S141" s="248">
        <f t="shared" si="22"/>
        <v>172</v>
      </c>
    </row>
    <row r="142" spans="1:19" x14ac:dyDescent="0.15">
      <c r="A142" s="184" t="s">
        <v>198</v>
      </c>
      <c r="B142" s="242">
        <f t="shared" si="17"/>
        <v>5783</v>
      </c>
      <c r="C142" s="243">
        <f t="shared" si="18"/>
        <v>2465</v>
      </c>
      <c r="D142" s="244">
        <f t="shared" si="18"/>
        <v>3318</v>
      </c>
      <c r="E142" s="245">
        <f>E7</f>
        <v>585</v>
      </c>
      <c r="F142" s="246">
        <f t="shared" ref="F142:S142" si="23">F7</f>
        <v>313</v>
      </c>
      <c r="G142" s="247">
        <f t="shared" si="23"/>
        <v>272</v>
      </c>
      <c r="H142" s="245">
        <f t="shared" si="23"/>
        <v>412</v>
      </c>
      <c r="I142" s="246">
        <f t="shared" si="23"/>
        <v>143</v>
      </c>
      <c r="J142" s="247">
        <f t="shared" si="23"/>
        <v>269</v>
      </c>
      <c r="K142" s="245">
        <f t="shared" si="23"/>
        <v>676</v>
      </c>
      <c r="L142" s="246">
        <f t="shared" si="23"/>
        <v>249</v>
      </c>
      <c r="M142" s="247">
        <f t="shared" si="23"/>
        <v>427</v>
      </c>
      <c r="N142" s="245">
        <f t="shared" si="23"/>
        <v>939</v>
      </c>
      <c r="O142" s="246">
        <f t="shared" si="23"/>
        <v>299</v>
      </c>
      <c r="P142" s="247">
        <f t="shared" si="23"/>
        <v>640</v>
      </c>
      <c r="Q142" s="245">
        <f t="shared" si="23"/>
        <v>3171</v>
      </c>
      <c r="R142" s="246">
        <f t="shared" si="23"/>
        <v>1461</v>
      </c>
      <c r="S142" s="248">
        <f t="shared" si="23"/>
        <v>1710</v>
      </c>
    </row>
    <row r="143" spans="1:19" x14ac:dyDescent="0.15">
      <c r="A143" s="184" t="s">
        <v>207</v>
      </c>
      <c r="B143" s="242">
        <f t="shared" si="17"/>
        <v>346</v>
      </c>
      <c r="C143" s="243">
        <f t="shared" si="18"/>
        <v>26</v>
      </c>
      <c r="D143" s="244">
        <f t="shared" si="18"/>
        <v>320</v>
      </c>
      <c r="E143" s="245">
        <f>E17</f>
        <v>27</v>
      </c>
      <c r="F143" s="246">
        <f t="shared" ref="F143:S143" si="24">F17</f>
        <v>1</v>
      </c>
      <c r="G143" s="247">
        <f t="shared" si="24"/>
        <v>26</v>
      </c>
      <c r="H143" s="245">
        <f t="shared" si="24"/>
        <v>50</v>
      </c>
      <c r="I143" s="246">
        <f t="shared" si="24"/>
        <v>6</v>
      </c>
      <c r="J143" s="247">
        <f t="shared" si="24"/>
        <v>44</v>
      </c>
      <c r="K143" s="245">
        <f t="shared" si="24"/>
        <v>51</v>
      </c>
      <c r="L143" s="246">
        <f t="shared" si="24"/>
        <v>5</v>
      </c>
      <c r="M143" s="247">
        <f t="shared" si="24"/>
        <v>46</v>
      </c>
      <c r="N143" s="245">
        <f t="shared" si="24"/>
        <v>104</v>
      </c>
      <c r="O143" s="246">
        <f t="shared" si="24"/>
        <v>5</v>
      </c>
      <c r="P143" s="247">
        <f t="shared" si="24"/>
        <v>99</v>
      </c>
      <c r="Q143" s="245">
        <f t="shared" si="24"/>
        <v>114</v>
      </c>
      <c r="R143" s="246">
        <f t="shared" si="24"/>
        <v>9</v>
      </c>
      <c r="S143" s="248">
        <f t="shared" si="24"/>
        <v>105</v>
      </c>
    </row>
    <row r="144" spans="1:19" x14ac:dyDescent="0.15">
      <c r="A144" s="184" t="s">
        <v>361</v>
      </c>
      <c r="B144" s="242">
        <f t="shared" si="17"/>
        <v>128</v>
      </c>
      <c r="C144" s="243">
        <f t="shared" si="18"/>
        <v>97</v>
      </c>
      <c r="D144" s="244">
        <f t="shared" si="18"/>
        <v>31</v>
      </c>
      <c r="E144" s="245">
        <f>E21</f>
        <v>27</v>
      </c>
      <c r="F144" s="246">
        <f t="shared" ref="F144:S144" si="25">F21</f>
        <v>18</v>
      </c>
      <c r="G144" s="247">
        <f t="shared" si="25"/>
        <v>9</v>
      </c>
      <c r="H144" s="245">
        <f t="shared" si="25"/>
        <v>3</v>
      </c>
      <c r="I144" s="246">
        <f t="shared" si="25"/>
        <v>3</v>
      </c>
      <c r="J144" s="247">
        <f t="shared" si="25"/>
        <v>0</v>
      </c>
      <c r="K144" s="245">
        <f t="shared" si="25"/>
        <v>2</v>
      </c>
      <c r="L144" s="246">
        <f t="shared" si="25"/>
        <v>2</v>
      </c>
      <c r="M144" s="247">
        <f t="shared" si="25"/>
        <v>0</v>
      </c>
      <c r="N144" s="245">
        <f t="shared" si="25"/>
        <v>67</v>
      </c>
      <c r="O144" s="246">
        <f t="shared" si="25"/>
        <v>45</v>
      </c>
      <c r="P144" s="247">
        <f t="shared" si="25"/>
        <v>22</v>
      </c>
      <c r="Q144" s="245">
        <f t="shared" si="25"/>
        <v>29</v>
      </c>
      <c r="R144" s="246">
        <f t="shared" si="25"/>
        <v>29</v>
      </c>
      <c r="S144" s="248">
        <f t="shared" si="25"/>
        <v>0</v>
      </c>
    </row>
    <row r="145" spans="1:19" x14ac:dyDescent="0.15">
      <c r="A145" s="184" t="s">
        <v>362</v>
      </c>
      <c r="B145" s="242">
        <f t="shared" si="17"/>
        <v>1858</v>
      </c>
      <c r="C145" s="243">
        <f t="shared" si="18"/>
        <v>1158</v>
      </c>
      <c r="D145" s="244">
        <f t="shared" si="18"/>
        <v>700</v>
      </c>
      <c r="E145" s="245">
        <f>E8</f>
        <v>31</v>
      </c>
      <c r="F145" s="246">
        <f t="shared" ref="F145:S145" si="26">F8</f>
        <v>24</v>
      </c>
      <c r="G145" s="247">
        <f t="shared" si="26"/>
        <v>7</v>
      </c>
      <c r="H145" s="245">
        <f t="shared" si="26"/>
        <v>34</v>
      </c>
      <c r="I145" s="246">
        <f t="shared" si="26"/>
        <v>19</v>
      </c>
      <c r="J145" s="247">
        <f t="shared" si="26"/>
        <v>15</v>
      </c>
      <c r="K145" s="245">
        <f t="shared" si="26"/>
        <v>40</v>
      </c>
      <c r="L145" s="246">
        <f t="shared" si="26"/>
        <v>29</v>
      </c>
      <c r="M145" s="247">
        <f t="shared" si="26"/>
        <v>11</v>
      </c>
      <c r="N145" s="245">
        <f t="shared" si="26"/>
        <v>455</v>
      </c>
      <c r="O145" s="246">
        <f t="shared" si="26"/>
        <v>370</v>
      </c>
      <c r="P145" s="247">
        <f t="shared" si="26"/>
        <v>85</v>
      </c>
      <c r="Q145" s="245">
        <f t="shared" si="26"/>
        <v>1298</v>
      </c>
      <c r="R145" s="246">
        <f t="shared" si="26"/>
        <v>716</v>
      </c>
      <c r="S145" s="248">
        <f t="shared" si="26"/>
        <v>582</v>
      </c>
    </row>
    <row r="146" spans="1:19" x14ac:dyDescent="0.15">
      <c r="A146" s="184" t="s">
        <v>363</v>
      </c>
      <c r="B146" s="242">
        <f t="shared" si="17"/>
        <v>429</v>
      </c>
      <c r="C146" s="243">
        <f t="shared" si="18"/>
        <v>249</v>
      </c>
      <c r="D146" s="244">
        <f t="shared" si="18"/>
        <v>180</v>
      </c>
      <c r="E146" s="245">
        <f>E13</f>
        <v>26</v>
      </c>
      <c r="F146" s="246">
        <f t="shared" ref="F146:S146" si="27">F13</f>
        <v>19</v>
      </c>
      <c r="G146" s="247">
        <f t="shared" si="27"/>
        <v>7</v>
      </c>
      <c r="H146" s="245">
        <f t="shared" si="27"/>
        <v>42</v>
      </c>
      <c r="I146" s="246">
        <f t="shared" si="27"/>
        <v>14</v>
      </c>
      <c r="J146" s="247">
        <f t="shared" si="27"/>
        <v>28</v>
      </c>
      <c r="K146" s="245">
        <f t="shared" si="27"/>
        <v>20</v>
      </c>
      <c r="L146" s="246">
        <f t="shared" si="27"/>
        <v>3</v>
      </c>
      <c r="M146" s="247">
        <f t="shared" si="27"/>
        <v>17</v>
      </c>
      <c r="N146" s="245">
        <f t="shared" si="27"/>
        <v>58</v>
      </c>
      <c r="O146" s="246">
        <f t="shared" si="27"/>
        <v>12</v>
      </c>
      <c r="P146" s="247">
        <f t="shared" si="27"/>
        <v>46</v>
      </c>
      <c r="Q146" s="245">
        <f t="shared" si="27"/>
        <v>283</v>
      </c>
      <c r="R146" s="246">
        <f t="shared" si="27"/>
        <v>201</v>
      </c>
      <c r="S146" s="248">
        <f t="shared" si="27"/>
        <v>82</v>
      </c>
    </row>
    <row r="147" spans="1:19" x14ac:dyDescent="0.15">
      <c r="A147" s="184" t="s">
        <v>364</v>
      </c>
      <c r="B147" s="242">
        <f t="shared" si="17"/>
        <v>290</v>
      </c>
      <c r="C147" s="243">
        <f t="shared" si="18"/>
        <v>222</v>
      </c>
      <c r="D147" s="244">
        <f t="shared" si="18"/>
        <v>68</v>
      </c>
      <c r="E147" s="245">
        <f>E23</f>
        <v>21</v>
      </c>
      <c r="F147" s="246">
        <f t="shared" ref="F147:S147" si="28">F23</f>
        <v>17</v>
      </c>
      <c r="G147" s="247">
        <f t="shared" si="28"/>
        <v>4</v>
      </c>
      <c r="H147" s="245">
        <f t="shared" si="28"/>
        <v>8</v>
      </c>
      <c r="I147" s="246">
        <f t="shared" si="28"/>
        <v>8</v>
      </c>
      <c r="J147" s="247">
        <f t="shared" si="28"/>
        <v>0</v>
      </c>
      <c r="K147" s="245">
        <f t="shared" si="28"/>
        <v>5</v>
      </c>
      <c r="L147" s="246">
        <f t="shared" si="28"/>
        <v>2</v>
      </c>
      <c r="M147" s="247">
        <f t="shared" si="28"/>
        <v>3</v>
      </c>
      <c r="N147" s="245">
        <f t="shared" si="28"/>
        <v>121</v>
      </c>
      <c r="O147" s="246">
        <f t="shared" si="28"/>
        <v>68</v>
      </c>
      <c r="P147" s="247">
        <f t="shared" si="28"/>
        <v>53</v>
      </c>
      <c r="Q147" s="245">
        <f t="shared" si="28"/>
        <v>135</v>
      </c>
      <c r="R147" s="246">
        <f t="shared" si="28"/>
        <v>127</v>
      </c>
      <c r="S147" s="248">
        <f t="shared" si="28"/>
        <v>8</v>
      </c>
    </row>
    <row r="148" spans="1:19" x14ac:dyDescent="0.15">
      <c r="A148" s="184" t="s">
        <v>205</v>
      </c>
      <c r="B148" s="242">
        <f t="shared" si="17"/>
        <v>336</v>
      </c>
      <c r="C148" s="243">
        <f t="shared" si="18"/>
        <v>326</v>
      </c>
      <c r="D148" s="244">
        <f t="shared" si="18"/>
        <v>10</v>
      </c>
      <c r="E148" s="245">
        <f>E18</f>
        <v>12</v>
      </c>
      <c r="F148" s="246">
        <f t="shared" ref="F148:S148" si="29">F18</f>
        <v>12</v>
      </c>
      <c r="G148" s="247">
        <f t="shared" si="29"/>
        <v>0</v>
      </c>
      <c r="H148" s="245">
        <f t="shared" si="29"/>
        <v>9</v>
      </c>
      <c r="I148" s="246">
        <f t="shared" si="29"/>
        <v>9</v>
      </c>
      <c r="J148" s="247">
        <f t="shared" si="29"/>
        <v>0</v>
      </c>
      <c r="K148" s="245">
        <f t="shared" si="29"/>
        <v>1</v>
      </c>
      <c r="L148" s="246">
        <f t="shared" si="29"/>
        <v>1</v>
      </c>
      <c r="M148" s="247">
        <f t="shared" si="29"/>
        <v>0</v>
      </c>
      <c r="N148" s="245">
        <f t="shared" si="29"/>
        <v>28</v>
      </c>
      <c r="O148" s="246">
        <f t="shared" si="29"/>
        <v>25</v>
      </c>
      <c r="P148" s="247">
        <f t="shared" si="29"/>
        <v>3</v>
      </c>
      <c r="Q148" s="245">
        <f t="shared" si="29"/>
        <v>286</v>
      </c>
      <c r="R148" s="246">
        <f t="shared" si="29"/>
        <v>279</v>
      </c>
      <c r="S148" s="248">
        <f t="shared" si="29"/>
        <v>7</v>
      </c>
    </row>
    <row r="149" spans="1:19" x14ac:dyDescent="0.15">
      <c r="A149" s="184" t="s">
        <v>201</v>
      </c>
      <c r="B149" s="242">
        <f t="shared" si="17"/>
        <v>342</v>
      </c>
      <c r="C149" s="243">
        <f t="shared" si="18"/>
        <v>292</v>
      </c>
      <c r="D149" s="244">
        <f t="shared" si="18"/>
        <v>50</v>
      </c>
      <c r="E149" s="245">
        <f>E11</f>
        <v>16</v>
      </c>
      <c r="F149" s="246">
        <f t="shared" ref="F149:S149" si="30">F11</f>
        <v>10</v>
      </c>
      <c r="G149" s="247">
        <f t="shared" si="30"/>
        <v>6</v>
      </c>
      <c r="H149" s="245">
        <f t="shared" si="30"/>
        <v>31</v>
      </c>
      <c r="I149" s="246">
        <f t="shared" si="30"/>
        <v>26</v>
      </c>
      <c r="J149" s="247">
        <f t="shared" si="30"/>
        <v>5</v>
      </c>
      <c r="K149" s="245">
        <f t="shared" si="30"/>
        <v>23</v>
      </c>
      <c r="L149" s="246">
        <f t="shared" si="30"/>
        <v>14</v>
      </c>
      <c r="M149" s="247">
        <f t="shared" si="30"/>
        <v>9</v>
      </c>
      <c r="N149" s="245">
        <f t="shared" si="30"/>
        <v>46</v>
      </c>
      <c r="O149" s="246">
        <f t="shared" si="30"/>
        <v>27</v>
      </c>
      <c r="P149" s="247">
        <f t="shared" si="30"/>
        <v>19</v>
      </c>
      <c r="Q149" s="245">
        <f t="shared" si="30"/>
        <v>226</v>
      </c>
      <c r="R149" s="246">
        <f t="shared" si="30"/>
        <v>215</v>
      </c>
      <c r="S149" s="248">
        <f t="shared" si="30"/>
        <v>11</v>
      </c>
    </row>
    <row r="150" spans="1:19" x14ac:dyDescent="0.15">
      <c r="A150" s="184" t="s">
        <v>366</v>
      </c>
      <c r="B150" s="242">
        <f t="shared" si="17"/>
        <v>801</v>
      </c>
      <c r="C150" s="243">
        <f t="shared" si="18"/>
        <v>420</v>
      </c>
      <c r="D150" s="244">
        <f t="shared" si="18"/>
        <v>381</v>
      </c>
      <c r="E150" s="245">
        <f>E20</f>
        <v>4</v>
      </c>
      <c r="F150" s="246">
        <f t="shared" ref="F150:S150" si="31">F20</f>
        <v>2</v>
      </c>
      <c r="G150" s="247">
        <f t="shared" si="31"/>
        <v>2</v>
      </c>
      <c r="H150" s="245">
        <f t="shared" si="31"/>
        <v>27</v>
      </c>
      <c r="I150" s="246">
        <f t="shared" si="31"/>
        <v>16</v>
      </c>
      <c r="J150" s="247">
        <f t="shared" si="31"/>
        <v>11</v>
      </c>
      <c r="K150" s="245">
        <f t="shared" si="31"/>
        <v>1</v>
      </c>
      <c r="L150" s="246">
        <f t="shared" si="31"/>
        <v>1</v>
      </c>
      <c r="M150" s="247">
        <f t="shared" si="31"/>
        <v>0</v>
      </c>
      <c r="N150" s="245">
        <f t="shared" si="31"/>
        <v>31</v>
      </c>
      <c r="O150" s="246">
        <f t="shared" si="31"/>
        <v>9</v>
      </c>
      <c r="P150" s="247">
        <f t="shared" si="31"/>
        <v>22</v>
      </c>
      <c r="Q150" s="245">
        <f t="shared" si="31"/>
        <v>738</v>
      </c>
      <c r="R150" s="246">
        <f t="shared" si="31"/>
        <v>392</v>
      </c>
      <c r="S150" s="248">
        <f t="shared" si="31"/>
        <v>346</v>
      </c>
    </row>
    <row r="151" spans="1:19" x14ac:dyDescent="0.15">
      <c r="A151" s="184" t="s">
        <v>204</v>
      </c>
      <c r="B151" s="242">
        <f t="shared" si="17"/>
        <v>366</v>
      </c>
      <c r="C151" s="243">
        <f t="shared" si="18"/>
        <v>169</v>
      </c>
      <c r="D151" s="244">
        <f t="shared" si="18"/>
        <v>197</v>
      </c>
      <c r="E151" s="245">
        <f>E15</f>
        <v>44</v>
      </c>
      <c r="F151" s="246">
        <f t="shared" ref="F151:S151" si="32">F15</f>
        <v>32</v>
      </c>
      <c r="G151" s="247">
        <f t="shared" si="32"/>
        <v>12</v>
      </c>
      <c r="H151" s="245">
        <f t="shared" si="32"/>
        <v>78</v>
      </c>
      <c r="I151" s="246">
        <f t="shared" si="32"/>
        <v>31</v>
      </c>
      <c r="J151" s="247">
        <f t="shared" si="32"/>
        <v>47</v>
      </c>
      <c r="K151" s="245">
        <f t="shared" si="32"/>
        <v>71</v>
      </c>
      <c r="L151" s="246">
        <f t="shared" si="32"/>
        <v>29</v>
      </c>
      <c r="M151" s="247">
        <f t="shared" si="32"/>
        <v>42</v>
      </c>
      <c r="N151" s="245">
        <f t="shared" si="32"/>
        <v>103</v>
      </c>
      <c r="O151" s="246">
        <f t="shared" si="32"/>
        <v>44</v>
      </c>
      <c r="P151" s="247">
        <f t="shared" si="32"/>
        <v>59</v>
      </c>
      <c r="Q151" s="245">
        <f t="shared" si="32"/>
        <v>70</v>
      </c>
      <c r="R151" s="246">
        <f t="shared" si="32"/>
        <v>33</v>
      </c>
      <c r="S151" s="248">
        <f t="shared" si="32"/>
        <v>37</v>
      </c>
    </row>
    <row r="152" spans="1:19" x14ac:dyDescent="0.15">
      <c r="A152" s="184" t="s">
        <v>212</v>
      </c>
      <c r="B152" s="242">
        <f t="shared" si="17"/>
        <v>82</v>
      </c>
      <c r="C152" s="243">
        <f t="shared" si="18"/>
        <v>54</v>
      </c>
      <c r="D152" s="244">
        <f t="shared" si="18"/>
        <v>28</v>
      </c>
      <c r="E152" s="245">
        <f>E27</f>
        <v>13</v>
      </c>
      <c r="F152" s="246">
        <f t="shared" ref="F152:S152" si="33">F27</f>
        <v>7</v>
      </c>
      <c r="G152" s="247">
        <f t="shared" si="33"/>
        <v>6</v>
      </c>
      <c r="H152" s="245">
        <f t="shared" si="33"/>
        <v>18</v>
      </c>
      <c r="I152" s="246">
        <f t="shared" si="33"/>
        <v>12</v>
      </c>
      <c r="J152" s="247">
        <f t="shared" si="33"/>
        <v>6</v>
      </c>
      <c r="K152" s="245">
        <f t="shared" si="33"/>
        <v>17</v>
      </c>
      <c r="L152" s="246">
        <f t="shared" si="33"/>
        <v>12</v>
      </c>
      <c r="M152" s="247">
        <f t="shared" si="33"/>
        <v>5</v>
      </c>
      <c r="N152" s="245">
        <f t="shared" si="33"/>
        <v>19</v>
      </c>
      <c r="O152" s="246">
        <f t="shared" si="33"/>
        <v>15</v>
      </c>
      <c r="P152" s="247">
        <f t="shared" si="33"/>
        <v>4</v>
      </c>
      <c r="Q152" s="245">
        <f t="shared" si="33"/>
        <v>15</v>
      </c>
      <c r="R152" s="246">
        <f t="shared" si="33"/>
        <v>8</v>
      </c>
      <c r="S152" s="248">
        <f t="shared" si="33"/>
        <v>7</v>
      </c>
    </row>
    <row r="153" spans="1:19" x14ac:dyDescent="0.15">
      <c r="A153" s="184" t="s">
        <v>369</v>
      </c>
      <c r="B153" s="242">
        <f t="shared" si="17"/>
        <v>418</v>
      </c>
      <c r="C153" s="243">
        <f t="shared" si="18"/>
        <v>200</v>
      </c>
      <c r="D153" s="244">
        <f t="shared" si="18"/>
        <v>218</v>
      </c>
      <c r="E153" s="245">
        <f>E22</f>
        <v>4</v>
      </c>
      <c r="F153" s="246">
        <f t="shared" ref="F153:S153" si="34">F22</f>
        <v>1</v>
      </c>
      <c r="G153" s="247">
        <f t="shared" si="34"/>
        <v>3</v>
      </c>
      <c r="H153" s="245">
        <f t="shared" si="34"/>
        <v>17</v>
      </c>
      <c r="I153" s="246">
        <f t="shared" si="34"/>
        <v>9</v>
      </c>
      <c r="J153" s="247">
        <f t="shared" si="34"/>
        <v>8</v>
      </c>
      <c r="K153" s="245">
        <f t="shared" si="34"/>
        <v>5</v>
      </c>
      <c r="L153" s="246">
        <f t="shared" si="34"/>
        <v>0</v>
      </c>
      <c r="M153" s="247">
        <f t="shared" si="34"/>
        <v>5</v>
      </c>
      <c r="N153" s="245">
        <f t="shared" si="34"/>
        <v>48</v>
      </c>
      <c r="O153" s="246">
        <f t="shared" si="34"/>
        <v>16</v>
      </c>
      <c r="P153" s="247">
        <f t="shared" si="34"/>
        <v>32</v>
      </c>
      <c r="Q153" s="245">
        <f t="shared" si="34"/>
        <v>344</v>
      </c>
      <c r="R153" s="246">
        <f t="shared" si="34"/>
        <v>174</v>
      </c>
      <c r="S153" s="248">
        <f t="shared" si="34"/>
        <v>170</v>
      </c>
    </row>
    <row r="154" spans="1:19" x14ac:dyDescent="0.15">
      <c r="A154" s="184" t="s">
        <v>214</v>
      </c>
      <c r="B154" s="242">
        <f t="shared" si="17"/>
        <v>33</v>
      </c>
      <c r="C154" s="243">
        <f t="shared" si="18"/>
        <v>18</v>
      </c>
      <c r="D154" s="244">
        <f t="shared" si="18"/>
        <v>15</v>
      </c>
      <c r="E154" s="245">
        <f>E29</f>
        <v>2</v>
      </c>
      <c r="F154" s="246">
        <f t="shared" ref="F154:S154" si="35">F29</f>
        <v>0</v>
      </c>
      <c r="G154" s="247">
        <f t="shared" si="35"/>
        <v>2</v>
      </c>
      <c r="H154" s="245">
        <f t="shared" si="35"/>
        <v>3</v>
      </c>
      <c r="I154" s="246">
        <f t="shared" si="35"/>
        <v>2</v>
      </c>
      <c r="J154" s="247">
        <f t="shared" si="35"/>
        <v>1</v>
      </c>
      <c r="K154" s="245">
        <f t="shared" si="35"/>
        <v>3</v>
      </c>
      <c r="L154" s="246">
        <f t="shared" si="35"/>
        <v>2</v>
      </c>
      <c r="M154" s="247">
        <f t="shared" si="35"/>
        <v>1</v>
      </c>
      <c r="N154" s="245">
        <f t="shared" si="35"/>
        <v>21</v>
      </c>
      <c r="O154" s="246">
        <f t="shared" si="35"/>
        <v>11</v>
      </c>
      <c r="P154" s="247">
        <f t="shared" si="35"/>
        <v>10</v>
      </c>
      <c r="Q154" s="245">
        <f t="shared" si="35"/>
        <v>4</v>
      </c>
      <c r="R154" s="246">
        <f t="shared" si="35"/>
        <v>3</v>
      </c>
      <c r="S154" s="248">
        <f t="shared" si="35"/>
        <v>1</v>
      </c>
    </row>
    <row r="155" spans="1:19" x14ac:dyDescent="0.15">
      <c r="A155" s="184" t="s">
        <v>213</v>
      </c>
      <c r="B155" s="242">
        <f t="shared" si="17"/>
        <v>83</v>
      </c>
      <c r="C155" s="243">
        <f t="shared" si="18"/>
        <v>52</v>
      </c>
      <c r="D155" s="244">
        <f t="shared" si="18"/>
        <v>31</v>
      </c>
      <c r="E155" s="245">
        <f>E26</f>
        <v>8</v>
      </c>
      <c r="F155" s="246">
        <f t="shared" ref="F155:S155" si="36">F26</f>
        <v>6</v>
      </c>
      <c r="G155" s="247">
        <f t="shared" si="36"/>
        <v>2</v>
      </c>
      <c r="H155" s="245">
        <f t="shared" si="36"/>
        <v>19</v>
      </c>
      <c r="I155" s="246">
        <f t="shared" si="36"/>
        <v>12</v>
      </c>
      <c r="J155" s="247">
        <f t="shared" si="36"/>
        <v>7</v>
      </c>
      <c r="K155" s="245">
        <f t="shared" si="36"/>
        <v>18</v>
      </c>
      <c r="L155" s="246">
        <f t="shared" si="36"/>
        <v>9</v>
      </c>
      <c r="M155" s="247">
        <f t="shared" si="36"/>
        <v>9</v>
      </c>
      <c r="N155" s="245">
        <f t="shared" si="36"/>
        <v>21</v>
      </c>
      <c r="O155" s="246">
        <f t="shared" si="36"/>
        <v>14</v>
      </c>
      <c r="P155" s="247">
        <f t="shared" si="36"/>
        <v>7</v>
      </c>
      <c r="Q155" s="245">
        <f t="shared" si="36"/>
        <v>17</v>
      </c>
      <c r="R155" s="246">
        <f t="shared" si="36"/>
        <v>11</v>
      </c>
      <c r="S155" s="248">
        <f t="shared" si="36"/>
        <v>6</v>
      </c>
    </row>
    <row r="156" spans="1:19" x14ac:dyDescent="0.15">
      <c r="A156" s="184" t="s">
        <v>216</v>
      </c>
      <c r="B156" s="242">
        <f t="shared" si="17"/>
        <v>15</v>
      </c>
      <c r="C156" s="243">
        <f t="shared" si="18"/>
        <v>9</v>
      </c>
      <c r="D156" s="244">
        <f t="shared" si="18"/>
        <v>6</v>
      </c>
      <c r="E156" s="245">
        <f>E34</f>
        <v>3</v>
      </c>
      <c r="F156" s="246">
        <f t="shared" ref="F156:S156" si="37">F34</f>
        <v>2</v>
      </c>
      <c r="G156" s="247">
        <f t="shared" si="37"/>
        <v>1</v>
      </c>
      <c r="H156" s="245">
        <f t="shared" si="37"/>
        <v>1</v>
      </c>
      <c r="I156" s="246">
        <f t="shared" si="37"/>
        <v>1</v>
      </c>
      <c r="J156" s="247">
        <f t="shared" si="37"/>
        <v>0</v>
      </c>
      <c r="K156" s="245">
        <f t="shared" si="37"/>
        <v>3</v>
      </c>
      <c r="L156" s="246">
        <f t="shared" si="37"/>
        <v>2</v>
      </c>
      <c r="M156" s="247">
        <f t="shared" si="37"/>
        <v>1</v>
      </c>
      <c r="N156" s="245">
        <f t="shared" si="37"/>
        <v>6</v>
      </c>
      <c r="O156" s="246">
        <f t="shared" si="37"/>
        <v>2</v>
      </c>
      <c r="P156" s="247">
        <f t="shared" si="37"/>
        <v>4</v>
      </c>
      <c r="Q156" s="245">
        <f t="shared" si="37"/>
        <v>2</v>
      </c>
      <c r="R156" s="246">
        <f t="shared" si="37"/>
        <v>2</v>
      </c>
      <c r="S156" s="248">
        <f t="shared" si="37"/>
        <v>0</v>
      </c>
    </row>
    <row r="157" spans="1:19" x14ac:dyDescent="0.15">
      <c r="A157" s="184" t="s">
        <v>372</v>
      </c>
      <c r="B157" s="242">
        <f t="shared" si="17"/>
        <v>17</v>
      </c>
      <c r="C157" s="243">
        <f t="shared" si="18"/>
        <v>13</v>
      </c>
      <c r="D157" s="244">
        <f t="shared" si="18"/>
        <v>4</v>
      </c>
      <c r="E157" s="249">
        <f>E37</f>
        <v>1</v>
      </c>
      <c r="F157" s="250">
        <f t="shared" ref="F157:S157" si="38">F37</f>
        <v>0</v>
      </c>
      <c r="G157" s="251">
        <f t="shared" si="38"/>
        <v>1</v>
      </c>
      <c r="H157" s="249">
        <f t="shared" si="38"/>
        <v>1</v>
      </c>
      <c r="I157" s="250">
        <f t="shared" si="38"/>
        <v>1</v>
      </c>
      <c r="J157" s="251">
        <f t="shared" si="38"/>
        <v>0</v>
      </c>
      <c r="K157" s="249">
        <f t="shared" si="38"/>
        <v>3</v>
      </c>
      <c r="L157" s="250">
        <f t="shared" si="38"/>
        <v>3</v>
      </c>
      <c r="M157" s="251">
        <f t="shared" si="38"/>
        <v>0</v>
      </c>
      <c r="N157" s="249">
        <f t="shared" si="38"/>
        <v>8</v>
      </c>
      <c r="O157" s="250">
        <f t="shared" si="38"/>
        <v>6</v>
      </c>
      <c r="P157" s="251">
        <f t="shared" si="38"/>
        <v>2</v>
      </c>
      <c r="Q157" s="249">
        <f t="shared" si="38"/>
        <v>4</v>
      </c>
      <c r="R157" s="250">
        <f t="shared" si="38"/>
        <v>3</v>
      </c>
      <c r="S157" s="252">
        <f t="shared" si="38"/>
        <v>1</v>
      </c>
    </row>
    <row r="158" spans="1:19" ht="17.25" thickBot="1" x14ac:dyDescent="0.2">
      <c r="A158" s="187" t="s">
        <v>373</v>
      </c>
      <c r="B158" s="253">
        <f t="shared" si="17"/>
        <v>3572</v>
      </c>
      <c r="C158" s="254">
        <f t="shared" si="18"/>
        <v>2355</v>
      </c>
      <c r="D158" s="254">
        <f t="shared" si="18"/>
        <v>1217</v>
      </c>
      <c r="E158" s="255">
        <f>E4-SUM(E138:E157)</f>
        <v>256</v>
      </c>
      <c r="F158" s="256">
        <f t="shared" ref="F158:S158" si="39">F4-SUM(F138:F157)</f>
        <v>155</v>
      </c>
      <c r="G158" s="254">
        <f t="shared" si="39"/>
        <v>101</v>
      </c>
      <c r="H158" s="255">
        <f t="shared" si="39"/>
        <v>282</v>
      </c>
      <c r="I158" s="256">
        <f t="shared" si="39"/>
        <v>187</v>
      </c>
      <c r="J158" s="254">
        <f t="shared" si="39"/>
        <v>95</v>
      </c>
      <c r="K158" s="255">
        <f t="shared" si="39"/>
        <v>171</v>
      </c>
      <c r="L158" s="256">
        <f t="shared" si="39"/>
        <v>83</v>
      </c>
      <c r="M158" s="254">
        <f t="shared" si="39"/>
        <v>88</v>
      </c>
      <c r="N158" s="255">
        <f t="shared" si="39"/>
        <v>882</v>
      </c>
      <c r="O158" s="256">
        <f t="shared" si="39"/>
        <v>487</v>
      </c>
      <c r="P158" s="254">
        <f t="shared" si="39"/>
        <v>395</v>
      </c>
      <c r="Q158" s="255">
        <f t="shared" si="39"/>
        <v>1981</v>
      </c>
      <c r="R158" s="256">
        <f t="shared" si="39"/>
        <v>1443</v>
      </c>
      <c r="S158" s="257">
        <f t="shared" si="39"/>
        <v>538</v>
      </c>
    </row>
  </sheetData>
  <mergeCells count="16">
    <mergeCell ref="N2:P2"/>
    <mergeCell ref="Q2:S2"/>
    <mergeCell ref="A134:S134"/>
    <mergeCell ref="A135:A136"/>
    <mergeCell ref="B135:D135"/>
    <mergeCell ref="E135:G135"/>
    <mergeCell ref="H135:J135"/>
    <mergeCell ref="K135:M135"/>
    <mergeCell ref="N135:P135"/>
    <mergeCell ref="Q135:S135"/>
    <mergeCell ref="K2:M2"/>
    <mergeCell ref="A1:F1"/>
    <mergeCell ref="A2:A3"/>
    <mergeCell ref="B2:D2"/>
    <mergeCell ref="E2:G2"/>
    <mergeCell ref="H2:J2"/>
  </mergeCells>
  <phoneticPr fontId="4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10871-9424-42EE-B261-44ECE403309E}">
  <dimension ref="A1:S36"/>
  <sheetViews>
    <sheetView workbookViewId="0"/>
  </sheetViews>
  <sheetFormatPr defaultRowHeight="17.25" x14ac:dyDescent="0.15"/>
  <cols>
    <col min="1" max="1" width="15.21875" style="261" customWidth="1"/>
    <col min="2" max="11" width="8.88671875" style="260"/>
    <col min="12" max="12" width="7.5546875" style="260" customWidth="1"/>
    <col min="13" max="16384" width="8.88671875" style="260"/>
  </cols>
  <sheetData>
    <row r="1" spans="1:19" ht="26.25" x14ac:dyDescent="0.45">
      <c r="A1" s="259" t="s">
        <v>393</v>
      </c>
    </row>
    <row r="2" spans="1:19" ht="18" thickBot="1" x14ac:dyDescent="0.3">
      <c r="S2" s="262" t="s">
        <v>386</v>
      </c>
    </row>
    <row r="3" spans="1:19" ht="25.5" customHeight="1" x14ac:dyDescent="0.15">
      <c r="A3" s="332" t="s">
        <v>195</v>
      </c>
      <c r="B3" s="334" t="s">
        <v>353</v>
      </c>
      <c r="C3" s="330"/>
      <c r="D3" s="335"/>
      <c r="E3" s="336" t="s">
        <v>387</v>
      </c>
      <c r="F3" s="337"/>
      <c r="G3" s="338"/>
      <c r="H3" s="336" t="s">
        <v>388</v>
      </c>
      <c r="I3" s="337"/>
      <c r="J3" s="338"/>
      <c r="K3" s="336" t="s">
        <v>389</v>
      </c>
      <c r="L3" s="337"/>
      <c r="M3" s="338"/>
      <c r="N3" s="336" t="s">
        <v>390</v>
      </c>
      <c r="O3" s="337"/>
      <c r="P3" s="338"/>
      <c r="Q3" s="329" t="s">
        <v>391</v>
      </c>
      <c r="R3" s="330"/>
      <c r="S3" s="331"/>
    </row>
    <row r="4" spans="1:19" ht="25.5" customHeight="1" thickBot="1" x14ac:dyDescent="0.2">
      <c r="A4" s="333"/>
      <c r="B4" s="263" t="s">
        <v>347</v>
      </c>
      <c r="C4" s="264" t="s">
        <v>348</v>
      </c>
      <c r="D4" s="264" t="s">
        <v>349</v>
      </c>
      <c r="E4" s="265" t="s">
        <v>347</v>
      </c>
      <c r="F4" s="264" t="s">
        <v>348</v>
      </c>
      <c r="G4" s="264" t="s">
        <v>349</v>
      </c>
      <c r="H4" s="265" t="s">
        <v>347</v>
      </c>
      <c r="I4" s="264" t="s">
        <v>348</v>
      </c>
      <c r="J4" s="264" t="s">
        <v>349</v>
      </c>
      <c r="K4" s="265" t="s">
        <v>347</v>
      </c>
      <c r="L4" s="264" t="s">
        <v>348</v>
      </c>
      <c r="M4" s="264" t="s">
        <v>349</v>
      </c>
      <c r="N4" s="265" t="s">
        <v>347</v>
      </c>
      <c r="O4" s="264" t="s">
        <v>348</v>
      </c>
      <c r="P4" s="264" t="s">
        <v>349</v>
      </c>
      <c r="Q4" s="265" t="s">
        <v>347</v>
      </c>
      <c r="R4" s="264" t="s">
        <v>348</v>
      </c>
      <c r="S4" s="266" t="s">
        <v>349</v>
      </c>
    </row>
    <row r="5" spans="1:19" s="272" customFormat="1" ht="21.75" customHeight="1" thickTop="1" x14ac:dyDescent="0.15">
      <c r="A5" s="267" t="s">
        <v>392</v>
      </c>
      <c r="B5" s="268">
        <v>22967</v>
      </c>
      <c r="C5" s="269">
        <v>12483</v>
      </c>
      <c r="D5" s="270">
        <v>10484</v>
      </c>
      <c r="E5" s="268">
        <v>1641</v>
      </c>
      <c r="F5" s="269">
        <v>898</v>
      </c>
      <c r="G5" s="270">
        <v>743</v>
      </c>
      <c r="H5" s="268">
        <v>1881</v>
      </c>
      <c r="I5" s="269">
        <v>933</v>
      </c>
      <c r="J5" s="270">
        <v>948</v>
      </c>
      <c r="K5" s="268">
        <v>1437</v>
      </c>
      <c r="L5" s="269">
        <v>557</v>
      </c>
      <c r="M5" s="270">
        <v>880</v>
      </c>
      <c r="N5" s="268">
        <v>4866</v>
      </c>
      <c r="O5" s="269">
        <v>2323</v>
      </c>
      <c r="P5" s="270">
        <v>2543</v>
      </c>
      <c r="Q5" s="268">
        <v>13142</v>
      </c>
      <c r="R5" s="269">
        <v>7772</v>
      </c>
      <c r="S5" s="271">
        <v>5370</v>
      </c>
    </row>
    <row r="6" spans="1:19" ht="16.5" customHeight="1" x14ac:dyDescent="0.15">
      <c r="A6" s="273" t="s">
        <v>256</v>
      </c>
      <c r="B6" s="274">
        <v>978</v>
      </c>
      <c r="C6" s="275">
        <v>520</v>
      </c>
      <c r="D6" s="276">
        <v>458</v>
      </c>
      <c r="E6" s="277">
        <v>50</v>
      </c>
      <c r="F6" s="278">
        <v>24</v>
      </c>
      <c r="G6" s="279">
        <v>26</v>
      </c>
      <c r="H6" s="277">
        <v>140</v>
      </c>
      <c r="I6" s="278">
        <v>67</v>
      </c>
      <c r="J6" s="279">
        <v>73</v>
      </c>
      <c r="K6" s="277">
        <v>52</v>
      </c>
      <c r="L6" s="278">
        <v>24</v>
      </c>
      <c r="M6" s="279">
        <v>28</v>
      </c>
      <c r="N6" s="277">
        <v>240</v>
      </c>
      <c r="O6" s="278">
        <v>116</v>
      </c>
      <c r="P6" s="279">
        <v>124</v>
      </c>
      <c r="Q6" s="277">
        <v>496</v>
      </c>
      <c r="R6" s="278">
        <v>289</v>
      </c>
      <c r="S6" s="280">
        <v>207</v>
      </c>
    </row>
    <row r="7" spans="1:19" ht="16.5" customHeight="1" x14ac:dyDescent="0.15">
      <c r="A7" s="273" t="s">
        <v>255</v>
      </c>
      <c r="B7" s="274">
        <v>3633</v>
      </c>
      <c r="C7" s="275">
        <v>1643</v>
      </c>
      <c r="D7" s="276">
        <v>1990</v>
      </c>
      <c r="E7" s="277">
        <v>364</v>
      </c>
      <c r="F7" s="278">
        <v>181</v>
      </c>
      <c r="G7" s="279">
        <v>183</v>
      </c>
      <c r="H7" s="277">
        <v>307</v>
      </c>
      <c r="I7" s="278">
        <v>98</v>
      </c>
      <c r="J7" s="279">
        <v>209</v>
      </c>
      <c r="K7" s="277">
        <v>178</v>
      </c>
      <c r="L7" s="278">
        <v>63</v>
      </c>
      <c r="M7" s="279">
        <v>115</v>
      </c>
      <c r="N7" s="277">
        <v>946</v>
      </c>
      <c r="O7" s="278">
        <v>375</v>
      </c>
      <c r="P7" s="279">
        <v>571</v>
      </c>
      <c r="Q7" s="277">
        <v>1838</v>
      </c>
      <c r="R7" s="278">
        <v>926</v>
      </c>
      <c r="S7" s="280">
        <v>912</v>
      </c>
    </row>
    <row r="8" spans="1:19" ht="16.5" customHeight="1" x14ac:dyDescent="0.15">
      <c r="A8" s="273" t="s">
        <v>254</v>
      </c>
      <c r="B8" s="274">
        <v>6448</v>
      </c>
      <c r="C8" s="275">
        <v>2832</v>
      </c>
      <c r="D8" s="276">
        <v>3616</v>
      </c>
      <c r="E8" s="277">
        <v>622</v>
      </c>
      <c r="F8" s="278">
        <v>345</v>
      </c>
      <c r="G8" s="279">
        <v>277</v>
      </c>
      <c r="H8" s="277">
        <v>536</v>
      </c>
      <c r="I8" s="278">
        <v>207</v>
      </c>
      <c r="J8" s="279">
        <v>329</v>
      </c>
      <c r="K8" s="277">
        <v>658</v>
      </c>
      <c r="L8" s="278">
        <v>230</v>
      </c>
      <c r="M8" s="279">
        <v>428</v>
      </c>
      <c r="N8" s="277">
        <v>984</v>
      </c>
      <c r="O8" s="278">
        <v>348</v>
      </c>
      <c r="P8" s="279">
        <v>636</v>
      </c>
      <c r="Q8" s="277">
        <v>3648</v>
      </c>
      <c r="R8" s="278">
        <v>1702</v>
      </c>
      <c r="S8" s="280">
        <v>1946</v>
      </c>
    </row>
    <row r="9" spans="1:19" ht="16.5" customHeight="1" x14ac:dyDescent="0.15">
      <c r="A9" s="273" t="s">
        <v>64</v>
      </c>
      <c r="B9" s="274">
        <v>1877</v>
      </c>
      <c r="C9" s="275">
        <v>1192</v>
      </c>
      <c r="D9" s="276">
        <v>685</v>
      </c>
      <c r="E9" s="277">
        <v>28</v>
      </c>
      <c r="F9" s="278">
        <v>21</v>
      </c>
      <c r="G9" s="279">
        <v>7</v>
      </c>
      <c r="H9" s="277">
        <v>51</v>
      </c>
      <c r="I9" s="278">
        <v>36</v>
      </c>
      <c r="J9" s="279">
        <v>15</v>
      </c>
      <c r="K9" s="277">
        <v>45</v>
      </c>
      <c r="L9" s="278">
        <v>33</v>
      </c>
      <c r="M9" s="279">
        <v>12</v>
      </c>
      <c r="N9" s="277">
        <v>438</v>
      </c>
      <c r="O9" s="278">
        <v>338</v>
      </c>
      <c r="P9" s="279">
        <v>100</v>
      </c>
      <c r="Q9" s="277">
        <v>1315</v>
      </c>
      <c r="R9" s="278">
        <v>764</v>
      </c>
      <c r="S9" s="280">
        <v>551</v>
      </c>
    </row>
    <row r="10" spans="1:19" ht="16.5" customHeight="1" x14ac:dyDescent="0.15">
      <c r="A10" s="273" t="s">
        <v>258</v>
      </c>
      <c r="B10" s="274">
        <v>868</v>
      </c>
      <c r="C10" s="275">
        <v>471</v>
      </c>
      <c r="D10" s="276">
        <v>397</v>
      </c>
      <c r="E10" s="277">
        <v>22</v>
      </c>
      <c r="F10" s="278">
        <v>3</v>
      </c>
      <c r="G10" s="279">
        <v>19</v>
      </c>
      <c r="H10" s="277">
        <v>64</v>
      </c>
      <c r="I10" s="278">
        <v>17</v>
      </c>
      <c r="J10" s="279">
        <v>47</v>
      </c>
      <c r="K10" s="277">
        <v>47</v>
      </c>
      <c r="L10" s="278">
        <v>6</v>
      </c>
      <c r="M10" s="279">
        <v>41</v>
      </c>
      <c r="N10" s="277">
        <v>165</v>
      </c>
      <c r="O10" s="278">
        <v>55</v>
      </c>
      <c r="P10" s="279">
        <v>110</v>
      </c>
      <c r="Q10" s="277">
        <v>570</v>
      </c>
      <c r="R10" s="278">
        <v>390</v>
      </c>
      <c r="S10" s="280">
        <v>180</v>
      </c>
    </row>
    <row r="11" spans="1:19" ht="16.5" customHeight="1" x14ac:dyDescent="0.15">
      <c r="A11" s="273" t="s">
        <v>257</v>
      </c>
      <c r="B11" s="274">
        <v>1301</v>
      </c>
      <c r="C11" s="275">
        <v>951</v>
      </c>
      <c r="D11" s="276">
        <v>350</v>
      </c>
      <c r="E11" s="277">
        <v>45</v>
      </c>
      <c r="F11" s="278">
        <v>37</v>
      </c>
      <c r="G11" s="279">
        <v>8</v>
      </c>
      <c r="H11" s="277">
        <v>51</v>
      </c>
      <c r="I11" s="278">
        <v>33</v>
      </c>
      <c r="J11" s="279">
        <v>18</v>
      </c>
      <c r="K11" s="277">
        <v>47</v>
      </c>
      <c r="L11" s="278">
        <v>22</v>
      </c>
      <c r="M11" s="279">
        <v>25</v>
      </c>
      <c r="N11" s="277">
        <v>179</v>
      </c>
      <c r="O11" s="278">
        <v>81</v>
      </c>
      <c r="P11" s="279">
        <v>98</v>
      </c>
      <c r="Q11" s="277">
        <v>979</v>
      </c>
      <c r="R11" s="278">
        <v>778</v>
      </c>
      <c r="S11" s="280">
        <v>201</v>
      </c>
    </row>
    <row r="12" spans="1:19" ht="16.5" customHeight="1" x14ac:dyDescent="0.15">
      <c r="A12" s="273" t="s">
        <v>260</v>
      </c>
      <c r="B12" s="274">
        <v>423</v>
      </c>
      <c r="C12" s="275">
        <v>358</v>
      </c>
      <c r="D12" s="276">
        <v>65</v>
      </c>
      <c r="E12" s="277">
        <v>16</v>
      </c>
      <c r="F12" s="278">
        <v>11</v>
      </c>
      <c r="G12" s="279">
        <v>5</v>
      </c>
      <c r="H12" s="277">
        <v>38</v>
      </c>
      <c r="I12" s="278">
        <v>32</v>
      </c>
      <c r="J12" s="279">
        <v>6</v>
      </c>
      <c r="K12" s="277">
        <v>26</v>
      </c>
      <c r="L12" s="278">
        <v>15</v>
      </c>
      <c r="M12" s="279">
        <v>11</v>
      </c>
      <c r="N12" s="277">
        <v>55</v>
      </c>
      <c r="O12" s="278">
        <v>33</v>
      </c>
      <c r="P12" s="279">
        <v>22</v>
      </c>
      <c r="Q12" s="277">
        <v>288</v>
      </c>
      <c r="R12" s="278">
        <v>267</v>
      </c>
      <c r="S12" s="280">
        <v>21</v>
      </c>
    </row>
    <row r="13" spans="1:19" ht="16.5" customHeight="1" x14ac:dyDescent="0.15">
      <c r="A13" s="273" t="s">
        <v>59</v>
      </c>
      <c r="B13" s="274">
        <v>551</v>
      </c>
      <c r="C13" s="275">
        <v>496</v>
      </c>
      <c r="D13" s="276">
        <v>55</v>
      </c>
      <c r="E13" s="277">
        <v>3</v>
      </c>
      <c r="F13" s="278">
        <v>3</v>
      </c>
      <c r="G13" s="279">
        <v>0</v>
      </c>
      <c r="H13" s="277">
        <v>26</v>
      </c>
      <c r="I13" s="278">
        <v>23</v>
      </c>
      <c r="J13" s="279">
        <v>3</v>
      </c>
      <c r="K13" s="277">
        <v>3</v>
      </c>
      <c r="L13" s="278">
        <v>0</v>
      </c>
      <c r="M13" s="279">
        <v>3</v>
      </c>
      <c r="N13" s="277">
        <v>112</v>
      </c>
      <c r="O13" s="278">
        <v>79</v>
      </c>
      <c r="P13" s="279">
        <v>33</v>
      </c>
      <c r="Q13" s="277">
        <v>407</v>
      </c>
      <c r="R13" s="278">
        <v>391</v>
      </c>
      <c r="S13" s="280">
        <v>16</v>
      </c>
    </row>
    <row r="14" spans="1:19" ht="16.5" customHeight="1" x14ac:dyDescent="0.15">
      <c r="A14" s="273" t="s">
        <v>261</v>
      </c>
      <c r="B14" s="274">
        <v>527</v>
      </c>
      <c r="C14" s="275">
        <v>310</v>
      </c>
      <c r="D14" s="276">
        <v>217</v>
      </c>
      <c r="E14" s="277">
        <v>31</v>
      </c>
      <c r="F14" s="278">
        <v>21</v>
      </c>
      <c r="G14" s="279">
        <v>10</v>
      </c>
      <c r="H14" s="277">
        <v>57</v>
      </c>
      <c r="I14" s="278">
        <v>30</v>
      </c>
      <c r="J14" s="279">
        <v>27</v>
      </c>
      <c r="K14" s="277">
        <v>43</v>
      </c>
      <c r="L14" s="278">
        <v>22</v>
      </c>
      <c r="M14" s="279">
        <v>21</v>
      </c>
      <c r="N14" s="277">
        <v>76</v>
      </c>
      <c r="O14" s="278">
        <v>24</v>
      </c>
      <c r="P14" s="279">
        <v>52</v>
      </c>
      <c r="Q14" s="277">
        <v>320</v>
      </c>
      <c r="R14" s="278">
        <v>213</v>
      </c>
      <c r="S14" s="280">
        <v>107</v>
      </c>
    </row>
    <row r="15" spans="1:19" ht="16.5" customHeight="1" x14ac:dyDescent="0.15">
      <c r="A15" s="273" t="s">
        <v>263</v>
      </c>
      <c r="B15" s="274">
        <v>502</v>
      </c>
      <c r="C15" s="275">
        <v>471</v>
      </c>
      <c r="D15" s="276">
        <v>31</v>
      </c>
      <c r="E15" s="277">
        <v>14</v>
      </c>
      <c r="F15" s="278">
        <v>12</v>
      </c>
      <c r="G15" s="279">
        <v>2</v>
      </c>
      <c r="H15" s="277">
        <v>107</v>
      </c>
      <c r="I15" s="278">
        <v>107</v>
      </c>
      <c r="J15" s="279">
        <v>0</v>
      </c>
      <c r="K15" s="277">
        <v>17</v>
      </c>
      <c r="L15" s="278">
        <v>14</v>
      </c>
      <c r="M15" s="279">
        <v>3</v>
      </c>
      <c r="N15" s="277">
        <v>67</v>
      </c>
      <c r="O15" s="278">
        <v>55</v>
      </c>
      <c r="P15" s="279">
        <v>12</v>
      </c>
      <c r="Q15" s="277">
        <v>297</v>
      </c>
      <c r="R15" s="278">
        <v>283</v>
      </c>
      <c r="S15" s="280">
        <v>14</v>
      </c>
    </row>
    <row r="16" spans="1:19" x14ac:dyDescent="0.15">
      <c r="A16" s="273" t="s">
        <v>262</v>
      </c>
      <c r="B16" s="274">
        <v>357</v>
      </c>
      <c r="C16" s="275">
        <v>169</v>
      </c>
      <c r="D16" s="276">
        <v>188</v>
      </c>
      <c r="E16" s="277">
        <v>49</v>
      </c>
      <c r="F16" s="278">
        <v>34</v>
      </c>
      <c r="G16" s="279">
        <v>15</v>
      </c>
      <c r="H16" s="277">
        <v>67</v>
      </c>
      <c r="I16" s="278">
        <v>28</v>
      </c>
      <c r="J16" s="279">
        <v>39</v>
      </c>
      <c r="K16" s="277">
        <v>79</v>
      </c>
      <c r="L16" s="278">
        <v>32</v>
      </c>
      <c r="M16" s="279">
        <v>47</v>
      </c>
      <c r="N16" s="277">
        <v>91</v>
      </c>
      <c r="O16" s="278">
        <v>45</v>
      </c>
      <c r="P16" s="279">
        <v>46</v>
      </c>
      <c r="Q16" s="277">
        <v>71</v>
      </c>
      <c r="R16" s="278">
        <v>30</v>
      </c>
      <c r="S16" s="280">
        <v>41</v>
      </c>
    </row>
    <row r="17" spans="1:19" x14ac:dyDescent="0.15">
      <c r="A17" s="273" t="s">
        <v>259</v>
      </c>
      <c r="B17" s="274">
        <v>560</v>
      </c>
      <c r="C17" s="275">
        <v>250</v>
      </c>
      <c r="D17" s="276">
        <v>310</v>
      </c>
      <c r="E17" s="277">
        <v>104</v>
      </c>
      <c r="F17" s="278">
        <v>42</v>
      </c>
      <c r="G17" s="279">
        <v>62</v>
      </c>
      <c r="H17" s="277">
        <v>55</v>
      </c>
      <c r="I17" s="278">
        <v>22</v>
      </c>
      <c r="J17" s="279">
        <v>33</v>
      </c>
      <c r="K17" s="277">
        <v>22</v>
      </c>
      <c r="L17" s="278">
        <v>5</v>
      </c>
      <c r="M17" s="279">
        <v>17</v>
      </c>
      <c r="N17" s="277">
        <v>181</v>
      </c>
      <c r="O17" s="278">
        <v>80</v>
      </c>
      <c r="P17" s="279">
        <v>101</v>
      </c>
      <c r="Q17" s="277">
        <v>198</v>
      </c>
      <c r="R17" s="278">
        <v>101</v>
      </c>
      <c r="S17" s="280">
        <v>97</v>
      </c>
    </row>
    <row r="18" spans="1:19" x14ac:dyDescent="0.15">
      <c r="A18" s="273" t="s">
        <v>264</v>
      </c>
      <c r="B18" s="274">
        <v>366</v>
      </c>
      <c r="C18" s="275">
        <v>26</v>
      </c>
      <c r="D18" s="276">
        <v>340</v>
      </c>
      <c r="E18" s="277">
        <v>27</v>
      </c>
      <c r="F18" s="278">
        <v>1</v>
      </c>
      <c r="G18" s="279">
        <v>26</v>
      </c>
      <c r="H18" s="277">
        <v>49</v>
      </c>
      <c r="I18" s="278">
        <v>4</v>
      </c>
      <c r="J18" s="279">
        <v>45</v>
      </c>
      <c r="K18" s="277">
        <v>57</v>
      </c>
      <c r="L18" s="278">
        <v>6</v>
      </c>
      <c r="M18" s="279">
        <v>51</v>
      </c>
      <c r="N18" s="277">
        <v>108</v>
      </c>
      <c r="O18" s="278">
        <v>3</v>
      </c>
      <c r="P18" s="279">
        <v>105</v>
      </c>
      <c r="Q18" s="277">
        <v>125</v>
      </c>
      <c r="R18" s="278">
        <v>12</v>
      </c>
      <c r="S18" s="280">
        <v>113</v>
      </c>
    </row>
    <row r="19" spans="1:19" x14ac:dyDescent="0.15">
      <c r="A19" s="273" t="s">
        <v>152</v>
      </c>
      <c r="B19" s="274">
        <v>395</v>
      </c>
      <c r="C19" s="275">
        <v>379</v>
      </c>
      <c r="D19" s="276">
        <v>16</v>
      </c>
      <c r="E19" s="277">
        <v>10</v>
      </c>
      <c r="F19" s="278">
        <v>10</v>
      </c>
      <c r="G19" s="279">
        <v>0</v>
      </c>
      <c r="H19" s="277">
        <v>25</v>
      </c>
      <c r="I19" s="278">
        <v>25</v>
      </c>
      <c r="J19" s="279">
        <v>0</v>
      </c>
      <c r="K19" s="277">
        <v>5</v>
      </c>
      <c r="L19" s="278">
        <v>5</v>
      </c>
      <c r="M19" s="279">
        <v>0</v>
      </c>
      <c r="N19" s="277">
        <v>21</v>
      </c>
      <c r="O19" s="278">
        <v>17</v>
      </c>
      <c r="P19" s="279">
        <v>4</v>
      </c>
      <c r="Q19" s="277">
        <v>334</v>
      </c>
      <c r="R19" s="278">
        <v>322</v>
      </c>
      <c r="S19" s="280">
        <v>12</v>
      </c>
    </row>
    <row r="20" spans="1:19" x14ac:dyDescent="0.15">
      <c r="A20" s="273" t="s">
        <v>266</v>
      </c>
      <c r="B20" s="274">
        <v>222</v>
      </c>
      <c r="C20" s="275">
        <v>112</v>
      </c>
      <c r="D20" s="276">
        <v>110</v>
      </c>
      <c r="E20" s="277">
        <v>50</v>
      </c>
      <c r="F20" s="278">
        <v>24</v>
      </c>
      <c r="G20" s="279">
        <v>26</v>
      </c>
      <c r="H20" s="277">
        <v>41</v>
      </c>
      <c r="I20" s="278">
        <v>22</v>
      </c>
      <c r="J20" s="279">
        <v>19</v>
      </c>
      <c r="K20" s="277">
        <v>30</v>
      </c>
      <c r="L20" s="278">
        <v>17</v>
      </c>
      <c r="M20" s="279">
        <v>13</v>
      </c>
      <c r="N20" s="277">
        <v>70</v>
      </c>
      <c r="O20" s="278">
        <v>35</v>
      </c>
      <c r="P20" s="279">
        <v>35</v>
      </c>
      <c r="Q20" s="277">
        <v>31</v>
      </c>
      <c r="R20" s="278">
        <v>14</v>
      </c>
      <c r="S20" s="280">
        <v>17</v>
      </c>
    </row>
    <row r="21" spans="1:19" x14ac:dyDescent="0.15">
      <c r="A21" s="273" t="s">
        <v>69</v>
      </c>
      <c r="B21" s="274">
        <v>1019</v>
      </c>
      <c r="C21" s="275">
        <v>550</v>
      </c>
      <c r="D21" s="276">
        <v>469</v>
      </c>
      <c r="E21" s="277">
        <v>19</v>
      </c>
      <c r="F21" s="278">
        <v>12</v>
      </c>
      <c r="G21" s="279">
        <v>7</v>
      </c>
      <c r="H21" s="277">
        <v>32</v>
      </c>
      <c r="I21" s="278">
        <v>24</v>
      </c>
      <c r="J21" s="279">
        <v>8</v>
      </c>
      <c r="K21" s="277">
        <v>2</v>
      </c>
      <c r="L21" s="278">
        <v>2</v>
      </c>
      <c r="M21" s="279">
        <v>0</v>
      </c>
      <c r="N21" s="277">
        <v>161</v>
      </c>
      <c r="O21" s="278">
        <v>99</v>
      </c>
      <c r="P21" s="279">
        <v>62</v>
      </c>
      <c r="Q21" s="277">
        <v>805</v>
      </c>
      <c r="R21" s="278">
        <v>413</v>
      </c>
      <c r="S21" s="280">
        <v>392</v>
      </c>
    </row>
    <row r="22" spans="1:19" x14ac:dyDescent="0.15">
      <c r="A22" s="273" t="s">
        <v>63</v>
      </c>
      <c r="B22" s="274">
        <v>136</v>
      </c>
      <c r="C22" s="275">
        <v>101</v>
      </c>
      <c r="D22" s="276">
        <v>35</v>
      </c>
      <c r="E22" s="277">
        <v>23</v>
      </c>
      <c r="F22" s="278">
        <v>15</v>
      </c>
      <c r="G22" s="279">
        <v>8</v>
      </c>
      <c r="H22" s="277">
        <v>5</v>
      </c>
      <c r="I22" s="278">
        <v>5</v>
      </c>
      <c r="J22" s="279">
        <v>0</v>
      </c>
      <c r="K22" s="277">
        <v>1</v>
      </c>
      <c r="L22" s="278">
        <v>1</v>
      </c>
      <c r="M22" s="279">
        <v>0</v>
      </c>
      <c r="N22" s="277">
        <v>74</v>
      </c>
      <c r="O22" s="278">
        <v>47</v>
      </c>
      <c r="P22" s="279">
        <v>27</v>
      </c>
      <c r="Q22" s="277">
        <v>33</v>
      </c>
      <c r="R22" s="278">
        <v>33</v>
      </c>
      <c r="S22" s="280">
        <v>0</v>
      </c>
    </row>
    <row r="23" spans="1:19" x14ac:dyDescent="0.15">
      <c r="A23" s="273" t="s">
        <v>118</v>
      </c>
      <c r="B23" s="274">
        <v>446</v>
      </c>
      <c r="C23" s="275">
        <v>216</v>
      </c>
      <c r="D23" s="276">
        <v>230</v>
      </c>
      <c r="E23" s="277">
        <v>4</v>
      </c>
      <c r="F23" s="278">
        <v>1</v>
      </c>
      <c r="G23" s="279">
        <v>3</v>
      </c>
      <c r="H23" s="277">
        <v>26</v>
      </c>
      <c r="I23" s="278">
        <v>17</v>
      </c>
      <c r="J23" s="279">
        <v>9</v>
      </c>
      <c r="K23" s="277">
        <v>3</v>
      </c>
      <c r="L23" s="278">
        <v>0</v>
      </c>
      <c r="M23" s="279">
        <v>3</v>
      </c>
      <c r="N23" s="277">
        <v>60</v>
      </c>
      <c r="O23" s="278">
        <v>19</v>
      </c>
      <c r="P23" s="279">
        <v>41</v>
      </c>
      <c r="Q23" s="277">
        <v>353</v>
      </c>
      <c r="R23" s="278">
        <v>179</v>
      </c>
      <c r="S23" s="280">
        <v>174</v>
      </c>
    </row>
    <row r="24" spans="1:19" x14ac:dyDescent="0.15">
      <c r="A24" s="273" t="s">
        <v>154</v>
      </c>
      <c r="B24" s="274">
        <v>309</v>
      </c>
      <c r="C24" s="275">
        <v>244</v>
      </c>
      <c r="D24" s="276">
        <v>65</v>
      </c>
      <c r="E24" s="277">
        <v>31</v>
      </c>
      <c r="F24" s="278">
        <v>26</v>
      </c>
      <c r="G24" s="279">
        <v>5</v>
      </c>
      <c r="H24" s="277">
        <v>6</v>
      </c>
      <c r="I24" s="278">
        <v>6</v>
      </c>
      <c r="J24" s="279">
        <v>0</v>
      </c>
      <c r="K24" s="277">
        <v>5</v>
      </c>
      <c r="L24" s="278">
        <v>2</v>
      </c>
      <c r="M24" s="279">
        <v>3</v>
      </c>
      <c r="N24" s="277">
        <v>117</v>
      </c>
      <c r="O24" s="278">
        <v>68</v>
      </c>
      <c r="P24" s="279">
        <v>49</v>
      </c>
      <c r="Q24" s="277">
        <v>150</v>
      </c>
      <c r="R24" s="278">
        <v>142</v>
      </c>
      <c r="S24" s="280">
        <v>8</v>
      </c>
    </row>
    <row r="25" spans="1:19" x14ac:dyDescent="0.15">
      <c r="A25" s="273" t="s">
        <v>265</v>
      </c>
      <c r="B25" s="274">
        <v>402</v>
      </c>
      <c r="C25" s="275">
        <v>270</v>
      </c>
      <c r="D25" s="276">
        <v>132</v>
      </c>
      <c r="E25" s="277">
        <v>36</v>
      </c>
      <c r="F25" s="278">
        <v>22</v>
      </c>
      <c r="G25" s="279">
        <v>14</v>
      </c>
      <c r="H25" s="277">
        <v>3</v>
      </c>
      <c r="I25" s="278">
        <v>3</v>
      </c>
      <c r="J25" s="279">
        <v>0</v>
      </c>
      <c r="K25" s="277">
        <v>4</v>
      </c>
      <c r="L25" s="278">
        <v>0</v>
      </c>
      <c r="M25" s="279">
        <v>4</v>
      </c>
      <c r="N25" s="277">
        <v>234</v>
      </c>
      <c r="O25" s="278">
        <v>135</v>
      </c>
      <c r="P25" s="279">
        <v>99</v>
      </c>
      <c r="Q25" s="277">
        <v>125</v>
      </c>
      <c r="R25" s="278">
        <v>110</v>
      </c>
      <c r="S25" s="280">
        <v>15</v>
      </c>
    </row>
    <row r="26" spans="1:19" x14ac:dyDescent="0.15">
      <c r="A26" s="273" t="s">
        <v>267</v>
      </c>
      <c r="B26" s="274">
        <v>178</v>
      </c>
      <c r="C26" s="275">
        <v>99</v>
      </c>
      <c r="D26" s="276">
        <v>79</v>
      </c>
      <c r="E26" s="277">
        <v>2</v>
      </c>
      <c r="F26" s="278">
        <v>0</v>
      </c>
      <c r="G26" s="279">
        <v>2</v>
      </c>
      <c r="H26" s="277">
        <v>8</v>
      </c>
      <c r="I26" s="278">
        <v>7</v>
      </c>
      <c r="J26" s="279">
        <v>1</v>
      </c>
      <c r="K26" s="277">
        <v>1</v>
      </c>
      <c r="L26" s="278">
        <v>0</v>
      </c>
      <c r="M26" s="279">
        <v>1</v>
      </c>
      <c r="N26" s="277">
        <v>24</v>
      </c>
      <c r="O26" s="278">
        <v>15</v>
      </c>
      <c r="P26" s="279">
        <v>9</v>
      </c>
      <c r="Q26" s="277">
        <v>143</v>
      </c>
      <c r="R26" s="278">
        <v>77</v>
      </c>
      <c r="S26" s="280">
        <v>66</v>
      </c>
    </row>
    <row r="27" spans="1:19" x14ac:dyDescent="0.15">
      <c r="A27" s="273" t="s">
        <v>269</v>
      </c>
      <c r="B27" s="274">
        <v>85</v>
      </c>
      <c r="C27" s="275">
        <v>53</v>
      </c>
      <c r="D27" s="276">
        <v>32</v>
      </c>
      <c r="E27" s="277">
        <v>8</v>
      </c>
      <c r="F27" s="278">
        <v>6</v>
      </c>
      <c r="G27" s="279">
        <v>2</v>
      </c>
      <c r="H27" s="277">
        <v>21</v>
      </c>
      <c r="I27" s="278">
        <v>13</v>
      </c>
      <c r="J27" s="279">
        <v>8</v>
      </c>
      <c r="K27" s="277">
        <v>16</v>
      </c>
      <c r="L27" s="278">
        <v>8</v>
      </c>
      <c r="M27" s="279">
        <v>8</v>
      </c>
      <c r="N27" s="277">
        <v>18</v>
      </c>
      <c r="O27" s="278">
        <v>12</v>
      </c>
      <c r="P27" s="279">
        <v>6</v>
      </c>
      <c r="Q27" s="277">
        <v>22</v>
      </c>
      <c r="R27" s="278">
        <v>14</v>
      </c>
      <c r="S27" s="280">
        <v>8</v>
      </c>
    </row>
    <row r="28" spans="1:19" x14ac:dyDescent="0.15">
      <c r="A28" s="273" t="s">
        <v>268</v>
      </c>
      <c r="B28" s="274">
        <v>68</v>
      </c>
      <c r="C28" s="275">
        <v>46</v>
      </c>
      <c r="D28" s="276">
        <v>22</v>
      </c>
      <c r="E28" s="277">
        <v>6</v>
      </c>
      <c r="F28" s="278">
        <v>4</v>
      </c>
      <c r="G28" s="279">
        <v>2</v>
      </c>
      <c r="H28" s="277">
        <v>16</v>
      </c>
      <c r="I28" s="278">
        <v>10</v>
      </c>
      <c r="J28" s="279">
        <v>6</v>
      </c>
      <c r="K28" s="277">
        <v>16</v>
      </c>
      <c r="L28" s="278">
        <v>11</v>
      </c>
      <c r="M28" s="279">
        <v>5</v>
      </c>
      <c r="N28" s="277">
        <v>17</v>
      </c>
      <c r="O28" s="278">
        <v>13</v>
      </c>
      <c r="P28" s="279">
        <v>4</v>
      </c>
      <c r="Q28" s="277">
        <v>13</v>
      </c>
      <c r="R28" s="278">
        <v>8</v>
      </c>
      <c r="S28" s="280">
        <v>5</v>
      </c>
    </row>
    <row r="29" spans="1:19" x14ac:dyDescent="0.15">
      <c r="A29" s="273" t="s">
        <v>83</v>
      </c>
      <c r="B29" s="274">
        <v>71</v>
      </c>
      <c r="C29" s="275">
        <v>37</v>
      </c>
      <c r="D29" s="276">
        <v>34</v>
      </c>
      <c r="E29" s="277">
        <v>6</v>
      </c>
      <c r="F29" s="278">
        <v>2</v>
      </c>
      <c r="G29" s="279">
        <v>4</v>
      </c>
      <c r="H29" s="277">
        <v>0</v>
      </c>
      <c r="I29" s="278">
        <v>0</v>
      </c>
      <c r="J29" s="279">
        <v>0</v>
      </c>
      <c r="K29" s="277">
        <v>3</v>
      </c>
      <c r="L29" s="278">
        <v>2</v>
      </c>
      <c r="M29" s="279">
        <v>1</v>
      </c>
      <c r="N29" s="277">
        <v>26</v>
      </c>
      <c r="O29" s="278">
        <v>7</v>
      </c>
      <c r="P29" s="279">
        <v>19</v>
      </c>
      <c r="Q29" s="277">
        <v>36</v>
      </c>
      <c r="R29" s="278">
        <v>26</v>
      </c>
      <c r="S29" s="280">
        <v>10</v>
      </c>
    </row>
    <row r="30" spans="1:19" x14ac:dyDescent="0.15">
      <c r="A30" s="273" t="s">
        <v>86</v>
      </c>
      <c r="B30" s="274">
        <v>258</v>
      </c>
      <c r="C30" s="275">
        <v>103</v>
      </c>
      <c r="D30" s="276">
        <v>155</v>
      </c>
      <c r="E30" s="277">
        <v>0</v>
      </c>
      <c r="F30" s="278">
        <v>0</v>
      </c>
      <c r="G30" s="279">
        <v>0</v>
      </c>
      <c r="H30" s="277">
        <v>1</v>
      </c>
      <c r="I30" s="278">
        <v>0</v>
      </c>
      <c r="J30" s="279">
        <v>1</v>
      </c>
      <c r="K30" s="277">
        <v>0</v>
      </c>
      <c r="L30" s="278">
        <v>0</v>
      </c>
      <c r="M30" s="279">
        <v>0</v>
      </c>
      <c r="N30" s="277">
        <v>2</v>
      </c>
      <c r="O30" s="278">
        <v>0</v>
      </c>
      <c r="P30" s="279">
        <v>2</v>
      </c>
      <c r="Q30" s="277">
        <v>255</v>
      </c>
      <c r="R30" s="278">
        <v>103</v>
      </c>
      <c r="S30" s="280">
        <v>152</v>
      </c>
    </row>
    <row r="31" spans="1:19" x14ac:dyDescent="0.15">
      <c r="A31" s="273" t="s">
        <v>270</v>
      </c>
      <c r="B31" s="274">
        <v>75</v>
      </c>
      <c r="C31" s="275">
        <v>29</v>
      </c>
      <c r="D31" s="276">
        <v>46</v>
      </c>
      <c r="E31" s="277">
        <v>7</v>
      </c>
      <c r="F31" s="278">
        <v>1</v>
      </c>
      <c r="G31" s="279">
        <v>6</v>
      </c>
      <c r="H31" s="277">
        <v>26</v>
      </c>
      <c r="I31" s="278">
        <v>10</v>
      </c>
      <c r="J31" s="279">
        <v>16</v>
      </c>
      <c r="K31" s="277">
        <v>14</v>
      </c>
      <c r="L31" s="278">
        <v>8</v>
      </c>
      <c r="M31" s="279">
        <v>6</v>
      </c>
      <c r="N31" s="277">
        <v>14</v>
      </c>
      <c r="O31" s="278">
        <v>5</v>
      </c>
      <c r="P31" s="279">
        <v>9</v>
      </c>
      <c r="Q31" s="277">
        <v>14</v>
      </c>
      <c r="R31" s="278">
        <v>5</v>
      </c>
      <c r="S31" s="280">
        <v>9</v>
      </c>
    </row>
    <row r="32" spans="1:19" x14ac:dyDescent="0.15">
      <c r="A32" s="273" t="s">
        <v>84</v>
      </c>
      <c r="B32" s="274">
        <v>73</v>
      </c>
      <c r="C32" s="275">
        <v>53</v>
      </c>
      <c r="D32" s="276">
        <v>20</v>
      </c>
      <c r="E32" s="277">
        <v>7</v>
      </c>
      <c r="F32" s="278">
        <v>4</v>
      </c>
      <c r="G32" s="279">
        <v>3</v>
      </c>
      <c r="H32" s="277">
        <v>6</v>
      </c>
      <c r="I32" s="278">
        <v>3</v>
      </c>
      <c r="J32" s="279">
        <v>3</v>
      </c>
      <c r="K32" s="277">
        <v>0</v>
      </c>
      <c r="L32" s="278">
        <v>0</v>
      </c>
      <c r="M32" s="279">
        <v>0</v>
      </c>
      <c r="N32" s="277">
        <v>32</v>
      </c>
      <c r="O32" s="278">
        <v>23</v>
      </c>
      <c r="P32" s="279">
        <v>9</v>
      </c>
      <c r="Q32" s="277">
        <v>28</v>
      </c>
      <c r="R32" s="278">
        <v>23</v>
      </c>
      <c r="S32" s="280">
        <v>5</v>
      </c>
    </row>
    <row r="33" spans="1:19" x14ac:dyDescent="0.15">
      <c r="A33" s="273" t="s">
        <v>271</v>
      </c>
      <c r="B33" s="274">
        <v>44</v>
      </c>
      <c r="C33" s="275">
        <v>44</v>
      </c>
      <c r="D33" s="276">
        <v>0</v>
      </c>
      <c r="E33" s="277">
        <v>2</v>
      </c>
      <c r="F33" s="278">
        <v>2</v>
      </c>
      <c r="G33" s="279">
        <v>0</v>
      </c>
      <c r="H33" s="277">
        <v>0</v>
      </c>
      <c r="I33" s="278">
        <v>0</v>
      </c>
      <c r="J33" s="279">
        <v>0</v>
      </c>
      <c r="K33" s="277">
        <v>0</v>
      </c>
      <c r="L33" s="278">
        <v>0</v>
      </c>
      <c r="M33" s="279">
        <v>0</v>
      </c>
      <c r="N33" s="277">
        <v>3</v>
      </c>
      <c r="O33" s="278">
        <v>3</v>
      </c>
      <c r="P33" s="279">
        <v>0</v>
      </c>
      <c r="Q33" s="277">
        <v>39</v>
      </c>
      <c r="R33" s="278">
        <v>39</v>
      </c>
      <c r="S33" s="280">
        <v>0</v>
      </c>
    </row>
    <row r="34" spans="1:19" x14ac:dyDescent="0.15">
      <c r="A34" s="273" t="s">
        <v>274</v>
      </c>
      <c r="B34" s="274">
        <v>53</v>
      </c>
      <c r="C34" s="275">
        <v>28</v>
      </c>
      <c r="D34" s="276">
        <v>25</v>
      </c>
      <c r="E34" s="277">
        <v>0</v>
      </c>
      <c r="F34" s="278">
        <v>0</v>
      </c>
      <c r="G34" s="279">
        <v>0</v>
      </c>
      <c r="H34" s="277">
        <v>0</v>
      </c>
      <c r="I34" s="278">
        <v>0</v>
      </c>
      <c r="J34" s="279">
        <v>0</v>
      </c>
      <c r="K34" s="277">
        <v>0</v>
      </c>
      <c r="L34" s="278">
        <v>0</v>
      </c>
      <c r="M34" s="279">
        <v>0</v>
      </c>
      <c r="N34" s="277">
        <v>0</v>
      </c>
      <c r="O34" s="278">
        <v>0</v>
      </c>
      <c r="P34" s="279">
        <v>0</v>
      </c>
      <c r="Q34" s="277">
        <v>53</v>
      </c>
      <c r="R34" s="278">
        <v>28</v>
      </c>
      <c r="S34" s="280">
        <v>25</v>
      </c>
    </row>
    <row r="35" spans="1:19" x14ac:dyDescent="0.15">
      <c r="A35" s="273" t="s">
        <v>273</v>
      </c>
      <c r="B35" s="274">
        <v>49</v>
      </c>
      <c r="C35" s="275">
        <v>9</v>
      </c>
      <c r="D35" s="276">
        <v>40</v>
      </c>
      <c r="E35" s="277">
        <v>1</v>
      </c>
      <c r="F35" s="278">
        <v>0</v>
      </c>
      <c r="G35" s="279">
        <v>1</v>
      </c>
      <c r="H35" s="277">
        <v>6</v>
      </c>
      <c r="I35" s="278">
        <v>1</v>
      </c>
      <c r="J35" s="279">
        <v>5</v>
      </c>
      <c r="K35" s="277">
        <v>11</v>
      </c>
      <c r="L35" s="278">
        <v>2</v>
      </c>
      <c r="M35" s="279">
        <v>9</v>
      </c>
      <c r="N35" s="277">
        <v>13</v>
      </c>
      <c r="O35" s="278">
        <v>0</v>
      </c>
      <c r="P35" s="279">
        <v>13</v>
      </c>
      <c r="Q35" s="277">
        <v>18</v>
      </c>
      <c r="R35" s="278">
        <v>6</v>
      </c>
      <c r="S35" s="280">
        <v>12</v>
      </c>
    </row>
    <row r="36" spans="1:19" ht="18" thickBot="1" x14ac:dyDescent="0.2">
      <c r="A36" s="281" t="s">
        <v>192</v>
      </c>
      <c r="B36" s="282">
        <v>693</v>
      </c>
      <c r="C36" s="283">
        <v>421</v>
      </c>
      <c r="D36" s="284">
        <v>272</v>
      </c>
      <c r="E36" s="285">
        <v>54</v>
      </c>
      <c r="F36" s="286">
        <v>34</v>
      </c>
      <c r="G36" s="287">
        <v>20</v>
      </c>
      <c r="H36" s="285">
        <v>111</v>
      </c>
      <c r="I36" s="286">
        <v>83</v>
      </c>
      <c r="J36" s="287">
        <v>28</v>
      </c>
      <c r="K36" s="285">
        <v>52</v>
      </c>
      <c r="L36" s="286">
        <v>27</v>
      </c>
      <c r="M36" s="287">
        <v>25</v>
      </c>
      <c r="N36" s="286">
        <v>338</v>
      </c>
      <c r="O36" s="286">
        <v>193</v>
      </c>
      <c r="P36" s="287">
        <v>145</v>
      </c>
      <c r="Q36" s="285">
        <v>138</v>
      </c>
      <c r="R36" s="286">
        <v>84</v>
      </c>
      <c r="S36" s="288">
        <v>54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4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02F1-05DB-4B10-AB34-CBECC8D5B9E9}">
  <dimension ref="A1:S36"/>
  <sheetViews>
    <sheetView tabSelected="1" workbookViewId="0"/>
  </sheetViews>
  <sheetFormatPr defaultRowHeight="17.25" x14ac:dyDescent="0.15"/>
  <cols>
    <col min="1" max="1" width="15.21875" style="261" customWidth="1"/>
    <col min="2" max="11" width="8.88671875" style="260"/>
    <col min="12" max="12" width="7.5546875" style="260" customWidth="1"/>
    <col min="13" max="16384" width="8.88671875" style="260"/>
  </cols>
  <sheetData>
    <row r="1" spans="1:19" ht="26.25" x14ac:dyDescent="0.45">
      <c r="A1" s="259" t="s">
        <v>394</v>
      </c>
    </row>
    <row r="2" spans="1:19" ht="18" thickBot="1" x14ac:dyDescent="0.3">
      <c r="S2" s="262" t="s">
        <v>386</v>
      </c>
    </row>
    <row r="3" spans="1:19" ht="25.5" customHeight="1" x14ac:dyDescent="0.15">
      <c r="A3" s="332" t="s">
        <v>195</v>
      </c>
      <c r="B3" s="334" t="s">
        <v>353</v>
      </c>
      <c r="C3" s="330"/>
      <c r="D3" s="335"/>
      <c r="E3" s="336" t="s">
        <v>387</v>
      </c>
      <c r="F3" s="337"/>
      <c r="G3" s="338"/>
      <c r="H3" s="336" t="s">
        <v>388</v>
      </c>
      <c r="I3" s="337"/>
      <c r="J3" s="338"/>
      <c r="K3" s="336" t="s">
        <v>389</v>
      </c>
      <c r="L3" s="337"/>
      <c r="M3" s="338"/>
      <c r="N3" s="336" t="s">
        <v>390</v>
      </c>
      <c r="O3" s="337"/>
      <c r="P3" s="338"/>
      <c r="Q3" s="329" t="s">
        <v>391</v>
      </c>
      <c r="R3" s="330"/>
      <c r="S3" s="331"/>
    </row>
    <row r="4" spans="1:19" ht="25.5" customHeight="1" thickBot="1" x14ac:dyDescent="0.2">
      <c r="A4" s="333"/>
      <c r="B4" s="263" t="s">
        <v>347</v>
      </c>
      <c r="C4" s="264" t="s">
        <v>348</v>
      </c>
      <c r="D4" s="264" t="s">
        <v>349</v>
      </c>
      <c r="E4" s="265" t="s">
        <v>347</v>
      </c>
      <c r="F4" s="264" t="s">
        <v>348</v>
      </c>
      <c r="G4" s="264" t="s">
        <v>349</v>
      </c>
      <c r="H4" s="265" t="s">
        <v>347</v>
      </c>
      <c r="I4" s="264" t="s">
        <v>348</v>
      </c>
      <c r="J4" s="264" t="s">
        <v>349</v>
      </c>
      <c r="K4" s="265" t="s">
        <v>347</v>
      </c>
      <c r="L4" s="264" t="s">
        <v>348</v>
      </c>
      <c r="M4" s="264" t="s">
        <v>349</v>
      </c>
      <c r="N4" s="265" t="s">
        <v>347</v>
      </c>
      <c r="O4" s="264" t="s">
        <v>348</v>
      </c>
      <c r="P4" s="264" t="s">
        <v>349</v>
      </c>
      <c r="Q4" s="265" t="s">
        <v>347</v>
      </c>
      <c r="R4" s="264" t="s">
        <v>348</v>
      </c>
      <c r="S4" s="266" t="s">
        <v>349</v>
      </c>
    </row>
    <row r="5" spans="1:19" s="272" customFormat="1" ht="21.75" customHeight="1" thickTop="1" x14ac:dyDescent="0.15">
      <c r="A5" s="267" t="s">
        <v>395</v>
      </c>
      <c r="B5" s="339">
        <v>24011</v>
      </c>
      <c r="C5" s="340">
        <v>13130</v>
      </c>
      <c r="D5" s="341">
        <v>10881</v>
      </c>
      <c r="E5" s="339">
        <v>1643</v>
      </c>
      <c r="F5" s="340">
        <v>896</v>
      </c>
      <c r="G5" s="341">
        <v>747</v>
      </c>
      <c r="H5" s="339">
        <v>2018</v>
      </c>
      <c r="I5" s="340">
        <v>1027</v>
      </c>
      <c r="J5" s="341">
        <v>991</v>
      </c>
      <c r="K5" s="339">
        <v>1602</v>
      </c>
      <c r="L5" s="340">
        <v>638</v>
      </c>
      <c r="M5" s="341">
        <v>964</v>
      </c>
      <c r="N5" s="339">
        <v>4918</v>
      </c>
      <c r="O5" s="340">
        <v>2345</v>
      </c>
      <c r="P5" s="341">
        <v>2573</v>
      </c>
      <c r="Q5" s="339">
        <v>13830</v>
      </c>
      <c r="R5" s="340">
        <v>8224</v>
      </c>
      <c r="S5" s="342">
        <v>5606</v>
      </c>
    </row>
    <row r="6" spans="1:19" ht="16.5" customHeight="1" x14ac:dyDescent="0.15">
      <c r="A6" s="273" t="s">
        <v>256</v>
      </c>
      <c r="B6" s="343">
        <v>978</v>
      </c>
      <c r="C6" s="344">
        <v>532</v>
      </c>
      <c r="D6" s="345">
        <v>446</v>
      </c>
      <c r="E6" s="346">
        <v>49</v>
      </c>
      <c r="F6" s="344">
        <v>23</v>
      </c>
      <c r="G6" s="345">
        <v>26</v>
      </c>
      <c r="H6" s="346">
        <v>131</v>
      </c>
      <c r="I6" s="344">
        <v>66</v>
      </c>
      <c r="J6" s="345">
        <v>65</v>
      </c>
      <c r="K6" s="346">
        <v>49</v>
      </c>
      <c r="L6" s="344">
        <v>26</v>
      </c>
      <c r="M6" s="345">
        <v>23</v>
      </c>
      <c r="N6" s="346">
        <v>247</v>
      </c>
      <c r="O6" s="344">
        <v>121</v>
      </c>
      <c r="P6" s="345">
        <v>126</v>
      </c>
      <c r="Q6" s="346">
        <v>502</v>
      </c>
      <c r="R6" s="344">
        <v>296</v>
      </c>
      <c r="S6" s="347">
        <v>206</v>
      </c>
    </row>
    <row r="7" spans="1:19" ht="16.5" customHeight="1" x14ac:dyDescent="0.15">
      <c r="A7" s="273" t="s">
        <v>255</v>
      </c>
      <c r="B7" s="343">
        <v>3582</v>
      </c>
      <c r="C7" s="344">
        <v>1608</v>
      </c>
      <c r="D7" s="345">
        <v>1974</v>
      </c>
      <c r="E7" s="346">
        <v>325</v>
      </c>
      <c r="F7" s="344">
        <v>158</v>
      </c>
      <c r="G7" s="345">
        <v>167</v>
      </c>
      <c r="H7" s="346">
        <v>318</v>
      </c>
      <c r="I7" s="344">
        <v>100</v>
      </c>
      <c r="J7" s="345">
        <v>218</v>
      </c>
      <c r="K7" s="346">
        <v>176</v>
      </c>
      <c r="L7" s="344">
        <v>65</v>
      </c>
      <c r="M7" s="345">
        <v>111</v>
      </c>
      <c r="N7" s="346">
        <v>909</v>
      </c>
      <c r="O7" s="344">
        <v>361</v>
      </c>
      <c r="P7" s="345">
        <v>548</v>
      </c>
      <c r="Q7" s="346">
        <v>1854</v>
      </c>
      <c r="R7" s="344">
        <v>924</v>
      </c>
      <c r="S7" s="347">
        <v>930</v>
      </c>
    </row>
    <row r="8" spans="1:19" ht="16.5" customHeight="1" x14ac:dyDescent="0.15">
      <c r="A8" s="273" t="s">
        <v>254</v>
      </c>
      <c r="B8" s="343">
        <v>6997</v>
      </c>
      <c r="C8" s="344">
        <v>3089</v>
      </c>
      <c r="D8" s="345">
        <v>3908</v>
      </c>
      <c r="E8" s="346">
        <v>624</v>
      </c>
      <c r="F8" s="344">
        <v>342</v>
      </c>
      <c r="G8" s="345">
        <v>282</v>
      </c>
      <c r="H8" s="346">
        <v>589</v>
      </c>
      <c r="I8" s="344">
        <v>231</v>
      </c>
      <c r="J8" s="345">
        <v>358</v>
      </c>
      <c r="K8" s="346">
        <v>795</v>
      </c>
      <c r="L8" s="344">
        <v>285</v>
      </c>
      <c r="M8" s="345">
        <v>510</v>
      </c>
      <c r="N8" s="346">
        <v>1011</v>
      </c>
      <c r="O8" s="344">
        <v>350</v>
      </c>
      <c r="P8" s="345">
        <v>661</v>
      </c>
      <c r="Q8" s="346">
        <v>3978</v>
      </c>
      <c r="R8" s="344">
        <v>1881</v>
      </c>
      <c r="S8" s="347">
        <v>2097</v>
      </c>
    </row>
    <row r="9" spans="1:19" ht="16.5" customHeight="1" x14ac:dyDescent="0.15">
      <c r="A9" s="273" t="s">
        <v>64</v>
      </c>
      <c r="B9" s="343">
        <v>1917</v>
      </c>
      <c r="C9" s="344">
        <v>1193</v>
      </c>
      <c r="D9" s="345">
        <v>724</v>
      </c>
      <c r="E9" s="346">
        <v>31</v>
      </c>
      <c r="F9" s="344">
        <v>19</v>
      </c>
      <c r="G9" s="345">
        <v>12</v>
      </c>
      <c r="H9" s="346">
        <v>62</v>
      </c>
      <c r="I9" s="344">
        <v>45</v>
      </c>
      <c r="J9" s="345">
        <v>17</v>
      </c>
      <c r="K9" s="346">
        <v>43</v>
      </c>
      <c r="L9" s="344">
        <v>32</v>
      </c>
      <c r="M9" s="345">
        <v>11</v>
      </c>
      <c r="N9" s="346">
        <v>433</v>
      </c>
      <c r="O9" s="344">
        <v>322</v>
      </c>
      <c r="P9" s="345">
        <v>111</v>
      </c>
      <c r="Q9" s="346">
        <v>1348</v>
      </c>
      <c r="R9" s="344">
        <v>775</v>
      </c>
      <c r="S9" s="347">
        <v>573</v>
      </c>
    </row>
    <row r="10" spans="1:19" ht="16.5" customHeight="1" x14ac:dyDescent="0.15">
      <c r="A10" s="273" t="s">
        <v>258</v>
      </c>
      <c r="B10" s="343">
        <v>888</v>
      </c>
      <c r="C10" s="344">
        <v>481</v>
      </c>
      <c r="D10" s="345">
        <v>407</v>
      </c>
      <c r="E10" s="346">
        <v>19</v>
      </c>
      <c r="F10" s="344">
        <v>3</v>
      </c>
      <c r="G10" s="345">
        <v>16</v>
      </c>
      <c r="H10" s="346">
        <v>64</v>
      </c>
      <c r="I10" s="344">
        <v>17</v>
      </c>
      <c r="J10" s="345">
        <v>47</v>
      </c>
      <c r="K10" s="346">
        <v>51</v>
      </c>
      <c r="L10" s="344">
        <v>6</v>
      </c>
      <c r="M10" s="345">
        <v>45</v>
      </c>
      <c r="N10" s="346">
        <v>172</v>
      </c>
      <c r="O10" s="344">
        <v>58</v>
      </c>
      <c r="P10" s="345">
        <v>114</v>
      </c>
      <c r="Q10" s="346">
        <v>582</v>
      </c>
      <c r="R10" s="344">
        <v>397</v>
      </c>
      <c r="S10" s="347">
        <v>185</v>
      </c>
    </row>
    <row r="11" spans="1:19" ht="16.5" customHeight="1" x14ac:dyDescent="0.15">
      <c r="A11" s="273" t="s">
        <v>257</v>
      </c>
      <c r="B11" s="343">
        <v>1406</v>
      </c>
      <c r="C11" s="344">
        <v>1051</v>
      </c>
      <c r="D11" s="345">
        <v>355</v>
      </c>
      <c r="E11" s="346">
        <v>64</v>
      </c>
      <c r="F11" s="344">
        <v>53</v>
      </c>
      <c r="G11" s="345">
        <v>11</v>
      </c>
      <c r="H11" s="346">
        <v>59</v>
      </c>
      <c r="I11" s="344">
        <v>42</v>
      </c>
      <c r="J11" s="345">
        <v>17</v>
      </c>
      <c r="K11" s="346">
        <v>53</v>
      </c>
      <c r="L11" s="344">
        <v>31</v>
      </c>
      <c r="M11" s="345">
        <v>22</v>
      </c>
      <c r="N11" s="346">
        <v>174</v>
      </c>
      <c r="O11" s="344">
        <v>72</v>
      </c>
      <c r="P11" s="345">
        <v>102</v>
      </c>
      <c r="Q11" s="346">
        <v>1056</v>
      </c>
      <c r="R11" s="344">
        <v>853</v>
      </c>
      <c r="S11" s="347">
        <v>203</v>
      </c>
    </row>
    <row r="12" spans="1:19" ht="16.5" customHeight="1" x14ac:dyDescent="0.15">
      <c r="A12" s="273" t="s">
        <v>260</v>
      </c>
      <c r="B12" s="343">
        <v>440</v>
      </c>
      <c r="C12" s="344">
        <v>372</v>
      </c>
      <c r="D12" s="345">
        <v>68</v>
      </c>
      <c r="E12" s="346">
        <v>19</v>
      </c>
      <c r="F12" s="344">
        <v>12</v>
      </c>
      <c r="G12" s="345">
        <v>7</v>
      </c>
      <c r="H12" s="346">
        <v>36</v>
      </c>
      <c r="I12" s="344">
        <v>29</v>
      </c>
      <c r="J12" s="345">
        <v>7</v>
      </c>
      <c r="K12" s="346">
        <v>27</v>
      </c>
      <c r="L12" s="344">
        <v>15</v>
      </c>
      <c r="M12" s="345">
        <v>12</v>
      </c>
      <c r="N12" s="346">
        <v>50</v>
      </c>
      <c r="O12" s="344">
        <v>31</v>
      </c>
      <c r="P12" s="345">
        <v>19</v>
      </c>
      <c r="Q12" s="346">
        <v>308</v>
      </c>
      <c r="R12" s="344">
        <v>285</v>
      </c>
      <c r="S12" s="347">
        <v>23</v>
      </c>
    </row>
    <row r="13" spans="1:19" ht="16.5" customHeight="1" x14ac:dyDescent="0.15">
      <c r="A13" s="273" t="s">
        <v>59</v>
      </c>
      <c r="B13" s="343">
        <v>607</v>
      </c>
      <c r="C13" s="344">
        <v>553</v>
      </c>
      <c r="D13" s="345">
        <v>54</v>
      </c>
      <c r="E13" s="346">
        <v>7</v>
      </c>
      <c r="F13" s="344">
        <v>5</v>
      </c>
      <c r="G13" s="345">
        <v>2</v>
      </c>
      <c r="H13" s="346">
        <v>29</v>
      </c>
      <c r="I13" s="344">
        <v>26</v>
      </c>
      <c r="J13" s="345">
        <v>3</v>
      </c>
      <c r="K13" s="346">
        <v>3</v>
      </c>
      <c r="L13" s="344">
        <v>0</v>
      </c>
      <c r="M13" s="345">
        <v>3</v>
      </c>
      <c r="N13" s="346">
        <v>123</v>
      </c>
      <c r="O13" s="344">
        <v>91</v>
      </c>
      <c r="P13" s="345">
        <v>32</v>
      </c>
      <c r="Q13" s="346">
        <v>445</v>
      </c>
      <c r="R13" s="344">
        <v>431</v>
      </c>
      <c r="S13" s="347">
        <v>14</v>
      </c>
    </row>
    <row r="14" spans="1:19" ht="16.5" customHeight="1" x14ac:dyDescent="0.15">
      <c r="A14" s="273" t="s">
        <v>261</v>
      </c>
      <c r="B14" s="343">
        <v>563</v>
      </c>
      <c r="C14" s="344">
        <v>318</v>
      </c>
      <c r="D14" s="345">
        <v>245</v>
      </c>
      <c r="E14" s="346">
        <v>44</v>
      </c>
      <c r="F14" s="344">
        <v>32</v>
      </c>
      <c r="G14" s="345">
        <v>12</v>
      </c>
      <c r="H14" s="346">
        <v>57</v>
      </c>
      <c r="I14" s="344">
        <v>27</v>
      </c>
      <c r="J14" s="345">
        <v>30</v>
      </c>
      <c r="K14" s="346">
        <v>52</v>
      </c>
      <c r="L14" s="344">
        <v>31</v>
      </c>
      <c r="M14" s="345">
        <v>21</v>
      </c>
      <c r="N14" s="346">
        <v>80</v>
      </c>
      <c r="O14" s="344">
        <v>20</v>
      </c>
      <c r="P14" s="345">
        <v>60</v>
      </c>
      <c r="Q14" s="346">
        <v>330</v>
      </c>
      <c r="R14" s="344">
        <v>208</v>
      </c>
      <c r="S14" s="347">
        <v>122</v>
      </c>
    </row>
    <row r="15" spans="1:19" ht="16.5" customHeight="1" x14ac:dyDescent="0.15">
      <c r="A15" s="273" t="s">
        <v>263</v>
      </c>
      <c r="B15" s="343">
        <v>551</v>
      </c>
      <c r="C15" s="344">
        <v>516</v>
      </c>
      <c r="D15" s="345">
        <v>35</v>
      </c>
      <c r="E15" s="346">
        <v>19</v>
      </c>
      <c r="F15" s="344">
        <v>12</v>
      </c>
      <c r="G15" s="345">
        <v>7</v>
      </c>
      <c r="H15" s="346">
        <v>139</v>
      </c>
      <c r="I15" s="344">
        <v>134</v>
      </c>
      <c r="J15" s="345">
        <v>5</v>
      </c>
      <c r="K15" s="346">
        <v>22</v>
      </c>
      <c r="L15" s="344">
        <v>18</v>
      </c>
      <c r="M15" s="345">
        <v>4</v>
      </c>
      <c r="N15" s="346">
        <v>68</v>
      </c>
      <c r="O15" s="344">
        <v>55</v>
      </c>
      <c r="P15" s="345">
        <v>13</v>
      </c>
      <c r="Q15" s="346">
        <v>303</v>
      </c>
      <c r="R15" s="344">
        <v>297</v>
      </c>
      <c r="S15" s="347">
        <v>6</v>
      </c>
    </row>
    <row r="16" spans="1:19" x14ac:dyDescent="0.15">
      <c r="A16" s="273" t="s">
        <v>262</v>
      </c>
      <c r="B16" s="343">
        <v>341</v>
      </c>
      <c r="C16" s="344">
        <v>156</v>
      </c>
      <c r="D16" s="345">
        <v>185</v>
      </c>
      <c r="E16" s="346">
        <v>49</v>
      </c>
      <c r="F16" s="344">
        <v>34</v>
      </c>
      <c r="G16" s="345">
        <v>15</v>
      </c>
      <c r="H16" s="346">
        <v>58</v>
      </c>
      <c r="I16" s="344">
        <v>22</v>
      </c>
      <c r="J16" s="345">
        <v>36</v>
      </c>
      <c r="K16" s="346">
        <v>76</v>
      </c>
      <c r="L16" s="344">
        <v>31</v>
      </c>
      <c r="M16" s="345">
        <v>45</v>
      </c>
      <c r="N16" s="346">
        <v>94</v>
      </c>
      <c r="O16" s="344">
        <v>44</v>
      </c>
      <c r="P16" s="345">
        <v>50</v>
      </c>
      <c r="Q16" s="346">
        <v>64</v>
      </c>
      <c r="R16" s="344">
        <v>25</v>
      </c>
      <c r="S16" s="347">
        <v>39</v>
      </c>
    </row>
    <row r="17" spans="1:19" x14ac:dyDescent="0.15">
      <c r="A17" s="273" t="s">
        <v>259</v>
      </c>
      <c r="B17" s="343">
        <v>600</v>
      </c>
      <c r="C17" s="344">
        <v>259</v>
      </c>
      <c r="D17" s="345">
        <v>341</v>
      </c>
      <c r="E17" s="346">
        <v>105</v>
      </c>
      <c r="F17" s="344">
        <v>41</v>
      </c>
      <c r="G17" s="345">
        <v>64</v>
      </c>
      <c r="H17" s="346">
        <v>57</v>
      </c>
      <c r="I17" s="344">
        <v>22</v>
      </c>
      <c r="J17" s="345">
        <v>35</v>
      </c>
      <c r="K17" s="346">
        <v>20</v>
      </c>
      <c r="L17" s="344">
        <v>3</v>
      </c>
      <c r="M17" s="345">
        <v>17</v>
      </c>
      <c r="N17" s="346">
        <v>197</v>
      </c>
      <c r="O17" s="344">
        <v>85</v>
      </c>
      <c r="P17" s="345">
        <v>112</v>
      </c>
      <c r="Q17" s="346">
        <v>221</v>
      </c>
      <c r="R17" s="344">
        <v>108</v>
      </c>
      <c r="S17" s="347">
        <v>113</v>
      </c>
    </row>
    <row r="18" spans="1:19" x14ac:dyDescent="0.15">
      <c r="A18" s="273" t="s">
        <v>264</v>
      </c>
      <c r="B18" s="343">
        <v>352</v>
      </c>
      <c r="C18" s="344">
        <v>28</v>
      </c>
      <c r="D18" s="345">
        <v>324</v>
      </c>
      <c r="E18" s="346">
        <v>24</v>
      </c>
      <c r="F18" s="344">
        <v>1</v>
      </c>
      <c r="G18" s="345">
        <v>23</v>
      </c>
      <c r="H18" s="346">
        <v>49</v>
      </c>
      <c r="I18" s="344">
        <v>5</v>
      </c>
      <c r="J18" s="345">
        <v>44</v>
      </c>
      <c r="K18" s="346">
        <v>58</v>
      </c>
      <c r="L18" s="344">
        <v>6</v>
      </c>
      <c r="M18" s="345">
        <v>52</v>
      </c>
      <c r="N18" s="346">
        <v>98</v>
      </c>
      <c r="O18" s="344">
        <v>3</v>
      </c>
      <c r="P18" s="345">
        <v>95</v>
      </c>
      <c r="Q18" s="346">
        <v>123</v>
      </c>
      <c r="R18" s="344">
        <v>13</v>
      </c>
      <c r="S18" s="347">
        <v>110</v>
      </c>
    </row>
    <row r="19" spans="1:19" x14ac:dyDescent="0.15">
      <c r="A19" s="273" t="s">
        <v>152</v>
      </c>
      <c r="B19" s="343">
        <v>425</v>
      </c>
      <c r="C19" s="344">
        <v>405</v>
      </c>
      <c r="D19" s="345">
        <v>20</v>
      </c>
      <c r="E19" s="346">
        <v>9</v>
      </c>
      <c r="F19" s="344">
        <v>9</v>
      </c>
      <c r="G19" s="345">
        <v>0</v>
      </c>
      <c r="H19" s="346">
        <v>29</v>
      </c>
      <c r="I19" s="344">
        <v>29</v>
      </c>
      <c r="J19" s="345">
        <v>0</v>
      </c>
      <c r="K19" s="346">
        <v>4</v>
      </c>
      <c r="L19" s="344">
        <v>4</v>
      </c>
      <c r="M19" s="345">
        <v>0</v>
      </c>
      <c r="N19" s="346">
        <v>24</v>
      </c>
      <c r="O19" s="344">
        <v>21</v>
      </c>
      <c r="P19" s="345">
        <v>3</v>
      </c>
      <c r="Q19" s="346">
        <v>359</v>
      </c>
      <c r="R19" s="344">
        <v>342</v>
      </c>
      <c r="S19" s="347">
        <v>17</v>
      </c>
    </row>
    <row r="20" spans="1:19" x14ac:dyDescent="0.15">
      <c r="A20" s="273" t="s">
        <v>266</v>
      </c>
      <c r="B20" s="343">
        <v>222</v>
      </c>
      <c r="C20" s="344">
        <v>109</v>
      </c>
      <c r="D20" s="345">
        <v>113</v>
      </c>
      <c r="E20" s="346">
        <v>45</v>
      </c>
      <c r="F20" s="344">
        <v>22</v>
      </c>
      <c r="G20" s="345">
        <v>23</v>
      </c>
      <c r="H20" s="346">
        <v>41</v>
      </c>
      <c r="I20" s="344">
        <v>22</v>
      </c>
      <c r="J20" s="345">
        <v>19</v>
      </c>
      <c r="K20" s="346">
        <v>32</v>
      </c>
      <c r="L20" s="344">
        <v>16</v>
      </c>
      <c r="M20" s="345">
        <v>16</v>
      </c>
      <c r="N20" s="346">
        <v>73</v>
      </c>
      <c r="O20" s="344">
        <v>35</v>
      </c>
      <c r="P20" s="345">
        <v>38</v>
      </c>
      <c r="Q20" s="346">
        <v>31</v>
      </c>
      <c r="R20" s="344">
        <v>14</v>
      </c>
      <c r="S20" s="347">
        <v>17</v>
      </c>
    </row>
    <row r="21" spans="1:19" x14ac:dyDescent="0.15">
      <c r="A21" s="273" t="s">
        <v>69</v>
      </c>
      <c r="B21" s="343">
        <v>1030</v>
      </c>
      <c r="C21" s="344">
        <v>556</v>
      </c>
      <c r="D21" s="345">
        <v>474</v>
      </c>
      <c r="E21" s="346">
        <v>21</v>
      </c>
      <c r="F21" s="344">
        <v>12</v>
      </c>
      <c r="G21" s="345">
        <v>9</v>
      </c>
      <c r="H21" s="346">
        <v>30</v>
      </c>
      <c r="I21" s="344">
        <v>22</v>
      </c>
      <c r="J21" s="345">
        <v>8</v>
      </c>
      <c r="K21" s="346">
        <v>3</v>
      </c>
      <c r="L21" s="344">
        <v>3</v>
      </c>
      <c r="M21" s="345">
        <v>0</v>
      </c>
      <c r="N21" s="346">
        <v>154</v>
      </c>
      <c r="O21" s="344">
        <v>89</v>
      </c>
      <c r="P21" s="345">
        <v>65</v>
      </c>
      <c r="Q21" s="346">
        <v>822</v>
      </c>
      <c r="R21" s="344">
        <v>430</v>
      </c>
      <c r="S21" s="347">
        <v>392</v>
      </c>
    </row>
    <row r="22" spans="1:19" x14ac:dyDescent="0.15">
      <c r="A22" s="273" t="s">
        <v>63</v>
      </c>
      <c r="B22" s="343">
        <v>157</v>
      </c>
      <c r="C22" s="344">
        <v>124</v>
      </c>
      <c r="D22" s="345">
        <v>33</v>
      </c>
      <c r="E22" s="346">
        <v>20</v>
      </c>
      <c r="F22" s="344">
        <v>12</v>
      </c>
      <c r="G22" s="345">
        <v>8</v>
      </c>
      <c r="H22" s="346">
        <v>7</v>
      </c>
      <c r="I22" s="344">
        <v>7</v>
      </c>
      <c r="J22" s="345">
        <v>0</v>
      </c>
      <c r="K22" s="346">
        <v>2</v>
      </c>
      <c r="L22" s="344">
        <v>2</v>
      </c>
      <c r="M22" s="345">
        <v>0</v>
      </c>
      <c r="N22" s="346">
        <v>75</v>
      </c>
      <c r="O22" s="344">
        <v>50</v>
      </c>
      <c r="P22" s="345">
        <v>25</v>
      </c>
      <c r="Q22" s="346">
        <v>53</v>
      </c>
      <c r="R22" s="344">
        <v>53</v>
      </c>
      <c r="S22" s="347">
        <v>0</v>
      </c>
    </row>
    <row r="23" spans="1:19" x14ac:dyDescent="0.15">
      <c r="A23" s="273" t="s">
        <v>118</v>
      </c>
      <c r="B23" s="343">
        <v>534</v>
      </c>
      <c r="C23" s="344">
        <v>280</v>
      </c>
      <c r="D23" s="345">
        <v>254</v>
      </c>
      <c r="E23" s="346">
        <v>11</v>
      </c>
      <c r="F23" s="344">
        <v>7</v>
      </c>
      <c r="G23" s="345">
        <v>4</v>
      </c>
      <c r="H23" s="346">
        <v>34</v>
      </c>
      <c r="I23" s="344">
        <v>27</v>
      </c>
      <c r="J23" s="345">
        <v>7</v>
      </c>
      <c r="K23" s="346">
        <v>3</v>
      </c>
      <c r="L23" s="344">
        <v>0</v>
      </c>
      <c r="M23" s="345">
        <v>3</v>
      </c>
      <c r="N23" s="346">
        <v>90</v>
      </c>
      <c r="O23" s="344">
        <v>43</v>
      </c>
      <c r="P23" s="345">
        <v>47</v>
      </c>
      <c r="Q23" s="346">
        <v>396</v>
      </c>
      <c r="R23" s="344">
        <v>203</v>
      </c>
      <c r="S23" s="347">
        <v>193</v>
      </c>
    </row>
    <row r="24" spans="1:19" x14ac:dyDescent="0.15">
      <c r="A24" s="273" t="s">
        <v>154</v>
      </c>
      <c r="B24" s="343">
        <v>306</v>
      </c>
      <c r="C24" s="344">
        <v>246</v>
      </c>
      <c r="D24" s="345">
        <v>60</v>
      </c>
      <c r="E24" s="346">
        <v>34</v>
      </c>
      <c r="F24" s="344">
        <v>28</v>
      </c>
      <c r="G24" s="345">
        <v>6</v>
      </c>
      <c r="H24" s="346">
        <v>7</v>
      </c>
      <c r="I24" s="344">
        <v>7</v>
      </c>
      <c r="J24" s="345">
        <v>0</v>
      </c>
      <c r="K24" s="346">
        <v>6</v>
      </c>
      <c r="L24" s="344">
        <v>3</v>
      </c>
      <c r="M24" s="345">
        <v>3</v>
      </c>
      <c r="N24" s="346">
        <v>109</v>
      </c>
      <c r="O24" s="344">
        <v>66</v>
      </c>
      <c r="P24" s="345">
        <v>43</v>
      </c>
      <c r="Q24" s="346">
        <v>150</v>
      </c>
      <c r="R24" s="344">
        <v>142</v>
      </c>
      <c r="S24" s="347">
        <v>8</v>
      </c>
    </row>
    <row r="25" spans="1:19" x14ac:dyDescent="0.15">
      <c r="A25" s="273" t="s">
        <v>265</v>
      </c>
      <c r="B25" s="343">
        <v>409</v>
      </c>
      <c r="C25" s="344">
        <v>276</v>
      </c>
      <c r="D25" s="345">
        <v>133</v>
      </c>
      <c r="E25" s="346">
        <v>25</v>
      </c>
      <c r="F25" s="344">
        <v>14</v>
      </c>
      <c r="G25" s="345">
        <v>11</v>
      </c>
      <c r="H25" s="346">
        <v>3</v>
      </c>
      <c r="I25" s="344">
        <v>3</v>
      </c>
      <c r="J25" s="345">
        <v>0</v>
      </c>
      <c r="K25" s="346">
        <v>7</v>
      </c>
      <c r="L25" s="344">
        <v>1</v>
      </c>
      <c r="M25" s="345">
        <v>6</v>
      </c>
      <c r="N25" s="346">
        <v>245</v>
      </c>
      <c r="O25" s="344">
        <v>144</v>
      </c>
      <c r="P25" s="345">
        <v>101</v>
      </c>
      <c r="Q25" s="346">
        <v>129</v>
      </c>
      <c r="R25" s="344">
        <v>114</v>
      </c>
      <c r="S25" s="347">
        <v>15</v>
      </c>
    </row>
    <row r="26" spans="1:19" x14ac:dyDescent="0.15">
      <c r="A26" s="273" t="s">
        <v>267</v>
      </c>
      <c r="B26" s="343">
        <v>167</v>
      </c>
      <c r="C26" s="344">
        <v>91</v>
      </c>
      <c r="D26" s="345">
        <v>76</v>
      </c>
      <c r="E26" s="346">
        <v>2</v>
      </c>
      <c r="F26" s="344">
        <v>0</v>
      </c>
      <c r="G26" s="345">
        <v>2</v>
      </c>
      <c r="H26" s="346">
        <v>9</v>
      </c>
      <c r="I26" s="344">
        <v>8</v>
      </c>
      <c r="J26" s="345">
        <v>1</v>
      </c>
      <c r="K26" s="346">
        <v>1</v>
      </c>
      <c r="L26" s="344">
        <v>0</v>
      </c>
      <c r="M26" s="345">
        <v>1</v>
      </c>
      <c r="N26" s="346">
        <v>22</v>
      </c>
      <c r="O26" s="344">
        <v>13</v>
      </c>
      <c r="P26" s="345">
        <v>9</v>
      </c>
      <c r="Q26" s="346">
        <v>133</v>
      </c>
      <c r="R26" s="344">
        <v>70</v>
      </c>
      <c r="S26" s="347">
        <v>63</v>
      </c>
    </row>
    <row r="27" spans="1:19" x14ac:dyDescent="0.15">
      <c r="A27" s="273" t="s">
        <v>269</v>
      </c>
      <c r="B27" s="343">
        <v>80</v>
      </c>
      <c r="C27" s="344">
        <v>49</v>
      </c>
      <c r="D27" s="345">
        <v>31</v>
      </c>
      <c r="E27" s="346">
        <v>8</v>
      </c>
      <c r="F27" s="344">
        <v>6</v>
      </c>
      <c r="G27" s="345">
        <v>2</v>
      </c>
      <c r="H27" s="346">
        <v>25</v>
      </c>
      <c r="I27" s="344">
        <v>14</v>
      </c>
      <c r="J27" s="345">
        <v>11</v>
      </c>
      <c r="K27" s="346">
        <v>14</v>
      </c>
      <c r="L27" s="344">
        <v>9</v>
      </c>
      <c r="M27" s="345">
        <v>5</v>
      </c>
      <c r="N27" s="346">
        <v>15</v>
      </c>
      <c r="O27" s="344">
        <v>9</v>
      </c>
      <c r="P27" s="345">
        <v>6</v>
      </c>
      <c r="Q27" s="346">
        <v>18</v>
      </c>
      <c r="R27" s="344">
        <v>11</v>
      </c>
      <c r="S27" s="347">
        <v>7</v>
      </c>
    </row>
    <row r="28" spans="1:19" x14ac:dyDescent="0.15">
      <c r="A28" s="273" t="s">
        <v>268</v>
      </c>
      <c r="B28" s="343">
        <v>70</v>
      </c>
      <c r="C28" s="344">
        <v>49</v>
      </c>
      <c r="D28" s="345">
        <v>21</v>
      </c>
      <c r="E28" s="346">
        <v>8</v>
      </c>
      <c r="F28" s="344">
        <v>6</v>
      </c>
      <c r="G28" s="345">
        <v>2</v>
      </c>
      <c r="H28" s="346">
        <v>17</v>
      </c>
      <c r="I28" s="344">
        <v>13</v>
      </c>
      <c r="J28" s="345">
        <v>4</v>
      </c>
      <c r="K28" s="346">
        <v>18</v>
      </c>
      <c r="L28" s="344">
        <v>12</v>
      </c>
      <c r="M28" s="345">
        <v>6</v>
      </c>
      <c r="N28" s="346">
        <v>14</v>
      </c>
      <c r="O28" s="344">
        <v>10</v>
      </c>
      <c r="P28" s="345">
        <v>4</v>
      </c>
      <c r="Q28" s="346">
        <v>13</v>
      </c>
      <c r="R28" s="344">
        <v>8</v>
      </c>
      <c r="S28" s="347">
        <v>5</v>
      </c>
    </row>
    <row r="29" spans="1:19" x14ac:dyDescent="0.15">
      <c r="A29" s="273" t="s">
        <v>83</v>
      </c>
      <c r="B29" s="343">
        <v>60</v>
      </c>
      <c r="C29" s="344">
        <v>33</v>
      </c>
      <c r="D29" s="345">
        <v>27</v>
      </c>
      <c r="E29" s="346">
        <v>6</v>
      </c>
      <c r="F29" s="344">
        <v>2</v>
      </c>
      <c r="G29" s="345">
        <v>4</v>
      </c>
      <c r="H29" s="346">
        <v>1</v>
      </c>
      <c r="I29" s="344">
        <v>1</v>
      </c>
      <c r="J29" s="345">
        <v>0</v>
      </c>
      <c r="K29" s="346">
        <v>2</v>
      </c>
      <c r="L29" s="344">
        <v>1</v>
      </c>
      <c r="M29" s="345">
        <v>1</v>
      </c>
      <c r="N29" s="346">
        <v>15</v>
      </c>
      <c r="O29" s="344">
        <v>4</v>
      </c>
      <c r="P29" s="345">
        <v>11</v>
      </c>
      <c r="Q29" s="346">
        <v>36</v>
      </c>
      <c r="R29" s="344">
        <v>25</v>
      </c>
      <c r="S29" s="347">
        <v>11</v>
      </c>
    </row>
    <row r="30" spans="1:19" x14ac:dyDescent="0.15">
      <c r="A30" s="273" t="s">
        <v>86</v>
      </c>
      <c r="B30" s="343">
        <v>247</v>
      </c>
      <c r="C30" s="344">
        <v>104</v>
      </c>
      <c r="D30" s="345">
        <v>143</v>
      </c>
      <c r="E30" s="346">
        <v>0</v>
      </c>
      <c r="F30" s="344">
        <v>0</v>
      </c>
      <c r="G30" s="345">
        <v>0</v>
      </c>
      <c r="H30" s="346">
        <v>1</v>
      </c>
      <c r="I30" s="344">
        <v>0</v>
      </c>
      <c r="J30" s="345">
        <v>1</v>
      </c>
      <c r="K30" s="346">
        <v>0</v>
      </c>
      <c r="L30" s="344">
        <v>0</v>
      </c>
      <c r="M30" s="345">
        <v>0</v>
      </c>
      <c r="N30" s="346">
        <v>3</v>
      </c>
      <c r="O30" s="344">
        <v>0</v>
      </c>
      <c r="P30" s="345">
        <v>3</v>
      </c>
      <c r="Q30" s="346">
        <v>243</v>
      </c>
      <c r="R30" s="344">
        <v>104</v>
      </c>
      <c r="S30" s="347">
        <v>139</v>
      </c>
    </row>
    <row r="31" spans="1:19" x14ac:dyDescent="0.15">
      <c r="A31" s="273" t="s">
        <v>270</v>
      </c>
      <c r="B31" s="343">
        <v>109</v>
      </c>
      <c r="C31" s="344">
        <v>41</v>
      </c>
      <c r="D31" s="345">
        <v>68</v>
      </c>
      <c r="E31" s="346">
        <v>10</v>
      </c>
      <c r="F31" s="344">
        <v>2</v>
      </c>
      <c r="G31" s="345">
        <v>8</v>
      </c>
      <c r="H31" s="346">
        <v>34</v>
      </c>
      <c r="I31" s="344">
        <v>13</v>
      </c>
      <c r="J31" s="345">
        <v>21</v>
      </c>
      <c r="K31" s="346">
        <v>22</v>
      </c>
      <c r="L31" s="344">
        <v>9</v>
      </c>
      <c r="M31" s="345">
        <v>13</v>
      </c>
      <c r="N31" s="346">
        <v>17</v>
      </c>
      <c r="O31" s="344">
        <v>7</v>
      </c>
      <c r="P31" s="345">
        <v>10</v>
      </c>
      <c r="Q31" s="346">
        <v>26</v>
      </c>
      <c r="R31" s="344">
        <v>10</v>
      </c>
      <c r="S31" s="347">
        <v>16</v>
      </c>
    </row>
    <row r="32" spans="1:19" x14ac:dyDescent="0.15">
      <c r="A32" s="273" t="s">
        <v>84</v>
      </c>
      <c r="B32" s="343">
        <v>70</v>
      </c>
      <c r="C32" s="344">
        <v>50</v>
      </c>
      <c r="D32" s="345">
        <v>20</v>
      </c>
      <c r="E32" s="346">
        <v>7</v>
      </c>
      <c r="F32" s="344">
        <v>4</v>
      </c>
      <c r="G32" s="345">
        <v>3</v>
      </c>
      <c r="H32" s="346">
        <v>7</v>
      </c>
      <c r="I32" s="344">
        <v>4</v>
      </c>
      <c r="J32" s="345">
        <v>3</v>
      </c>
      <c r="K32" s="346">
        <v>0</v>
      </c>
      <c r="L32" s="344">
        <v>0</v>
      </c>
      <c r="M32" s="345">
        <v>0</v>
      </c>
      <c r="N32" s="346">
        <v>30</v>
      </c>
      <c r="O32" s="344">
        <v>21</v>
      </c>
      <c r="P32" s="345">
        <v>9</v>
      </c>
      <c r="Q32" s="346">
        <v>26</v>
      </c>
      <c r="R32" s="344">
        <v>21</v>
      </c>
      <c r="S32" s="347">
        <v>5</v>
      </c>
    </row>
    <row r="33" spans="1:19" x14ac:dyDescent="0.15">
      <c r="A33" s="273" t="s">
        <v>271</v>
      </c>
      <c r="B33" s="343">
        <v>56</v>
      </c>
      <c r="C33" s="344">
        <v>56</v>
      </c>
      <c r="D33" s="345">
        <v>0</v>
      </c>
      <c r="E33" s="346">
        <v>2</v>
      </c>
      <c r="F33" s="344">
        <v>2</v>
      </c>
      <c r="G33" s="345">
        <v>0</v>
      </c>
      <c r="H33" s="346">
        <v>0</v>
      </c>
      <c r="I33" s="344">
        <v>0</v>
      </c>
      <c r="J33" s="345">
        <v>0</v>
      </c>
      <c r="K33" s="346">
        <v>0</v>
      </c>
      <c r="L33" s="344">
        <v>0</v>
      </c>
      <c r="M33" s="345">
        <v>0</v>
      </c>
      <c r="N33" s="346">
        <v>3</v>
      </c>
      <c r="O33" s="344">
        <v>3</v>
      </c>
      <c r="P33" s="345">
        <v>0</v>
      </c>
      <c r="Q33" s="346">
        <v>51</v>
      </c>
      <c r="R33" s="344">
        <v>51</v>
      </c>
      <c r="S33" s="347">
        <v>0</v>
      </c>
    </row>
    <row r="34" spans="1:19" x14ac:dyDescent="0.15">
      <c r="A34" s="273" t="s">
        <v>274</v>
      </c>
      <c r="B34" s="343">
        <v>57</v>
      </c>
      <c r="C34" s="344">
        <v>33</v>
      </c>
      <c r="D34" s="345">
        <v>24</v>
      </c>
      <c r="E34" s="346">
        <v>0</v>
      </c>
      <c r="F34" s="344">
        <v>0</v>
      </c>
      <c r="G34" s="345">
        <v>0</v>
      </c>
      <c r="H34" s="346">
        <v>0</v>
      </c>
      <c r="I34" s="344">
        <v>0</v>
      </c>
      <c r="J34" s="345">
        <v>0</v>
      </c>
      <c r="K34" s="346">
        <v>0</v>
      </c>
      <c r="L34" s="344">
        <v>0</v>
      </c>
      <c r="M34" s="345">
        <v>0</v>
      </c>
      <c r="N34" s="346">
        <v>0</v>
      </c>
      <c r="O34" s="344">
        <v>0</v>
      </c>
      <c r="P34" s="345">
        <v>0</v>
      </c>
      <c r="Q34" s="346">
        <v>57</v>
      </c>
      <c r="R34" s="344">
        <v>33</v>
      </c>
      <c r="S34" s="347">
        <v>24</v>
      </c>
    </row>
    <row r="35" spans="1:19" x14ac:dyDescent="0.15">
      <c r="A35" s="273" t="s">
        <v>273</v>
      </c>
      <c r="B35" s="343">
        <v>56</v>
      </c>
      <c r="C35" s="344">
        <v>9</v>
      </c>
      <c r="D35" s="345">
        <v>47</v>
      </c>
      <c r="E35" s="346">
        <v>2</v>
      </c>
      <c r="F35" s="344">
        <v>0</v>
      </c>
      <c r="G35" s="345">
        <v>2</v>
      </c>
      <c r="H35" s="346">
        <v>5</v>
      </c>
      <c r="I35" s="344">
        <v>0</v>
      </c>
      <c r="J35" s="345">
        <v>5</v>
      </c>
      <c r="K35" s="346">
        <v>11</v>
      </c>
      <c r="L35" s="344">
        <v>1</v>
      </c>
      <c r="M35" s="345">
        <v>10</v>
      </c>
      <c r="N35" s="346">
        <v>17</v>
      </c>
      <c r="O35" s="344">
        <v>1</v>
      </c>
      <c r="P35" s="345">
        <v>16</v>
      </c>
      <c r="Q35" s="346">
        <v>21</v>
      </c>
      <c r="R35" s="344">
        <v>7</v>
      </c>
      <c r="S35" s="347">
        <v>14</v>
      </c>
    </row>
    <row r="36" spans="1:19" ht="18" thickBot="1" x14ac:dyDescent="0.2">
      <c r="A36" s="281" t="s">
        <v>192</v>
      </c>
      <c r="B36" s="348">
        <v>734</v>
      </c>
      <c r="C36" s="349">
        <v>463</v>
      </c>
      <c r="D36" s="350">
        <v>271</v>
      </c>
      <c r="E36" s="351">
        <v>54</v>
      </c>
      <c r="F36" s="352">
        <v>35</v>
      </c>
      <c r="G36" s="353">
        <v>19</v>
      </c>
      <c r="H36" s="351">
        <v>120</v>
      </c>
      <c r="I36" s="352">
        <v>91</v>
      </c>
      <c r="J36" s="353">
        <v>29</v>
      </c>
      <c r="K36" s="351">
        <v>52</v>
      </c>
      <c r="L36" s="352">
        <v>28</v>
      </c>
      <c r="M36" s="353">
        <v>24</v>
      </c>
      <c r="N36" s="352">
        <v>356</v>
      </c>
      <c r="O36" s="352">
        <v>216</v>
      </c>
      <c r="P36" s="353">
        <v>140</v>
      </c>
      <c r="Q36" s="351">
        <v>152</v>
      </c>
      <c r="R36" s="352">
        <v>93</v>
      </c>
      <c r="S36" s="354">
        <v>59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4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9</cp:revision>
  <cp:lastPrinted>2017-03-13T06:05:28Z</cp:lastPrinted>
  <dcterms:created xsi:type="dcterms:W3CDTF">2007-04-05T02:08:25Z</dcterms:created>
  <dcterms:modified xsi:type="dcterms:W3CDTF">2023-08-22T06:12:51Z</dcterms:modified>
</cp:coreProperties>
</file>