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2CC90DAF-CED7-41FB-8905-F2B5B7FCD4F4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externalReferences>
    <externalReference r:id="rId19"/>
    <externalReference r:id="rId20"/>
    <externalReference r:id="rId21"/>
    <externalReference r:id="rId22"/>
    <externalReference r:id="rId23"/>
  </externalReferences>
  <definedNames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Q126" i="16" l="1"/>
  <c r="N126" i="16"/>
  <c r="K126" i="16"/>
  <c r="H126" i="16"/>
  <c r="E126" i="16"/>
  <c r="D126" i="16"/>
  <c r="C126" i="16"/>
  <c r="B126" i="16"/>
  <c r="Q125" i="16"/>
  <c r="N125" i="16"/>
  <c r="K125" i="16"/>
  <c r="H125" i="16"/>
  <c r="E125" i="16"/>
  <c r="D125" i="16"/>
  <c r="C125" i="16"/>
  <c r="B125" i="16" s="1"/>
  <c r="Q124" i="16"/>
  <c r="N124" i="16"/>
  <c r="K124" i="16"/>
  <c r="H124" i="16"/>
  <c r="E124" i="16"/>
  <c r="D124" i="16"/>
  <c r="C124" i="16"/>
  <c r="B124" i="16" s="1"/>
  <c r="Q123" i="16"/>
  <c r="N123" i="16"/>
  <c r="N120" i="16" s="1"/>
  <c r="K123" i="16"/>
  <c r="H123" i="16"/>
  <c r="E123" i="16"/>
  <c r="E120" i="16" s="1"/>
  <c r="D123" i="16"/>
  <c r="C123" i="16"/>
  <c r="B123" i="16"/>
  <c r="Q122" i="16"/>
  <c r="N122" i="16"/>
  <c r="K122" i="16"/>
  <c r="K120" i="16" s="1"/>
  <c r="H122" i="16"/>
  <c r="E122" i="16"/>
  <c r="D122" i="16"/>
  <c r="D120" i="16" s="1"/>
  <c r="C122" i="16"/>
  <c r="B122" i="16" s="1"/>
  <c r="Q121" i="16"/>
  <c r="Q120" i="16" s="1"/>
  <c r="N121" i="16"/>
  <c r="K121" i="16"/>
  <c r="H121" i="16"/>
  <c r="H120" i="16" s="1"/>
  <c r="E121" i="16"/>
  <c r="D121" i="16"/>
  <c r="C121" i="16"/>
  <c r="B121" i="16" s="1"/>
  <c r="S120" i="16"/>
  <c r="R120" i="16"/>
  <c r="P120" i="16"/>
  <c r="O120" i="16"/>
  <c r="M120" i="16"/>
  <c r="L120" i="16"/>
  <c r="J120" i="16"/>
  <c r="I120" i="16"/>
  <c r="G120" i="16"/>
  <c r="F120" i="16"/>
  <c r="Q119" i="16"/>
  <c r="N119" i="16"/>
  <c r="K119" i="16"/>
  <c r="H119" i="16"/>
  <c r="E119" i="16"/>
  <c r="D119" i="16"/>
  <c r="C119" i="16"/>
  <c r="B119" i="16"/>
  <c r="Q118" i="16"/>
  <c r="N118" i="16"/>
  <c r="K118" i="16"/>
  <c r="H118" i="16"/>
  <c r="E118" i="16"/>
  <c r="D118" i="16"/>
  <c r="C118" i="16"/>
  <c r="B118" i="16" s="1"/>
  <c r="Q117" i="16"/>
  <c r="N117" i="16"/>
  <c r="K117" i="16"/>
  <c r="H117" i="16"/>
  <c r="H114" i="16" s="1"/>
  <c r="E117" i="16"/>
  <c r="D117" i="16"/>
  <c r="C117" i="16"/>
  <c r="Q116" i="16"/>
  <c r="N116" i="16"/>
  <c r="N114" i="16" s="1"/>
  <c r="K116" i="16"/>
  <c r="H116" i="16"/>
  <c r="E116" i="16"/>
  <c r="E114" i="16" s="1"/>
  <c r="D116" i="16"/>
  <c r="C116" i="16"/>
  <c r="B116" i="16"/>
  <c r="Q115" i="16"/>
  <c r="Q114" i="16" s="1"/>
  <c r="N115" i="16"/>
  <c r="K115" i="16"/>
  <c r="K114" i="16" s="1"/>
  <c r="H115" i="16"/>
  <c r="E115" i="16"/>
  <c r="D115" i="16"/>
  <c r="C115" i="16"/>
  <c r="B115" i="16" s="1"/>
  <c r="S114" i="16"/>
  <c r="R114" i="16"/>
  <c r="P114" i="16"/>
  <c r="O114" i="16"/>
  <c r="M114" i="16"/>
  <c r="L114" i="16"/>
  <c r="J114" i="16"/>
  <c r="I114" i="16"/>
  <c r="G114" i="16"/>
  <c r="F114" i="16"/>
  <c r="D114" i="16"/>
  <c r="Q113" i="16"/>
  <c r="Q108" i="16" s="1"/>
  <c r="N113" i="16"/>
  <c r="K113" i="16"/>
  <c r="H113" i="16"/>
  <c r="E113" i="16"/>
  <c r="D113" i="16"/>
  <c r="C113" i="16"/>
  <c r="B113" i="16" s="1"/>
  <c r="Q112" i="16"/>
  <c r="N112" i="16"/>
  <c r="K112" i="16"/>
  <c r="H112" i="16"/>
  <c r="E112" i="16"/>
  <c r="D112" i="16"/>
  <c r="C112" i="16"/>
  <c r="B112" i="16"/>
  <c r="Q111" i="16"/>
  <c r="N111" i="16"/>
  <c r="K111" i="16"/>
  <c r="H111" i="16"/>
  <c r="E111" i="16"/>
  <c r="D111" i="16"/>
  <c r="D108" i="16" s="1"/>
  <c r="C111" i="16"/>
  <c r="B111" i="16" s="1"/>
  <c r="Q110" i="16"/>
  <c r="N110" i="16"/>
  <c r="K110" i="16"/>
  <c r="H110" i="16"/>
  <c r="E110" i="16"/>
  <c r="D110" i="16"/>
  <c r="C110" i="16"/>
  <c r="Q109" i="16"/>
  <c r="N109" i="16"/>
  <c r="K109" i="16"/>
  <c r="H109" i="16"/>
  <c r="E109" i="16"/>
  <c r="D109" i="16"/>
  <c r="C109" i="16"/>
  <c r="B109" i="16"/>
  <c r="S108" i="16"/>
  <c r="S148" i="16" s="1"/>
  <c r="R108" i="16"/>
  <c r="P108" i="16"/>
  <c r="O108" i="16"/>
  <c r="N108" i="16"/>
  <c r="M108" i="16"/>
  <c r="M148" i="16" s="1"/>
  <c r="L108" i="16"/>
  <c r="K108" i="16"/>
  <c r="J108" i="16"/>
  <c r="I108" i="16"/>
  <c r="H108" i="16"/>
  <c r="G108" i="16"/>
  <c r="F108" i="16"/>
  <c r="E108" i="16"/>
  <c r="Q107" i="16"/>
  <c r="N107" i="16"/>
  <c r="K107" i="16"/>
  <c r="H107" i="16"/>
  <c r="E107" i="16"/>
  <c r="D107" i="16"/>
  <c r="C107" i="16"/>
  <c r="B107" i="16" s="1"/>
  <c r="Q106" i="16"/>
  <c r="N106" i="16"/>
  <c r="K106" i="16"/>
  <c r="H106" i="16"/>
  <c r="E106" i="16"/>
  <c r="D106" i="16"/>
  <c r="C106" i="16"/>
  <c r="B106" i="16" s="1"/>
  <c r="Q105" i="16"/>
  <c r="N105" i="16"/>
  <c r="N102" i="16" s="1"/>
  <c r="K105" i="16"/>
  <c r="H105" i="16"/>
  <c r="E105" i="16"/>
  <c r="D105" i="16"/>
  <c r="C105" i="16"/>
  <c r="B105" i="16"/>
  <c r="Q104" i="16"/>
  <c r="N104" i="16"/>
  <c r="K104" i="16"/>
  <c r="K102" i="16" s="1"/>
  <c r="H104" i="16"/>
  <c r="E104" i="16"/>
  <c r="D104" i="16"/>
  <c r="D102" i="16" s="1"/>
  <c r="C104" i="16"/>
  <c r="B104" i="16" s="1"/>
  <c r="Q103" i="16"/>
  <c r="N103" i="16"/>
  <c r="K103" i="16"/>
  <c r="H103" i="16"/>
  <c r="H102" i="16" s="1"/>
  <c r="E103" i="16"/>
  <c r="E102" i="16" s="1"/>
  <c r="D103" i="16"/>
  <c r="C103" i="16"/>
  <c r="B103" i="16" s="1"/>
  <c r="B102" i="16" s="1"/>
  <c r="S102" i="16"/>
  <c r="R102" i="16"/>
  <c r="Q102" i="16"/>
  <c r="P102" i="16"/>
  <c r="O102" i="16"/>
  <c r="M102" i="16"/>
  <c r="L102" i="16"/>
  <c r="J102" i="16"/>
  <c r="I102" i="16"/>
  <c r="G102" i="16"/>
  <c r="F102" i="16"/>
  <c r="Q101" i="16"/>
  <c r="N101" i="16"/>
  <c r="K101" i="16"/>
  <c r="H101" i="16"/>
  <c r="E101" i="16"/>
  <c r="D101" i="16"/>
  <c r="C101" i="16"/>
  <c r="B101" i="16"/>
  <c r="Q100" i="16"/>
  <c r="N100" i="16"/>
  <c r="K100" i="16"/>
  <c r="H100" i="16"/>
  <c r="E100" i="16"/>
  <c r="D100" i="16"/>
  <c r="C100" i="16"/>
  <c r="B100" i="16" s="1"/>
  <c r="Q99" i="16"/>
  <c r="N99" i="16"/>
  <c r="K99" i="16"/>
  <c r="H99" i="16"/>
  <c r="H96" i="16" s="1"/>
  <c r="E99" i="16"/>
  <c r="D99" i="16"/>
  <c r="C99" i="16"/>
  <c r="B99" i="16" s="1"/>
  <c r="Q98" i="16"/>
  <c r="N98" i="16"/>
  <c r="N96" i="16" s="1"/>
  <c r="K98" i="16"/>
  <c r="H98" i="16"/>
  <c r="E98" i="16"/>
  <c r="D98" i="16"/>
  <c r="C98" i="16"/>
  <c r="B98" i="16"/>
  <c r="Q97" i="16"/>
  <c r="Q96" i="16" s="1"/>
  <c r="N97" i="16"/>
  <c r="K97" i="16"/>
  <c r="H97" i="16"/>
  <c r="E97" i="16"/>
  <c r="D97" i="16"/>
  <c r="C97" i="16"/>
  <c r="B97" i="16" s="1"/>
  <c r="B96" i="16" s="1"/>
  <c r="S96" i="16"/>
  <c r="S147" i="16" s="1"/>
  <c r="R96" i="16"/>
  <c r="P96" i="16"/>
  <c r="O96" i="16"/>
  <c r="O147" i="16" s="1"/>
  <c r="M96" i="16"/>
  <c r="L96" i="16"/>
  <c r="J96" i="16"/>
  <c r="I96" i="16"/>
  <c r="G96" i="16"/>
  <c r="F96" i="16"/>
  <c r="D96" i="16"/>
  <c r="C96" i="16"/>
  <c r="Q95" i="16"/>
  <c r="Q90" i="16" s="1"/>
  <c r="N95" i="16"/>
  <c r="K95" i="16"/>
  <c r="H95" i="16"/>
  <c r="E95" i="16"/>
  <c r="D95" i="16"/>
  <c r="C95" i="16"/>
  <c r="B95" i="16" s="1"/>
  <c r="Q94" i="16"/>
  <c r="N94" i="16"/>
  <c r="K94" i="16"/>
  <c r="H94" i="16"/>
  <c r="E94" i="16"/>
  <c r="D94" i="16"/>
  <c r="C94" i="16"/>
  <c r="B94" i="16"/>
  <c r="Q93" i="16"/>
  <c r="N93" i="16"/>
  <c r="K93" i="16"/>
  <c r="H93" i="16"/>
  <c r="E93" i="16"/>
  <c r="D93" i="16"/>
  <c r="D90" i="16" s="1"/>
  <c r="C93" i="16"/>
  <c r="B93" i="16" s="1"/>
  <c r="Q92" i="16"/>
  <c r="N92" i="16"/>
  <c r="K92" i="16"/>
  <c r="H92" i="16"/>
  <c r="E92" i="16"/>
  <c r="E90" i="16" s="1"/>
  <c r="D92" i="16"/>
  <c r="C92" i="16"/>
  <c r="Q91" i="16"/>
  <c r="N91" i="16"/>
  <c r="K91" i="16"/>
  <c r="K90" i="16" s="1"/>
  <c r="H91" i="16"/>
  <c r="E91" i="16"/>
  <c r="D91" i="16"/>
  <c r="C91" i="16"/>
  <c r="B91" i="16"/>
  <c r="S90" i="16"/>
  <c r="S146" i="16" s="1"/>
  <c r="R90" i="16"/>
  <c r="P90" i="16"/>
  <c r="O90" i="16"/>
  <c r="N90" i="16"/>
  <c r="M90" i="16"/>
  <c r="L90" i="16"/>
  <c r="J90" i="16"/>
  <c r="I90" i="16"/>
  <c r="H90" i="16"/>
  <c r="G90" i="16"/>
  <c r="F90" i="16"/>
  <c r="Q89" i="16"/>
  <c r="N89" i="16"/>
  <c r="K89" i="16"/>
  <c r="K84" i="16" s="1"/>
  <c r="H89" i="16"/>
  <c r="E89" i="16"/>
  <c r="D89" i="16"/>
  <c r="C89" i="16"/>
  <c r="B89" i="16" s="1"/>
  <c r="Q88" i="16"/>
  <c r="N88" i="16"/>
  <c r="K88" i="16"/>
  <c r="H88" i="16"/>
  <c r="E88" i="16"/>
  <c r="D88" i="16"/>
  <c r="C88" i="16"/>
  <c r="B88" i="16" s="1"/>
  <c r="Q87" i="16"/>
  <c r="N87" i="16"/>
  <c r="N84" i="16" s="1"/>
  <c r="K87" i="16"/>
  <c r="H87" i="16"/>
  <c r="E87" i="16"/>
  <c r="D87" i="16"/>
  <c r="C87" i="16"/>
  <c r="B87" i="16"/>
  <c r="Q86" i="16"/>
  <c r="N86" i="16"/>
  <c r="K86" i="16"/>
  <c r="H86" i="16"/>
  <c r="E86" i="16"/>
  <c r="D86" i="16"/>
  <c r="D84" i="16" s="1"/>
  <c r="C86" i="16"/>
  <c r="B86" i="16" s="1"/>
  <c r="Q85" i="16"/>
  <c r="N85" i="16"/>
  <c r="K85" i="16"/>
  <c r="H85" i="16"/>
  <c r="H84" i="16" s="1"/>
  <c r="E85" i="16"/>
  <c r="E84" i="16" s="1"/>
  <c r="D85" i="16"/>
  <c r="C85" i="16"/>
  <c r="B85" i="16" s="1"/>
  <c r="S84" i="16"/>
  <c r="R84" i="16"/>
  <c r="Q84" i="16"/>
  <c r="P84" i="16"/>
  <c r="O84" i="16"/>
  <c r="O145" i="16" s="1"/>
  <c r="N145" i="16" s="1"/>
  <c r="M84" i="16"/>
  <c r="L84" i="16"/>
  <c r="J84" i="16"/>
  <c r="I84" i="16"/>
  <c r="G84" i="16"/>
  <c r="F84" i="16"/>
  <c r="C84" i="16"/>
  <c r="Q83" i="16"/>
  <c r="N83" i="16"/>
  <c r="K83" i="16"/>
  <c r="H83" i="16"/>
  <c r="E83" i="16"/>
  <c r="D83" i="16"/>
  <c r="C83" i="16"/>
  <c r="B83" i="16"/>
  <c r="Q82" i="16"/>
  <c r="N82" i="16"/>
  <c r="K82" i="16"/>
  <c r="H82" i="16"/>
  <c r="E82" i="16"/>
  <c r="D82" i="16"/>
  <c r="C82" i="16"/>
  <c r="B82" i="16" s="1"/>
  <c r="Q81" i="16"/>
  <c r="N81" i="16"/>
  <c r="K81" i="16"/>
  <c r="H81" i="16"/>
  <c r="H78" i="16" s="1"/>
  <c r="E81" i="16"/>
  <c r="D81" i="16"/>
  <c r="C81" i="16"/>
  <c r="B81" i="16" s="1"/>
  <c r="Q80" i="16"/>
  <c r="N80" i="16"/>
  <c r="N78" i="16" s="1"/>
  <c r="K80" i="16"/>
  <c r="H80" i="16"/>
  <c r="E80" i="16"/>
  <c r="E78" i="16" s="1"/>
  <c r="D80" i="16"/>
  <c r="C80" i="16"/>
  <c r="B80" i="16"/>
  <c r="Q79" i="16"/>
  <c r="Q78" i="16" s="1"/>
  <c r="N79" i="16"/>
  <c r="K79" i="16"/>
  <c r="H79" i="16"/>
  <c r="E79" i="16"/>
  <c r="D79" i="16"/>
  <c r="C79" i="16"/>
  <c r="B79" i="16" s="1"/>
  <c r="B78" i="16" s="1"/>
  <c r="S78" i="16"/>
  <c r="S144" i="16" s="1"/>
  <c r="R78" i="16"/>
  <c r="P78" i="16"/>
  <c r="O78" i="16"/>
  <c r="M78" i="16"/>
  <c r="M144" i="16" s="1"/>
  <c r="L78" i="16"/>
  <c r="J78" i="16"/>
  <c r="I78" i="16"/>
  <c r="G78" i="16"/>
  <c r="F78" i="16"/>
  <c r="D78" i="16"/>
  <c r="C78" i="16"/>
  <c r="Q77" i="16"/>
  <c r="N77" i="16"/>
  <c r="K77" i="16"/>
  <c r="H77" i="16"/>
  <c r="E77" i="16"/>
  <c r="D77" i="16"/>
  <c r="C77" i="16"/>
  <c r="B77" i="16" s="1"/>
  <c r="Q76" i="16"/>
  <c r="N76" i="16"/>
  <c r="K76" i="16"/>
  <c r="H76" i="16"/>
  <c r="E76" i="16"/>
  <c r="D76" i="16"/>
  <c r="C76" i="16"/>
  <c r="B76" i="16"/>
  <c r="Q75" i="16"/>
  <c r="N75" i="16"/>
  <c r="K75" i="16"/>
  <c r="H75" i="16"/>
  <c r="E75" i="16"/>
  <c r="D75" i="16"/>
  <c r="D72" i="16" s="1"/>
  <c r="C75" i="16"/>
  <c r="B75" i="16" s="1"/>
  <c r="Q74" i="16"/>
  <c r="Q72" i="16" s="1"/>
  <c r="N74" i="16"/>
  <c r="K74" i="16"/>
  <c r="H74" i="16"/>
  <c r="E74" i="16"/>
  <c r="E72" i="16" s="1"/>
  <c r="D74" i="16"/>
  <c r="C74" i="16"/>
  <c r="Q73" i="16"/>
  <c r="N73" i="16"/>
  <c r="K73" i="16"/>
  <c r="K72" i="16" s="1"/>
  <c r="H73" i="16"/>
  <c r="E73" i="16"/>
  <c r="D73" i="16"/>
  <c r="C73" i="16"/>
  <c r="B73" i="16"/>
  <c r="S72" i="16"/>
  <c r="S143" i="16" s="1"/>
  <c r="R72" i="16"/>
  <c r="P72" i="16"/>
  <c r="O72" i="16"/>
  <c r="N72" i="16"/>
  <c r="M72" i="16"/>
  <c r="M143" i="16" s="1"/>
  <c r="L72" i="16"/>
  <c r="J72" i="16"/>
  <c r="I72" i="16"/>
  <c r="H72" i="16"/>
  <c r="G72" i="16"/>
  <c r="F72" i="16"/>
  <c r="Q71" i="16"/>
  <c r="N71" i="16"/>
  <c r="K71" i="16"/>
  <c r="H71" i="16"/>
  <c r="E71" i="16"/>
  <c r="D71" i="16"/>
  <c r="C71" i="16"/>
  <c r="B71" i="16" s="1"/>
  <c r="Q70" i="16"/>
  <c r="Q66" i="16" s="1"/>
  <c r="N70" i="16"/>
  <c r="K70" i="16"/>
  <c r="H70" i="16"/>
  <c r="E70" i="16"/>
  <c r="D70" i="16"/>
  <c r="C70" i="16"/>
  <c r="B70" i="16" s="1"/>
  <c r="Q69" i="16"/>
  <c r="N69" i="16"/>
  <c r="N66" i="16" s="1"/>
  <c r="K69" i="16"/>
  <c r="H69" i="16"/>
  <c r="E69" i="16"/>
  <c r="D69" i="16"/>
  <c r="C69" i="16"/>
  <c r="B69" i="16"/>
  <c r="Q68" i="16"/>
  <c r="N68" i="16"/>
  <c r="K68" i="16"/>
  <c r="H68" i="16"/>
  <c r="E68" i="16"/>
  <c r="D68" i="16"/>
  <c r="D66" i="16" s="1"/>
  <c r="C68" i="16"/>
  <c r="B68" i="16" s="1"/>
  <c r="Q67" i="16"/>
  <c r="N67" i="16"/>
  <c r="K67" i="16"/>
  <c r="H67" i="16"/>
  <c r="H66" i="16" s="1"/>
  <c r="E67" i="16"/>
  <c r="D67" i="16"/>
  <c r="C67" i="16"/>
  <c r="B67" i="16" s="1"/>
  <c r="S66" i="16"/>
  <c r="R66" i="16"/>
  <c r="P66" i="16"/>
  <c r="O66" i="16"/>
  <c r="O142" i="16" s="1"/>
  <c r="M66" i="16"/>
  <c r="L66" i="16"/>
  <c r="K66" i="16"/>
  <c r="J66" i="16"/>
  <c r="I66" i="16"/>
  <c r="G66" i="16"/>
  <c r="F66" i="16"/>
  <c r="E66" i="16"/>
  <c r="C66" i="16"/>
  <c r="Q65" i="16"/>
  <c r="N65" i="16"/>
  <c r="K65" i="16"/>
  <c r="H65" i="16"/>
  <c r="E65" i="16"/>
  <c r="D65" i="16"/>
  <c r="C65" i="16"/>
  <c r="B65" i="16" s="1"/>
  <c r="Q64" i="16"/>
  <c r="N64" i="16"/>
  <c r="K64" i="16"/>
  <c r="H64" i="16"/>
  <c r="E64" i="16"/>
  <c r="D64" i="16"/>
  <c r="C64" i="16"/>
  <c r="B64" i="16" s="1"/>
  <c r="Q63" i="16"/>
  <c r="N63" i="16"/>
  <c r="K63" i="16"/>
  <c r="H63" i="16"/>
  <c r="H60" i="16" s="1"/>
  <c r="E63" i="16"/>
  <c r="D63" i="16"/>
  <c r="C63" i="16"/>
  <c r="B63" i="16" s="1"/>
  <c r="Q62" i="16"/>
  <c r="N62" i="16"/>
  <c r="N60" i="16" s="1"/>
  <c r="K62" i="16"/>
  <c r="H62" i="16"/>
  <c r="E62" i="16"/>
  <c r="D62" i="16"/>
  <c r="C62" i="16"/>
  <c r="B62" i="16" s="1"/>
  <c r="Q61" i="16"/>
  <c r="Q60" i="16" s="1"/>
  <c r="N61" i="16"/>
  <c r="K61" i="16"/>
  <c r="H61" i="16"/>
  <c r="E61" i="16"/>
  <c r="D61" i="16"/>
  <c r="C61" i="16"/>
  <c r="B61" i="16" s="1"/>
  <c r="B60" i="16" s="1"/>
  <c r="S60" i="16"/>
  <c r="S141" i="16" s="1"/>
  <c r="R60" i="16"/>
  <c r="P60" i="16"/>
  <c r="O60" i="16"/>
  <c r="O141" i="16" s="1"/>
  <c r="N141" i="16" s="1"/>
  <c r="M60" i="16"/>
  <c r="M141" i="16" s="1"/>
  <c r="L60" i="16"/>
  <c r="J60" i="16"/>
  <c r="I60" i="16"/>
  <c r="G60" i="16"/>
  <c r="G141" i="16" s="1"/>
  <c r="F60" i="16"/>
  <c r="D60" i="16"/>
  <c r="C60" i="16"/>
  <c r="Q59" i="16"/>
  <c r="N59" i="16"/>
  <c r="K59" i="16"/>
  <c r="H59" i="16"/>
  <c r="E59" i="16"/>
  <c r="D59" i="16"/>
  <c r="C59" i="16"/>
  <c r="B59" i="16" s="1"/>
  <c r="Q58" i="16"/>
  <c r="N58" i="16"/>
  <c r="K58" i="16"/>
  <c r="H58" i="16"/>
  <c r="E58" i="16"/>
  <c r="D58" i="16"/>
  <c r="C58" i="16"/>
  <c r="B58" i="16" s="1"/>
  <c r="Q57" i="16"/>
  <c r="Q54" i="16" s="1"/>
  <c r="N57" i="16"/>
  <c r="K57" i="16"/>
  <c r="H57" i="16"/>
  <c r="E57" i="16"/>
  <c r="D57" i="16"/>
  <c r="D54" i="16" s="1"/>
  <c r="C57" i="16"/>
  <c r="B57" i="16" s="1"/>
  <c r="Q56" i="16"/>
  <c r="N56" i="16"/>
  <c r="K56" i="16"/>
  <c r="H56" i="16"/>
  <c r="E56" i="16"/>
  <c r="D56" i="16"/>
  <c r="C56" i="16"/>
  <c r="Q55" i="16"/>
  <c r="N55" i="16"/>
  <c r="K55" i="16"/>
  <c r="K54" i="16" s="1"/>
  <c r="H55" i="16"/>
  <c r="E55" i="16"/>
  <c r="E54" i="16" s="1"/>
  <c r="D55" i="16"/>
  <c r="C55" i="16"/>
  <c r="B55" i="16" s="1"/>
  <c r="S54" i="16"/>
  <c r="R54" i="16"/>
  <c r="P54" i="16"/>
  <c r="O54" i="16"/>
  <c r="N54" i="16"/>
  <c r="M54" i="16"/>
  <c r="L54" i="16"/>
  <c r="J54" i="16"/>
  <c r="I54" i="16"/>
  <c r="H54" i="16"/>
  <c r="G54" i="16"/>
  <c r="G140" i="16" s="1"/>
  <c r="F54" i="16"/>
  <c r="Q53" i="16"/>
  <c r="N53" i="16"/>
  <c r="K53" i="16"/>
  <c r="H53" i="16"/>
  <c r="E53" i="16"/>
  <c r="D53" i="16"/>
  <c r="C53" i="16"/>
  <c r="B53" i="16" s="1"/>
  <c r="Q52" i="16"/>
  <c r="N52" i="16"/>
  <c r="K52" i="16"/>
  <c r="H52" i="16"/>
  <c r="E52" i="16"/>
  <c r="D52" i="16"/>
  <c r="C52" i="16"/>
  <c r="B52" i="16" s="1"/>
  <c r="Q51" i="16"/>
  <c r="N51" i="16"/>
  <c r="N48" i="16" s="1"/>
  <c r="K51" i="16"/>
  <c r="K48" i="16" s="1"/>
  <c r="H51" i="16"/>
  <c r="E51" i="16"/>
  <c r="E48" i="16" s="1"/>
  <c r="D51" i="16"/>
  <c r="C51" i="16"/>
  <c r="B51" i="16" s="1"/>
  <c r="Q50" i="16"/>
  <c r="N50" i="16"/>
  <c r="K50" i="16"/>
  <c r="H50" i="16"/>
  <c r="E50" i="16"/>
  <c r="D50" i="16"/>
  <c r="D48" i="16" s="1"/>
  <c r="C50" i="16"/>
  <c r="B50" i="16" s="1"/>
  <c r="Q49" i="16"/>
  <c r="Q48" i="16" s="1"/>
  <c r="N49" i="16"/>
  <c r="K49" i="16"/>
  <c r="H49" i="16"/>
  <c r="H48" i="16" s="1"/>
  <c r="E49" i="16"/>
  <c r="D49" i="16"/>
  <c r="C49" i="16"/>
  <c r="B49" i="16" s="1"/>
  <c r="B48" i="16" s="1"/>
  <c r="S48" i="16"/>
  <c r="R48" i="16"/>
  <c r="P48" i="16"/>
  <c r="O48" i="16"/>
  <c r="O139" i="16" s="1"/>
  <c r="N139" i="16" s="1"/>
  <c r="M48" i="16"/>
  <c r="L48" i="16"/>
  <c r="J48" i="16"/>
  <c r="I48" i="16"/>
  <c r="I139" i="16" s="1"/>
  <c r="G48" i="16"/>
  <c r="F48" i="16"/>
  <c r="Q47" i="16"/>
  <c r="N47" i="16"/>
  <c r="K47" i="16"/>
  <c r="H47" i="16"/>
  <c r="E47" i="16"/>
  <c r="D47" i="16"/>
  <c r="C47" i="16"/>
  <c r="B47" i="16" s="1"/>
  <c r="Q46" i="16"/>
  <c r="N46" i="16"/>
  <c r="K46" i="16"/>
  <c r="H46" i="16"/>
  <c r="E46" i="16"/>
  <c r="D46" i="16"/>
  <c r="C46" i="16"/>
  <c r="B46" i="16" s="1"/>
  <c r="Q45" i="16"/>
  <c r="N45" i="16"/>
  <c r="K45" i="16"/>
  <c r="H45" i="16"/>
  <c r="H42" i="16" s="1"/>
  <c r="E45" i="16"/>
  <c r="D45" i="16"/>
  <c r="C45" i="16"/>
  <c r="B45" i="16" s="1"/>
  <c r="Q44" i="16"/>
  <c r="N44" i="16"/>
  <c r="N42" i="16" s="1"/>
  <c r="K44" i="16"/>
  <c r="H44" i="16"/>
  <c r="E44" i="16"/>
  <c r="D44" i="16"/>
  <c r="C44" i="16"/>
  <c r="B44" i="16" s="1"/>
  <c r="Q43" i="16"/>
  <c r="N43" i="16"/>
  <c r="K43" i="16"/>
  <c r="H43" i="16"/>
  <c r="E43" i="16"/>
  <c r="D43" i="16"/>
  <c r="C43" i="16"/>
  <c r="B43" i="16" s="1"/>
  <c r="S42" i="16"/>
  <c r="S138" i="16" s="1"/>
  <c r="R42" i="16"/>
  <c r="P42" i="16"/>
  <c r="O42" i="16"/>
  <c r="O138" i="16" s="1"/>
  <c r="N138" i="16" s="1"/>
  <c r="M42" i="16"/>
  <c r="M138" i="16" s="1"/>
  <c r="L42" i="16"/>
  <c r="J42" i="16"/>
  <c r="I42" i="16"/>
  <c r="I138" i="16" s="1"/>
  <c r="G42" i="16"/>
  <c r="G138" i="16" s="1"/>
  <c r="F42" i="16"/>
  <c r="D42" i="16"/>
  <c r="Q41" i="16"/>
  <c r="N41" i="16"/>
  <c r="K41" i="16"/>
  <c r="H41" i="16"/>
  <c r="E41" i="16"/>
  <c r="E36" i="16" s="1"/>
  <c r="D41" i="16"/>
  <c r="C41" i="16"/>
  <c r="B41" i="16" s="1"/>
  <c r="Q40" i="16"/>
  <c r="N40" i="16"/>
  <c r="K40" i="16"/>
  <c r="H40" i="16"/>
  <c r="E40" i="16"/>
  <c r="D40" i="16"/>
  <c r="C40" i="16"/>
  <c r="B40" i="16" s="1"/>
  <c r="Q39" i="16"/>
  <c r="N39" i="16"/>
  <c r="K39" i="16"/>
  <c r="H39" i="16"/>
  <c r="E39" i="16"/>
  <c r="D39" i="16"/>
  <c r="D36" i="16" s="1"/>
  <c r="C39" i="16"/>
  <c r="B39" i="16" s="1"/>
  <c r="Q38" i="16"/>
  <c r="Q36" i="16" s="1"/>
  <c r="N38" i="16"/>
  <c r="K38" i="16"/>
  <c r="H38" i="16"/>
  <c r="E38" i="16"/>
  <c r="D38" i="16"/>
  <c r="C38" i="16"/>
  <c r="Q37" i="16"/>
  <c r="N37" i="16"/>
  <c r="K37" i="16"/>
  <c r="K36" i="16" s="1"/>
  <c r="H37" i="16"/>
  <c r="E37" i="16"/>
  <c r="D37" i="16"/>
  <c r="C37" i="16"/>
  <c r="B37" i="16" s="1"/>
  <c r="S36" i="16"/>
  <c r="R36" i="16"/>
  <c r="P36" i="16"/>
  <c r="O36" i="16"/>
  <c r="N36" i="16"/>
  <c r="M36" i="16"/>
  <c r="M137" i="16" s="1"/>
  <c r="L36" i="16"/>
  <c r="J36" i="16"/>
  <c r="I36" i="16"/>
  <c r="H36" i="16"/>
  <c r="G36" i="16"/>
  <c r="G137" i="16" s="1"/>
  <c r="F36" i="16"/>
  <c r="Q35" i="16"/>
  <c r="N35" i="16"/>
  <c r="K35" i="16"/>
  <c r="H35" i="16"/>
  <c r="E35" i="16"/>
  <c r="D35" i="16"/>
  <c r="C35" i="16"/>
  <c r="B35" i="16" s="1"/>
  <c r="Q34" i="16"/>
  <c r="N34" i="16"/>
  <c r="K34" i="16"/>
  <c r="H34" i="16"/>
  <c r="E34" i="16"/>
  <c r="D34" i="16"/>
  <c r="C34" i="16"/>
  <c r="B34" i="16" s="1"/>
  <c r="Q33" i="16"/>
  <c r="N33" i="16"/>
  <c r="N30" i="16" s="1"/>
  <c r="K33" i="16"/>
  <c r="H33" i="16"/>
  <c r="E33" i="16"/>
  <c r="D33" i="16"/>
  <c r="C33" i="16"/>
  <c r="B33" i="16" s="1"/>
  <c r="Q32" i="16"/>
  <c r="N32" i="16"/>
  <c r="K32" i="16"/>
  <c r="K30" i="16" s="1"/>
  <c r="H32" i="16"/>
  <c r="E32" i="16"/>
  <c r="D32" i="16"/>
  <c r="D30" i="16" s="1"/>
  <c r="C32" i="16"/>
  <c r="B32" i="16" s="1"/>
  <c r="Q31" i="16"/>
  <c r="N31" i="16"/>
  <c r="K31" i="16"/>
  <c r="H31" i="16"/>
  <c r="H30" i="16" s="1"/>
  <c r="E31" i="16"/>
  <c r="E30" i="16" s="1"/>
  <c r="D31" i="16"/>
  <c r="C31" i="16"/>
  <c r="B31" i="16" s="1"/>
  <c r="S30" i="16"/>
  <c r="R30" i="16"/>
  <c r="Q30" i="16"/>
  <c r="P30" i="16"/>
  <c r="O30" i="16"/>
  <c r="M30" i="16"/>
  <c r="L30" i="16"/>
  <c r="J30" i="16"/>
  <c r="I30" i="16"/>
  <c r="I136" i="16" s="1"/>
  <c r="H136" i="16" s="1"/>
  <c r="G30" i="16"/>
  <c r="F30" i="16"/>
  <c r="Q29" i="16"/>
  <c r="N29" i="16"/>
  <c r="K29" i="16"/>
  <c r="H29" i="16"/>
  <c r="E29" i="16"/>
  <c r="D29" i="16"/>
  <c r="C29" i="16"/>
  <c r="B29" i="16" s="1"/>
  <c r="Q28" i="16"/>
  <c r="N28" i="16"/>
  <c r="K28" i="16"/>
  <c r="H28" i="16"/>
  <c r="E28" i="16"/>
  <c r="D28" i="16"/>
  <c r="C28" i="16"/>
  <c r="B28" i="16" s="1"/>
  <c r="Q27" i="16"/>
  <c r="N27" i="16"/>
  <c r="K27" i="16"/>
  <c r="H27" i="16"/>
  <c r="H24" i="16" s="1"/>
  <c r="E27" i="16"/>
  <c r="D27" i="16"/>
  <c r="C27" i="16"/>
  <c r="B27" i="16" s="1"/>
  <c r="Q26" i="16"/>
  <c r="N26" i="16"/>
  <c r="N24" i="16" s="1"/>
  <c r="K26" i="16"/>
  <c r="H26" i="16"/>
  <c r="E26" i="16"/>
  <c r="E24" i="16" s="1"/>
  <c r="D26" i="16"/>
  <c r="C26" i="16"/>
  <c r="B26" i="16" s="1"/>
  <c r="Q25" i="16"/>
  <c r="N25" i="16"/>
  <c r="K25" i="16"/>
  <c r="K24" i="16" s="1"/>
  <c r="H25" i="16"/>
  <c r="E25" i="16"/>
  <c r="D25" i="16"/>
  <c r="C25" i="16"/>
  <c r="B25" i="16" s="1"/>
  <c r="S24" i="16"/>
  <c r="S135" i="16" s="1"/>
  <c r="R24" i="16"/>
  <c r="P24" i="16"/>
  <c r="O24" i="16"/>
  <c r="M24" i="16"/>
  <c r="M135" i="16" s="1"/>
  <c r="L24" i="16"/>
  <c r="J24" i="16"/>
  <c r="I24" i="16"/>
  <c r="G24" i="16"/>
  <c r="G135" i="16" s="1"/>
  <c r="D135" i="16" s="1"/>
  <c r="F24" i="16"/>
  <c r="D24" i="16"/>
  <c r="Q23" i="16"/>
  <c r="N23" i="16"/>
  <c r="K23" i="16"/>
  <c r="H23" i="16"/>
  <c r="E23" i="16"/>
  <c r="D23" i="16"/>
  <c r="C23" i="16"/>
  <c r="B23" i="16" s="1"/>
  <c r="Q22" i="16"/>
  <c r="N22" i="16"/>
  <c r="K22" i="16"/>
  <c r="H22" i="16"/>
  <c r="E22" i="16"/>
  <c r="D22" i="16"/>
  <c r="C22" i="16"/>
  <c r="B22" i="16" s="1"/>
  <c r="Q21" i="16"/>
  <c r="Q18" i="16" s="1"/>
  <c r="N21" i="16"/>
  <c r="K21" i="16"/>
  <c r="H21" i="16"/>
  <c r="E21" i="16"/>
  <c r="D21" i="16"/>
  <c r="D18" i="16" s="1"/>
  <c r="C21" i="16"/>
  <c r="B21" i="16" s="1"/>
  <c r="Q20" i="16"/>
  <c r="N20" i="16"/>
  <c r="K20" i="16"/>
  <c r="H20" i="16"/>
  <c r="E20" i="16"/>
  <c r="D20" i="16"/>
  <c r="C20" i="16"/>
  <c r="Q19" i="16"/>
  <c r="N19" i="16"/>
  <c r="K19" i="16"/>
  <c r="H19" i="16"/>
  <c r="E19" i="16"/>
  <c r="E18" i="16" s="1"/>
  <c r="D19" i="16"/>
  <c r="C19" i="16"/>
  <c r="B19" i="16" s="1"/>
  <c r="S18" i="16"/>
  <c r="R18" i="16"/>
  <c r="P18" i="16"/>
  <c r="O18" i="16"/>
  <c r="N18" i="16"/>
  <c r="M18" i="16"/>
  <c r="L18" i="16"/>
  <c r="K18" i="16"/>
  <c r="J18" i="16"/>
  <c r="I18" i="16"/>
  <c r="I134" i="16" s="1"/>
  <c r="H18" i="16"/>
  <c r="G18" i="16"/>
  <c r="G134" i="16" s="1"/>
  <c r="F18" i="16"/>
  <c r="Q17" i="16"/>
  <c r="Q12" i="16" s="1"/>
  <c r="N17" i="16"/>
  <c r="K17" i="16"/>
  <c r="H17" i="16"/>
  <c r="E17" i="16"/>
  <c r="D17" i="16"/>
  <c r="C17" i="16"/>
  <c r="B17" i="16" s="1"/>
  <c r="Q16" i="16"/>
  <c r="N16" i="16"/>
  <c r="K16" i="16"/>
  <c r="H16" i="16"/>
  <c r="E16" i="16"/>
  <c r="D16" i="16"/>
  <c r="C16" i="16"/>
  <c r="B16" i="16" s="1"/>
  <c r="Q15" i="16"/>
  <c r="N15" i="16"/>
  <c r="K15" i="16"/>
  <c r="H15" i="16"/>
  <c r="E15" i="16"/>
  <c r="D15" i="16"/>
  <c r="C15" i="16"/>
  <c r="B15" i="16" s="1"/>
  <c r="Q14" i="16"/>
  <c r="N14" i="16"/>
  <c r="K14" i="16"/>
  <c r="K12" i="16" s="1"/>
  <c r="H14" i="16"/>
  <c r="E14" i="16"/>
  <c r="D14" i="16"/>
  <c r="C14" i="16"/>
  <c r="B14" i="16" s="1"/>
  <c r="Q13" i="16"/>
  <c r="N13" i="16"/>
  <c r="K13" i="16"/>
  <c r="H13" i="16"/>
  <c r="H12" i="16" s="1"/>
  <c r="E13" i="16"/>
  <c r="D13" i="16"/>
  <c r="C13" i="16"/>
  <c r="B13" i="16" s="1"/>
  <c r="S12" i="16"/>
  <c r="S133" i="16" s="1"/>
  <c r="R12" i="16"/>
  <c r="P12" i="16"/>
  <c r="O12" i="16"/>
  <c r="O133" i="16" s="1"/>
  <c r="N133" i="16" s="1"/>
  <c r="N12" i="16"/>
  <c r="M12" i="16"/>
  <c r="M133" i="16" s="1"/>
  <c r="L12" i="16"/>
  <c r="J12" i="16"/>
  <c r="I12" i="16"/>
  <c r="G12" i="16"/>
  <c r="G133" i="16" s="1"/>
  <c r="F12" i="16"/>
  <c r="E12" i="16"/>
  <c r="D12" i="16"/>
  <c r="Q11" i="16"/>
  <c r="N11" i="16"/>
  <c r="K11" i="16"/>
  <c r="H11" i="16"/>
  <c r="E11" i="16"/>
  <c r="D11" i="16"/>
  <c r="C11" i="16"/>
  <c r="B11" i="16" s="1"/>
  <c r="Q10" i="16"/>
  <c r="N10" i="16"/>
  <c r="K10" i="16"/>
  <c r="H10" i="16"/>
  <c r="E10" i="16"/>
  <c r="D10" i="16"/>
  <c r="C10" i="16"/>
  <c r="B10" i="16" s="1"/>
  <c r="Q9" i="16"/>
  <c r="N9" i="16"/>
  <c r="K9" i="16"/>
  <c r="H9" i="16"/>
  <c r="E9" i="16"/>
  <c r="D9" i="16"/>
  <c r="C9" i="16"/>
  <c r="B9" i="16" s="1"/>
  <c r="Q8" i="16"/>
  <c r="N8" i="16"/>
  <c r="K8" i="16"/>
  <c r="H8" i="16"/>
  <c r="E8" i="16"/>
  <c r="D8" i="16"/>
  <c r="C8" i="16"/>
  <c r="B8" i="16" s="1"/>
  <c r="Q7" i="16"/>
  <c r="N7" i="16"/>
  <c r="K7" i="16"/>
  <c r="H7" i="16"/>
  <c r="E7" i="16"/>
  <c r="D7" i="16"/>
  <c r="C7" i="16"/>
  <c r="B7" i="16" s="1"/>
  <c r="S6" i="16"/>
  <c r="S132" i="16" s="1"/>
  <c r="R6" i="16"/>
  <c r="P6" i="16"/>
  <c r="O6" i="16"/>
  <c r="O5" i="16" s="1"/>
  <c r="N6" i="16"/>
  <c r="M6" i="16"/>
  <c r="M132" i="16" s="1"/>
  <c r="L6" i="16"/>
  <c r="J6" i="16"/>
  <c r="I6" i="16"/>
  <c r="H6" i="16"/>
  <c r="G6" i="16"/>
  <c r="G132" i="16" s="1"/>
  <c r="F6" i="16"/>
  <c r="D6" i="16"/>
  <c r="R5" i="16"/>
  <c r="P5" i="16"/>
  <c r="L5" i="16"/>
  <c r="J5" i="16"/>
  <c r="I5" i="16"/>
  <c r="G5" i="16"/>
  <c r="F5" i="16"/>
  <c r="P147" i="16"/>
  <c r="J147" i="16"/>
  <c r="P146" i="16"/>
  <c r="O146" i="16"/>
  <c r="N146" i="16" s="1"/>
  <c r="J146" i="16"/>
  <c r="I146" i="16"/>
  <c r="H146" i="16" s="1"/>
  <c r="P145" i="16"/>
  <c r="J144" i="16"/>
  <c r="I144" i="16"/>
  <c r="H144" i="16" s="1"/>
  <c r="P143" i="16"/>
  <c r="J143" i="16"/>
  <c r="P141" i="16"/>
  <c r="I140" i="16"/>
  <c r="P139" i="16"/>
  <c r="J138" i="16"/>
  <c r="O137" i="16"/>
  <c r="J136" i="16"/>
  <c r="P135" i="16"/>
  <c r="O135" i="16"/>
  <c r="N135" i="16" s="1"/>
  <c r="P133" i="16"/>
  <c r="J132" i="16"/>
  <c r="I132" i="16"/>
  <c r="R148" i="16"/>
  <c r="P148" i="16"/>
  <c r="O148" i="16"/>
  <c r="N148" i="16" s="1"/>
  <c r="L148" i="16"/>
  <c r="K148" i="16" s="1"/>
  <c r="F148" i="16"/>
  <c r="R147" i="16"/>
  <c r="M147" i="16"/>
  <c r="L147" i="16"/>
  <c r="I147" i="16"/>
  <c r="F147" i="16"/>
  <c r="R146" i="16"/>
  <c r="M146" i="16"/>
  <c r="L146" i="16"/>
  <c r="S145" i="16"/>
  <c r="R145" i="16"/>
  <c r="M145" i="16"/>
  <c r="L145" i="16"/>
  <c r="I145" i="16"/>
  <c r="G145" i="16"/>
  <c r="F145" i="16"/>
  <c r="E145" i="16" s="1"/>
  <c r="R144" i="16"/>
  <c r="P144" i="16"/>
  <c r="O144" i="16"/>
  <c r="N144" i="16" s="1"/>
  <c r="L144" i="16"/>
  <c r="F144" i="16"/>
  <c r="R143" i="16"/>
  <c r="O143" i="16"/>
  <c r="N143" i="16" s="1"/>
  <c r="L143" i="16"/>
  <c r="K143" i="16" s="1"/>
  <c r="F143" i="16"/>
  <c r="S142" i="16"/>
  <c r="R142" i="16"/>
  <c r="P142" i="16"/>
  <c r="M142" i="16"/>
  <c r="L142" i="16"/>
  <c r="J142" i="16"/>
  <c r="G142" i="16"/>
  <c r="F142" i="16"/>
  <c r="E142" i="16" s="1"/>
  <c r="R141" i="16"/>
  <c r="L141" i="16"/>
  <c r="J141" i="16"/>
  <c r="I141" i="16"/>
  <c r="H141" i="16" s="1"/>
  <c r="S140" i="16"/>
  <c r="R140" i="16"/>
  <c r="P140" i="16"/>
  <c r="O140" i="16"/>
  <c r="M140" i="16"/>
  <c r="L140" i="16"/>
  <c r="J140" i="16"/>
  <c r="F140" i="16"/>
  <c r="S139" i="16"/>
  <c r="R139" i="16"/>
  <c r="Q139" i="16" s="1"/>
  <c r="M139" i="16"/>
  <c r="L139" i="16"/>
  <c r="K139" i="16" s="1"/>
  <c r="J139" i="16"/>
  <c r="G139" i="16"/>
  <c r="F139" i="16"/>
  <c r="E139" i="16" s="1"/>
  <c r="R138" i="16"/>
  <c r="Q138" i="16" s="1"/>
  <c r="P138" i="16"/>
  <c r="L138" i="16"/>
  <c r="K138" i="16" s="1"/>
  <c r="S137" i="16"/>
  <c r="R137" i="16"/>
  <c r="P137" i="16"/>
  <c r="L137" i="16"/>
  <c r="K137" i="16" s="1"/>
  <c r="J137" i="16"/>
  <c r="I137" i="16"/>
  <c r="F137" i="16"/>
  <c r="S136" i="16"/>
  <c r="R136" i="16"/>
  <c r="Q136" i="16" s="1"/>
  <c r="P136" i="16"/>
  <c r="O136" i="16"/>
  <c r="N136" i="16" s="1"/>
  <c r="M136" i="16"/>
  <c r="L136" i="16"/>
  <c r="K136" i="16" s="1"/>
  <c r="G136" i="16"/>
  <c r="D136" i="16" s="1"/>
  <c r="F136" i="16"/>
  <c r="E136" i="16" s="1"/>
  <c r="R135" i="16"/>
  <c r="Q135" i="16" s="1"/>
  <c r="L135" i="16"/>
  <c r="K135" i="16" s="1"/>
  <c r="J135" i="16"/>
  <c r="I135" i="16"/>
  <c r="H135" i="16" s="1"/>
  <c r="S134" i="16"/>
  <c r="R134" i="16"/>
  <c r="P134" i="16"/>
  <c r="O134" i="16"/>
  <c r="M134" i="16"/>
  <c r="L134" i="16"/>
  <c r="J134" i="16"/>
  <c r="F134" i="16"/>
  <c r="E134" i="16" s="1"/>
  <c r="R133" i="16"/>
  <c r="Q133" i="16" s="1"/>
  <c r="L133" i="16"/>
  <c r="K133" i="16" s="1"/>
  <c r="J133" i="16"/>
  <c r="I133" i="16"/>
  <c r="H133" i="16" s="1"/>
  <c r="F133" i="16"/>
  <c r="E133" i="16" s="1"/>
  <c r="R132" i="16"/>
  <c r="P132" i="16"/>
  <c r="O132" i="16"/>
  <c r="N132" i="16" s="1"/>
  <c r="L132" i="16"/>
  <c r="C6" i="16" l="1"/>
  <c r="K6" i="16"/>
  <c r="K5" i="16" s="1"/>
  <c r="C24" i="16"/>
  <c r="B24" i="16"/>
  <c r="Q24" i="16"/>
  <c r="N5" i="16"/>
  <c r="H138" i="16"/>
  <c r="K42" i="16"/>
  <c r="C54" i="16"/>
  <c r="B56" i="16"/>
  <c r="N142" i="16"/>
  <c r="B84" i="16"/>
  <c r="N147" i="16"/>
  <c r="C108" i="16"/>
  <c r="B110" i="16"/>
  <c r="B108" i="16" s="1"/>
  <c r="M5" i="16"/>
  <c r="C12" i="16"/>
  <c r="B30" i="16"/>
  <c r="C48" i="16"/>
  <c r="D141" i="16"/>
  <c r="E60" i="16"/>
  <c r="K78" i="16"/>
  <c r="C114" i="16"/>
  <c r="B117" i="16"/>
  <c r="C133" i="16"/>
  <c r="B6" i="16"/>
  <c r="Q6" i="16"/>
  <c r="H5" i="16"/>
  <c r="C18" i="16"/>
  <c r="B20" i="16"/>
  <c r="B18" i="16" s="1"/>
  <c r="C42" i="16"/>
  <c r="B42" i="16"/>
  <c r="Q42" i="16"/>
  <c r="K60" i="16"/>
  <c r="K96" i="16"/>
  <c r="E96" i="16"/>
  <c r="B36" i="16"/>
  <c r="D5" i="16"/>
  <c r="C36" i="16"/>
  <c r="B38" i="16"/>
  <c r="C72" i="16"/>
  <c r="B74" i="16"/>
  <c r="B72" i="16" s="1"/>
  <c r="B114" i="16"/>
  <c r="B120" i="16"/>
  <c r="Q141" i="16"/>
  <c r="S5" i="16"/>
  <c r="E6" i="16"/>
  <c r="B12" i="16"/>
  <c r="C30" i="16"/>
  <c r="D138" i="16"/>
  <c r="E42" i="16"/>
  <c r="B54" i="16"/>
  <c r="B66" i="16"/>
  <c r="C90" i="16"/>
  <c r="B92" i="16"/>
  <c r="B90" i="16" s="1"/>
  <c r="C102" i="16"/>
  <c r="C120" i="16"/>
  <c r="E137" i="16"/>
  <c r="K141" i="16"/>
  <c r="Q148" i="16"/>
  <c r="D133" i="16"/>
  <c r="Q134" i="16"/>
  <c r="Q137" i="16"/>
  <c r="D139" i="16"/>
  <c r="Q140" i="16"/>
  <c r="K142" i="16"/>
  <c r="Q145" i="16"/>
  <c r="K134" i="16"/>
  <c r="K140" i="16"/>
  <c r="K146" i="16"/>
  <c r="K147" i="16"/>
  <c r="D142" i="16"/>
  <c r="Q142" i="16"/>
  <c r="Q143" i="16"/>
  <c r="K145" i="16"/>
  <c r="Q146" i="16"/>
  <c r="Q147" i="16"/>
  <c r="E140" i="16"/>
  <c r="Q144" i="16"/>
  <c r="H147" i="16"/>
  <c r="C147" i="16"/>
  <c r="P131" i="16"/>
  <c r="H137" i="16"/>
  <c r="C137" i="16"/>
  <c r="F138" i="16"/>
  <c r="H139" i="16"/>
  <c r="C139" i="16"/>
  <c r="B139" i="16" s="1"/>
  <c r="I143" i="16"/>
  <c r="J148" i="16"/>
  <c r="F141" i="16"/>
  <c r="D137" i="16"/>
  <c r="I142" i="16"/>
  <c r="H142" i="16" s="1"/>
  <c r="O131" i="16"/>
  <c r="H134" i="16"/>
  <c r="N137" i="16"/>
  <c r="F132" i="16"/>
  <c r="R131" i="16"/>
  <c r="Q132" i="16"/>
  <c r="Q131" i="16" s="1"/>
  <c r="D134" i="16"/>
  <c r="N134" i="16"/>
  <c r="K144" i="16"/>
  <c r="C145" i="16"/>
  <c r="I148" i="16"/>
  <c r="I131" i="16" s="1"/>
  <c r="H132" i="16"/>
  <c r="G144" i="16"/>
  <c r="D144" i="16" s="1"/>
  <c r="L131" i="16"/>
  <c r="K132" i="16"/>
  <c r="F135" i="16"/>
  <c r="D140" i="16"/>
  <c r="N140" i="16"/>
  <c r="S131" i="16"/>
  <c r="G147" i="16"/>
  <c r="D147" i="16" s="1"/>
  <c r="G148" i="16"/>
  <c r="E148" i="16" s="1"/>
  <c r="C134" i="16"/>
  <c r="B134" i="16" s="1"/>
  <c r="C136" i="16"/>
  <c r="B136" i="16" s="1"/>
  <c r="C140" i="16"/>
  <c r="C144" i="16"/>
  <c r="H140" i="16"/>
  <c r="G143" i="16"/>
  <c r="D143" i="16" s="1"/>
  <c r="F146" i="16"/>
  <c r="D132" i="16"/>
  <c r="J145" i="16"/>
  <c r="D145" i="16" s="1"/>
  <c r="M131" i="16"/>
  <c r="G146" i="16"/>
  <c r="D146" i="16" s="1"/>
  <c r="O147" i="15"/>
  <c r="F147" i="15"/>
  <c r="L146" i="15"/>
  <c r="O145" i="15"/>
  <c r="F145" i="15"/>
  <c r="M144" i="15"/>
  <c r="G144" i="15"/>
  <c r="F144" i="15"/>
  <c r="O143" i="15"/>
  <c r="G142" i="15"/>
  <c r="P141" i="15"/>
  <c r="O141" i="15"/>
  <c r="N141" i="15" s="1"/>
  <c r="J141" i="15"/>
  <c r="I141" i="15"/>
  <c r="H141" i="15" s="1"/>
  <c r="P140" i="15"/>
  <c r="O140" i="15"/>
  <c r="N140" i="15" s="1"/>
  <c r="G140" i="15"/>
  <c r="O139" i="15"/>
  <c r="N139" i="15" s="1"/>
  <c r="J139" i="15"/>
  <c r="I139" i="15"/>
  <c r="H139" i="15" s="1"/>
  <c r="P138" i="15"/>
  <c r="O138" i="15"/>
  <c r="N138" i="15" s="1"/>
  <c r="G138" i="15"/>
  <c r="D138" i="15" s="1"/>
  <c r="O137" i="15"/>
  <c r="N137" i="15" s="1"/>
  <c r="J137" i="15"/>
  <c r="I137" i="15"/>
  <c r="Q126" i="15"/>
  <c r="Q125" i="15"/>
  <c r="Q124" i="15"/>
  <c r="Q123" i="15"/>
  <c r="Q122" i="15"/>
  <c r="Q121" i="15"/>
  <c r="Q119" i="15"/>
  <c r="Q118" i="15"/>
  <c r="Q117" i="15"/>
  <c r="Q116" i="15"/>
  <c r="Q115" i="15"/>
  <c r="Q113" i="15"/>
  <c r="Q112" i="15"/>
  <c r="Q111" i="15"/>
  <c r="Q110" i="15"/>
  <c r="Q109" i="15"/>
  <c r="Q107" i="15"/>
  <c r="Q106" i="15"/>
  <c r="Q105" i="15"/>
  <c r="Q104" i="15"/>
  <c r="Q103" i="15"/>
  <c r="Q101" i="15"/>
  <c r="Q100" i="15"/>
  <c r="Q99" i="15"/>
  <c r="Q98" i="15"/>
  <c r="Q97" i="15"/>
  <c r="Q95" i="15"/>
  <c r="Q94" i="15"/>
  <c r="Q93" i="15"/>
  <c r="Q92" i="15"/>
  <c r="Q91" i="15"/>
  <c r="Q89" i="15"/>
  <c r="Q88" i="15"/>
  <c r="Q87" i="15"/>
  <c r="Q86" i="15"/>
  <c r="Q85" i="15"/>
  <c r="Q83" i="15"/>
  <c r="Q82" i="15"/>
  <c r="Q81" i="15"/>
  <c r="Q80" i="15"/>
  <c r="Q79" i="15"/>
  <c r="Q77" i="15"/>
  <c r="Q76" i="15"/>
  <c r="Q75" i="15"/>
  <c r="Q74" i="15"/>
  <c r="Q73" i="15"/>
  <c r="Q71" i="15"/>
  <c r="Q70" i="15"/>
  <c r="Q69" i="15"/>
  <c r="Q68" i="15"/>
  <c r="Q67" i="15"/>
  <c r="Q65" i="15"/>
  <c r="Q64" i="15"/>
  <c r="Q63" i="15"/>
  <c r="Q60" i="15" s="1"/>
  <c r="Q62" i="15"/>
  <c r="Q61" i="15"/>
  <c r="Q59" i="15"/>
  <c r="Q58" i="15"/>
  <c r="Q57" i="15"/>
  <c r="Q56" i="15"/>
  <c r="Q55" i="15"/>
  <c r="Q53" i="15"/>
  <c r="Q52" i="15"/>
  <c r="Q51" i="15"/>
  <c r="Q50" i="15"/>
  <c r="Q49" i="15"/>
  <c r="Q47" i="15"/>
  <c r="Q46" i="15"/>
  <c r="Q45" i="15"/>
  <c r="Q44" i="15"/>
  <c r="Q43" i="15"/>
  <c r="Q41" i="15"/>
  <c r="Q40" i="15"/>
  <c r="Q39" i="15"/>
  <c r="Q38" i="15"/>
  <c r="Q37" i="15"/>
  <c r="Q35" i="15"/>
  <c r="Q34" i="15"/>
  <c r="Q33" i="15"/>
  <c r="Q32" i="15"/>
  <c r="Q31" i="15"/>
  <c r="Q29" i="15"/>
  <c r="Q28" i="15"/>
  <c r="Q27" i="15"/>
  <c r="Q26" i="15"/>
  <c r="Q25" i="15"/>
  <c r="Q23" i="15"/>
  <c r="Q22" i="15"/>
  <c r="Q21" i="15"/>
  <c r="Q20" i="15"/>
  <c r="Q19" i="15"/>
  <c r="Q17" i="15"/>
  <c r="Q16" i="15"/>
  <c r="Q15" i="15"/>
  <c r="Q14" i="15"/>
  <c r="Q13" i="15"/>
  <c r="Q11" i="15"/>
  <c r="Q10" i="15"/>
  <c r="Q9" i="15"/>
  <c r="Q8" i="15"/>
  <c r="Q7" i="15"/>
  <c r="N126" i="15"/>
  <c r="N125" i="15"/>
  <c r="N124" i="15"/>
  <c r="N123" i="15"/>
  <c r="N122" i="15"/>
  <c r="N121" i="15"/>
  <c r="N119" i="15"/>
  <c r="N118" i="15"/>
  <c r="N117" i="15"/>
  <c r="N116" i="15"/>
  <c r="N115" i="15"/>
  <c r="N113" i="15"/>
  <c r="N112" i="15"/>
  <c r="N111" i="15"/>
  <c r="N110" i="15"/>
  <c r="N109" i="15"/>
  <c r="N107" i="15"/>
  <c r="N106" i="15"/>
  <c r="N105" i="15"/>
  <c r="N102" i="15" s="1"/>
  <c r="N104" i="15"/>
  <c r="N103" i="15"/>
  <c r="N101" i="15"/>
  <c r="N100" i="15"/>
  <c r="N99" i="15"/>
  <c r="N98" i="15"/>
  <c r="N97" i="15"/>
  <c r="N95" i="15"/>
  <c r="N94" i="15"/>
  <c r="N93" i="15"/>
  <c r="N92" i="15"/>
  <c r="N91" i="15"/>
  <c r="N90" i="15" s="1"/>
  <c r="N89" i="15"/>
  <c r="N88" i="15"/>
  <c r="N87" i="15"/>
  <c r="N86" i="15"/>
  <c r="N85" i="15"/>
  <c r="N84" i="15"/>
  <c r="N83" i="15"/>
  <c r="N82" i="15"/>
  <c r="N81" i="15"/>
  <c r="N80" i="15"/>
  <c r="N79" i="15"/>
  <c r="N77" i="15"/>
  <c r="N76" i="15"/>
  <c r="N75" i="15"/>
  <c r="N74" i="15"/>
  <c r="N73" i="15"/>
  <c r="N71" i="15"/>
  <c r="N70" i="15"/>
  <c r="N69" i="15"/>
  <c r="N68" i="15"/>
  <c r="N67" i="15"/>
  <c r="N65" i="15"/>
  <c r="N64" i="15"/>
  <c r="N63" i="15"/>
  <c r="N60" i="15" s="1"/>
  <c r="N62" i="15"/>
  <c r="N61" i="15"/>
  <c r="N59" i="15"/>
  <c r="N58" i="15"/>
  <c r="N57" i="15"/>
  <c r="N56" i="15"/>
  <c r="N55" i="15"/>
  <c r="N53" i="15"/>
  <c r="N52" i="15"/>
  <c r="N51" i="15"/>
  <c r="N50" i="15"/>
  <c r="N48" i="15" s="1"/>
  <c r="N49" i="15"/>
  <c r="N47" i="15"/>
  <c r="N46" i="15"/>
  <c r="N45" i="15"/>
  <c r="N44" i="15"/>
  <c r="N42" i="15" s="1"/>
  <c r="N43" i="15"/>
  <c r="N41" i="15"/>
  <c r="N40" i="15"/>
  <c r="N39" i="15"/>
  <c r="N38" i="15"/>
  <c r="N37" i="15"/>
  <c r="N35" i="15"/>
  <c r="N34" i="15"/>
  <c r="N33" i="15"/>
  <c r="N32" i="15"/>
  <c r="N31" i="15"/>
  <c r="N30" i="15" s="1"/>
  <c r="N29" i="15"/>
  <c r="N28" i="15"/>
  <c r="N27" i="15"/>
  <c r="N26" i="15"/>
  <c r="N25" i="15"/>
  <c r="N23" i="15"/>
  <c r="N22" i="15"/>
  <c r="N21" i="15"/>
  <c r="N20" i="15"/>
  <c r="N19" i="15"/>
  <c r="N18" i="15" s="1"/>
  <c r="N17" i="15"/>
  <c r="N16" i="15"/>
  <c r="N15" i="15"/>
  <c r="N14" i="15"/>
  <c r="N13" i="15"/>
  <c r="N11" i="15"/>
  <c r="N10" i="15"/>
  <c r="N9" i="15"/>
  <c r="N6" i="15" s="1"/>
  <c r="N8" i="15"/>
  <c r="N7" i="15"/>
  <c r="K126" i="15"/>
  <c r="K125" i="15"/>
  <c r="K124" i="15"/>
  <c r="K123" i="15"/>
  <c r="K120" i="15" s="1"/>
  <c r="K122" i="15"/>
  <c r="K121" i="15"/>
  <c r="K119" i="15"/>
  <c r="K118" i="15"/>
  <c r="K117" i="15"/>
  <c r="K116" i="15"/>
  <c r="K115" i="15"/>
  <c r="K113" i="15"/>
  <c r="K112" i="15"/>
  <c r="K111" i="15"/>
  <c r="K110" i="15"/>
  <c r="K109" i="15"/>
  <c r="K107" i="15"/>
  <c r="K106" i="15"/>
  <c r="K105" i="15"/>
  <c r="K104" i="15"/>
  <c r="K103" i="15"/>
  <c r="K101" i="15"/>
  <c r="K100" i="15"/>
  <c r="K99" i="15"/>
  <c r="K98" i="15"/>
  <c r="K97" i="15"/>
  <c r="K95" i="15"/>
  <c r="K94" i="15"/>
  <c r="K93" i="15"/>
  <c r="K92" i="15"/>
  <c r="K91" i="15"/>
  <c r="K89" i="15"/>
  <c r="K88" i="15"/>
  <c r="K87" i="15"/>
  <c r="K86" i="15"/>
  <c r="K85" i="15"/>
  <c r="K83" i="15"/>
  <c r="K82" i="15"/>
  <c r="K81" i="15"/>
  <c r="K80" i="15"/>
  <c r="K79" i="15"/>
  <c r="K77" i="15"/>
  <c r="K76" i="15"/>
  <c r="K75" i="15"/>
  <c r="K74" i="15"/>
  <c r="K73" i="15"/>
  <c r="K71" i="15"/>
  <c r="K70" i="15"/>
  <c r="K69" i="15"/>
  <c r="K68" i="15"/>
  <c r="K67" i="15"/>
  <c r="K65" i="15"/>
  <c r="K64" i="15"/>
  <c r="K63" i="15"/>
  <c r="K62" i="15"/>
  <c r="K61" i="15"/>
  <c r="K59" i="15"/>
  <c r="K58" i="15"/>
  <c r="K57" i="15"/>
  <c r="K56" i="15"/>
  <c r="K55" i="15"/>
  <c r="K53" i="15"/>
  <c r="K52" i="15"/>
  <c r="K51" i="15"/>
  <c r="K50" i="15"/>
  <c r="K49" i="15"/>
  <c r="K47" i="15"/>
  <c r="K46" i="15"/>
  <c r="K45" i="15"/>
  <c r="K44" i="15"/>
  <c r="K43" i="15"/>
  <c r="K41" i="15"/>
  <c r="K40" i="15"/>
  <c r="K39" i="15"/>
  <c r="K38" i="15"/>
  <c r="K37" i="15"/>
  <c r="K35" i="15"/>
  <c r="K34" i="15"/>
  <c r="K33" i="15"/>
  <c r="K32" i="15"/>
  <c r="K31" i="15"/>
  <c r="K29" i="15"/>
  <c r="K28" i="15"/>
  <c r="K27" i="15"/>
  <c r="K26" i="15"/>
  <c r="K25" i="15"/>
  <c r="K23" i="15"/>
  <c r="K22" i="15"/>
  <c r="K21" i="15"/>
  <c r="K20" i="15"/>
  <c r="K19" i="15"/>
  <c r="K17" i="15"/>
  <c r="K16" i="15"/>
  <c r="K15" i="15"/>
  <c r="K12" i="15" s="1"/>
  <c r="K14" i="15"/>
  <c r="K13" i="15"/>
  <c r="K11" i="15"/>
  <c r="K10" i="15"/>
  <c r="K9" i="15"/>
  <c r="K8" i="15"/>
  <c r="K7" i="15"/>
  <c r="H126" i="15"/>
  <c r="H125" i="15"/>
  <c r="H124" i="15"/>
  <c r="H123" i="15"/>
  <c r="H122" i="15"/>
  <c r="H121" i="15"/>
  <c r="H119" i="15"/>
  <c r="H118" i="15"/>
  <c r="H117" i="15"/>
  <c r="H116" i="15"/>
  <c r="H115" i="15"/>
  <c r="H113" i="15"/>
  <c r="H112" i="15"/>
  <c r="H111" i="15"/>
  <c r="H110" i="15"/>
  <c r="H109" i="15"/>
  <c r="H107" i="15"/>
  <c r="H106" i="15"/>
  <c r="H105" i="15"/>
  <c r="H104" i="15"/>
  <c r="H103" i="15"/>
  <c r="H101" i="15"/>
  <c r="H100" i="15"/>
  <c r="H99" i="15"/>
  <c r="H98" i="15"/>
  <c r="H97" i="15"/>
  <c r="H95" i="15"/>
  <c r="H94" i="15"/>
  <c r="H93" i="15"/>
  <c r="H92" i="15"/>
  <c r="H91" i="15"/>
  <c r="H89" i="15"/>
  <c r="H88" i="15"/>
  <c r="H87" i="15"/>
  <c r="H86" i="15"/>
  <c r="H85" i="15"/>
  <c r="H83" i="15"/>
  <c r="H82" i="15"/>
  <c r="H81" i="15"/>
  <c r="H80" i="15"/>
  <c r="H79" i="15"/>
  <c r="H78" i="15" s="1"/>
  <c r="H77" i="15"/>
  <c r="H76" i="15"/>
  <c r="H75" i="15"/>
  <c r="H74" i="15"/>
  <c r="H73" i="15"/>
  <c r="H71" i="15"/>
  <c r="H70" i="15"/>
  <c r="H69" i="15"/>
  <c r="H68" i="15"/>
  <c r="H67" i="15"/>
  <c r="H65" i="15"/>
  <c r="H64" i="15"/>
  <c r="H63" i="15"/>
  <c r="H62" i="15"/>
  <c r="H61" i="15"/>
  <c r="H59" i="15"/>
  <c r="H58" i="15"/>
  <c r="H57" i="15"/>
  <c r="H56" i="15"/>
  <c r="H55" i="15"/>
  <c r="H53" i="15"/>
  <c r="H52" i="15"/>
  <c r="H51" i="15"/>
  <c r="H50" i="15"/>
  <c r="H49" i="15"/>
  <c r="H47" i="15"/>
  <c r="H46" i="15"/>
  <c r="H45" i="15"/>
  <c r="H44" i="15"/>
  <c r="H43" i="15"/>
  <c r="H41" i="15"/>
  <c r="H40" i="15"/>
  <c r="H39" i="15"/>
  <c r="H38" i="15"/>
  <c r="H37" i="15"/>
  <c r="H35" i="15"/>
  <c r="H34" i="15"/>
  <c r="H33" i="15"/>
  <c r="H32" i="15"/>
  <c r="H31" i="15"/>
  <c r="H29" i="15"/>
  <c r="H28" i="15"/>
  <c r="H27" i="15"/>
  <c r="H26" i="15"/>
  <c r="H25" i="15"/>
  <c r="H23" i="15"/>
  <c r="H22" i="15"/>
  <c r="H21" i="15"/>
  <c r="H20" i="15"/>
  <c r="H19" i="15"/>
  <c r="H17" i="15"/>
  <c r="H16" i="15"/>
  <c r="H15" i="15"/>
  <c r="H14" i="15"/>
  <c r="H13" i="15"/>
  <c r="H11" i="15"/>
  <c r="H10" i="15"/>
  <c r="H9" i="15"/>
  <c r="H8" i="15"/>
  <c r="H7" i="15"/>
  <c r="H6" i="15" s="1"/>
  <c r="E126" i="15"/>
  <c r="E125" i="15"/>
  <c r="E124" i="15"/>
  <c r="E123" i="15"/>
  <c r="E122" i="15"/>
  <c r="E121" i="15"/>
  <c r="E119" i="15"/>
  <c r="E118" i="15"/>
  <c r="E117" i="15"/>
  <c r="E116" i="15"/>
  <c r="E115" i="15"/>
  <c r="E113" i="15"/>
  <c r="E112" i="15"/>
  <c r="E111" i="15"/>
  <c r="E110" i="15"/>
  <c r="E109" i="15"/>
  <c r="E107" i="15"/>
  <c r="E106" i="15"/>
  <c r="E105" i="15"/>
  <c r="E104" i="15"/>
  <c r="E103" i="15"/>
  <c r="E101" i="15"/>
  <c r="E100" i="15"/>
  <c r="E99" i="15"/>
  <c r="E98" i="15"/>
  <c r="E97" i="15"/>
  <c r="E95" i="15"/>
  <c r="E94" i="15"/>
  <c r="E93" i="15"/>
  <c r="E92" i="15"/>
  <c r="E91" i="15"/>
  <c r="E89" i="15"/>
  <c r="E88" i="15"/>
  <c r="E87" i="15"/>
  <c r="E86" i="15"/>
  <c r="E85" i="15"/>
  <c r="E83" i="15"/>
  <c r="E82" i="15"/>
  <c r="E81" i="15"/>
  <c r="E80" i="15"/>
  <c r="E79" i="15"/>
  <c r="E77" i="15"/>
  <c r="E76" i="15"/>
  <c r="E75" i="15"/>
  <c r="E74" i="15"/>
  <c r="E73" i="15"/>
  <c r="E71" i="15"/>
  <c r="E70" i="15"/>
  <c r="E69" i="15"/>
  <c r="E68" i="15"/>
  <c r="E67" i="15"/>
  <c r="E65" i="15"/>
  <c r="E64" i="15"/>
  <c r="E63" i="15"/>
  <c r="E62" i="15"/>
  <c r="E61" i="15"/>
  <c r="E59" i="15"/>
  <c r="E58" i="15"/>
  <c r="E57" i="15"/>
  <c r="E56" i="15"/>
  <c r="E55" i="15"/>
  <c r="E53" i="15"/>
  <c r="E52" i="15"/>
  <c r="E51" i="15"/>
  <c r="E50" i="15"/>
  <c r="E49" i="15"/>
  <c r="E47" i="15"/>
  <c r="E46" i="15"/>
  <c r="E45" i="15"/>
  <c r="E44" i="15"/>
  <c r="E43" i="15"/>
  <c r="E41" i="15"/>
  <c r="E40" i="15"/>
  <c r="E39" i="15"/>
  <c r="E38" i="15"/>
  <c r="E37" i="15"/>
  <c r="E35" i="15"/>
  <c r="E34" i="15"/>
  <c r="E33" i="15"/>
  <c r="E32" i="15"/>
  <c r="E31" i="15"/>
  <c r="E29" i="15"/>
  <c r="E28" i="15"/>
  <c r="E27" i="15"/>
  <c r="E26" i="15"/>
  <c r="E25" i="15"/>
  <c r="E23" i="15"/>
  <c r="E22" i="15"/>
  <c r="E21" i="15"/>
  <c r="E20" i="15"/>
  <c r="E19" i="15"/>
  <c r="E17" i="15"/>
  <c r="E16" i="15"/>
  <c r="E15" i="15"/>
  <c r="E14" i="15"/>
  <c r="E13" i="15"/>
  <c r="E11" i="15"/>
  <c r="E10" i="15"/>
  <c r="E9" i="15"/>
  <c r="E8" i="15"/>
  <c r="E7" i="15"/>
  <c r="D126" i="15"/>
  <c r="C126" i="15"/>
  <c r="D125" i="15"/>
  <c r="C125" i="15"/>
  <c r="D124" i="15"/>
  <c r="C124" i="15"/>
  <c r="D123" i="15"/>
  <c r="C123" i="15"/>
  <c r="D122" i="15"/>
  <c r="C122" i="15"/>
  <c r="D121" i="15"/>
  <c r="C121" i="15"/>
  <c r="D119" i="15"/>
  <c r="C119" i="15"/>
  <c r="D118" i="15"/>
  <c r="C118" i="15"/>
  <c r="D117" i="15"/>
  <c r="C117" i="15"/>
  <c r="D116" i="15"/>
  <c r="C116" i="15"/>
  <c r="D115" i="15"/>
  <c r="C115" i="15"/>
  <c r="D113" i="15"/>
  <c r="C113" i="15"/>
  <c r="D112" i="15"/>
  <c r="C112" i="15"/>
  <c r="D111" i="15"/>
  <c r="C111" i="15"/>
  <c r="D110" i="15"/>
  <c r="C110" i="15"/>
  <c r="D109" i="15"/>
  <c r="C109" i="15"/>
  <c r="D107" i="15"/>
  <c r="C107" i="15"/>
  <c r="D106" i="15"/>
  <c r="C106" i="15"/>
  <c r="D105" i="15"/>
  <c r="C105" i="15"/>
  <c r="D104" i="15"/>
  <c r="C104" i="15"/>
  <c r="B104" i="15" s="1"/>
  <c r="D103" i="15"/>
  <c r="C103" i="15"/>
  <c r="D101" i="15"/>
  <c r="C101" i="15"/>
  <c r="D100" i="15"/>
  <c r="C100" i="15"/>
  <c r="D99" i="15"/>
  <c r="C99" i="15"/>
  <c r="D98" i="15"/>
  <c r="C98" i="15"/>
  <c r="D97" i="15"/>
  <c r="C97" i="15"/>
  <c r="D95" i="15"/>
  <c r="C95" i="15"/>
  <c r="D94" i="15"/>
  <c r="C94" i="15"/>
  <c r="D93" i="15"/>
  <c r="C93" i="15"/>
  <c r="D92" i="15"/>
  <c r="C92" i="15"/>
  <c r="D91" i="15"/>
  <c r="C91" i="15"/>
  <c r="D89" i="15"/>
  <c r="C89" i="15"/>
  <c r="D88" i="15"/>
  <c r="C88" i="15"/>
  <c r="D87" i="15"/>
  <c r="C87" i="15"/>
  <c r="D86" i="15"/>
  <c r="C86" i="15"/>
  <c r="D85" i="15"/>
  <c r="C85" i="15"/>
  <c r="D83" i="15"/>
  <c r="C83" i="15"/>
  <c r="D82" i="15"/>
  <c r="C82" i="15"/>
  <c r="D81" i="15"/>
  <c r="C81" i="15"/>
  <c r="D80" i="15"/>
  <c r="C80" i="15"/>
  <c r="D79" i="15"/>
  <c r="C79" i="15"/>
  <c r="D77" i="15"/>
  <c r="C77" i="15"/>
  <c r="B77" i="15" s="1"/>
  <c r="D76" i="15"/>
  <c r="C76" i="15"/>
  <c r="D75" i="15"/>
  <c r="C75" i="15"/>
  <c r="B75" i="15" s="1"/>
  <c r="D74" i="15"/>
  <c r="C74" i="15"/>
  <c r="D73" i="15"/>
  <c r="C73" i="15"/>
  <c r="D71" i="15"/>
  <c r="C71" i="15"/>
  <c r="D70" i="15"/>
  <c r="C70" i="15"/>
  <c r="D69" i="15"/>
  <c r="C69" i="15"/>
  <c r="D68" i="15"/>
  <c r="C68" i="15"/>
  <c r="B68" i="15" s="1"/>
  <c r="D67" i="15"/>
  <c r="C67" i="15"/>
  <c r="D65" i="15"/>
  <c r="C65" i="15"/>
  <c r="D64" i="15"/>
  <c r="C64" i="15"/>
  <c r="D63" i="15"/>
  <c r="C63" i="15"/>
  <c r="B63" i="15" s="1"/>
  <c r="D62" i="15"/>
  <c r="C62" i="15"/>
  <c r="D61" i="15"/>
  <c r="C61" i="15"/>
  <c r="B61" i="15" s="1"/>
  <c r="D59" i="15"/>
  <c r="C59" i="15"/>
  <c r="D58" i="15"/>
  <c r="C58" i="15"/>
  <c r="D57" i="15"/>
  <c r="C57" i="15"/>
  <c r="D56" i="15"/>
  <c r="C56" i="15"/>
  <c r="D55" i="15"/>
  <c r="C55" i="15"/>
  <c r="D53" i="15"/>
  <c r="C53" i="15"/>
  <c r="D52" i="15"/>
  <c r="C52" i="15"/>
  <c r="D51" i="15"/>
  <c r="C51" i="15"/>
  <c r="D50" i="15"/>
  <c r="C50" i="15"/>
  <c r="D49" i="15"/>
  <c r="C49" i="15"/>
  <c r="D47" i="15"/>
  <c r="C47" i="15"/>
  <c r="D46" i="15"/>
  <c r="C46" i="15"/>
  <c r="D45" i="15"/>
  <c r="C45" i="15"/>
  <c r="B45" i="15" s="1"/>
  <c r="D44" i="15"/>
  <c r="C44" i="15"/>
  <c r="D43" i="15"/>
  <c r="C43" i="15"/>
  <c r="B43" i="15" s="1"/>
  <c r="D41" i="15"/>
  <c r="C41" i="15"/>
  <c r="D40" i="15"/>
  <c r="C40" i="15"/>
  <c r="D39" i="15"/>
  <c r="C39" i="15"/>
  <c r="D38" i="15"/>
  <c r="C38" i="15"/>
  <c r="B38" i="15" s="1"/>
  <c r="D37" i="15"/>
  <c r="C37" i="15"/>
  <c r="D35" i="15"/>
  <c r="C35" i="15"/>
  <c r="D34" i="15"/>
  <c r="C34" i="15"/>
  <c r="D33" i="15"/>
  <c r="C33" i="15"/>
  <c r="D32" i="15"/>
  <c r="C32" i="15"/>
  <c r="D31" i="15"/>
  <c r="C31" i="15"/>
  <c r="D29" i="15"/>
  <c r="C29" i="15"/>
  <c r="D28" i="15"/>
  <c r="C28" i="15"/>
  <c r="D27" i="15"/>
  <c r="C27" i="15"/>
  <c r="D26" i="15"/>
  <c r="C26" i="15"/>
  <c r="D25" i="15"/>
  <c r="C25" i="15"/>
  <c r="D23" i="15"/>
  <c r="C23" i="15"/>
  <c r="D22" i="15"/>
  <c r="C22" i="15"/>
  <c r="D21" i="15"/>
  <c r="C21" i="15"/>
  <c r="D20" i="15"/>
  <c r="C20" i="15"/>
  <c r="D19" i="15"/>
  <c r="C19" i="15"/>
  <c r="D17" i="15"/>
  <c r="C17" i="15"/>
  <c r="D16" i="15"/>
  <c r="C16" i="15"/>
  <c r="D15" i="15"/>
  <c r="C15" i="15"/>
  <c r="D14" i="15"/>
  <c r="C14" i="15"/>
  <c r="B14" i="15" s="1"/>
  <c r="D13" i="15"/>
  <c r="C13" i="15"/>
  <c r="D11" i="15"/>
  <c r="C11" i="15"/>
  <c r="D10" i="15"/>
  <c r="C10" i="15"/>
  <c r="D9" i="15"/>
  <c r="C9" i="15"/>
  <c r="B9" i="15" s="1"/>
  <c r="D8" i="15"/>
  <c r="C8" i="15"/>
  <c r="D7" i="15"/>
  <c r="C7" i="15"/>
  <c r="S120" i="15"/>
  <c r="R120" i="15"/>
  <c r="P120" i="15"/>
  <c r="O120" i="15"/>
  <c r="M120" i="15"/>
  <c r="L120" i="15"/>
  <c r="J120" i="15"/>
  <c r="I120" i="15"/>
  <c r="G120" i="15"/>
  <c r="D120" i="15" s="1"/>
  <c r="F120" i="15"/>
  <c r="S114" i="15"/>
  <c r="R114" i="15"/>
  <c r="P114" i="15"/>
  <c r="O114" i="15"/>
  <c r="M114" i="15"/>
  <c r="L114" i="15"/>
  <c r="J114" i="15"/>
  <c r="I114" i="15"/>
  <c r="G114" i="15"/>
  <c r="F114" i="15"/>
  <c r="F148" i="15" s="1"/>
  <c r="S108" i="15"/>
  <c r="R108" i="15"/>
  <c r="P108" i="15"/>
  <c r="O108" i="15"/>
  <c r="M108" i="15"/>
  <c r="L108" i="15"/>
  <c r="J108" i="15"/>
  <c r="I108" i="15"/>
  <c r="G108" i="15"/>
  <c r="F108" i="15"/>
  <c r="S102" i="15"/>
  <c r="S148" i="15" s="1"/>
  <c r="R102" i="15"/>
  <c r="R148" i="15" s="1"/>
  <c r="Q148" i="15" s="1"/>
  <c r="P102" i="15"/>
  <c r="P148" i="15" s="1"/>
  <c r="O102" i="15"/>
  <c r="M102" i="15"/>
  <c r="L102" i="15"/>
  <c r="L148" i="15" s="1"/>
  <c r="J102" i="15"/>
  <c r="J148" i="15" s="1"/>
  <c r="I102" i="15"/>
  <c r="I148" i="15" s="1"/>
  <c r="H148" i="15" s="1"/>
  <c r="G102" i="15"/>
  <c r="F102" i="15"/>
  <c r="S96" i="15"/>
  <c r="S147" i="15" s="1"/>
  <c r="R96" i="15"/>
  <c r="R147" i="15" s="1"/>
  <c r="Q147" i="15" s="1"/>
  <c r="P96" i="15"/>
  <c r="P147" i="15" s="1"/>
  <c r="N147" i="15" s="1"/>
  <c r="O96" i="15"/>
  <c r="M96" i="15"/>
  <c r="M147" i="15" s="1"/>
  <c r="L96" i="15"/>
  <c r="L147" i="15" s="1"/>
  <c r="J96" i="15"/>
  <c r="J147" i="15" s="1"/>
  <c r="I96" i="15"/>
  <c r="I147" i="15" s="1"/>
  <c r="G96" i="15"/>
  <c r="G147" i="15" s="1"/>
  <c r="F96" i="15"/>
  <c r="S90" i="15"/>
  <c r="S146" i="15" s="1"/>
  <c r="R90" i="15"/>
  <c r="R146" i="15" s="1"/>
  <c r="P90" i="15"/>
  <c r="P146" i="15" s="1"/>
  <c r="O90" i="15"/>
  <c r="O146" i="15" s="1"/>
  <c r="M90" i="15"/>
  <c r="M146" i="15" s="1"/>
  <c r="L90" i="15"/>
  <c r="J90" i="15"/>
  <c r="J146" i="15" s="1"/>
  <c r="I90" i="15"/>
  <c r="I146" i="15" s="1"/>
  <c r="G90" i="15"/>
  <c r="G146" i="15" s="1"/>
  <c r="F90" i="15"/>
  <c r="F146" i="15" s="1"/>
  <c r="E146" i="15" s="1"/>
  <c r="D90" i="15"/>
  <c r="S84" i="15"/>
  <c r="S145" i="15" s="1"/>
  <c r="R84" i="15"/>
  <c r="R145" i="15" s="1"/>
  <c r="Q145" i="15" s="1"/>
  <c r="P84" i="15"/>
  <c r="P145" i="15" s="1"/>
  <c r="N145" i="15" s="1"/>
  <c r="O84" i="15"/>
  <c r="M84" i="15"/>
  <c r="M145" i="15" s="1"/>
  <c r="L84" i="15"/>
  <c r="L145" i="15" s="1"/>
  <c r="K145" i="15" s="1"/>
  <c r="J84" i="15"/>
  <c r="J145" i="15" s="1"/>
  <c r="I84" i="15"/>
  <c r="I145" i="15" s="1"/>
  <c r="G84" i="15"/>
  <c r="G145" i="15" s="1"/>
  <c r="F84" i="15"/>
  <c r="D84" i="15"/>
  <c r="S78" i="15"/>
  <c r="S144" i="15" s="1"/>
  <c r="R78" i="15"/>
  <c r="R144" i="15" s="1"/>
  <c r="Q144" i="15" s="1"/>
  <c r="P78" i="15"/>
  <c r="P144" i="15" s="1"/>
  <c r="O78" i="15"/>
  <c r="O144" i="15" s="1"/>
  <c r="M78" i="15"/>
  <c r="L78" i="15"/>
  <c r="L144" i="15" s="1"/>
  <c r="K144" i="15" s="1"/>
  <c r="J78" i="15"/>
  <c r="J144" i="15" s="1"/>
  <c r="I78" i="15"/>
  <c r="I144" i="15" s="1"/>
  <c r="H144" i="15" s="1"/>
  <c r="G78" i="15"/>
  <c r="F78" i="15"/>
  <c r="S72" i="15"/>
  <c r="S143" i="15" s="1"/>
  <c r="R72" i="15"/>
  <c r="R143" i="15" s="1"/>
  <c r="Q143" i="15" s="1"/>
  <c r="P72" i="15"/>
  <c r="P143" i="15" s="1"/>
  <c r="N143" i="15" s="1"/>
  <c r="O72" i="15"/>
  <c r="M72" i="15"/>
  <c r="M143" i="15" s="1"/>
  <c r="L72" i="15"/>
  <c r="L143" i="15" s="1"/>
  <c r="J72" i="15"/>
  <c r="J143" i="15" s="1"/>
  <c r="I72" i="15"/>
  <c r="I143" i="15" s="1"/>
  <c r="G72" i="15"/>
  <c r="F72" i="15"/>
  <c r="F143" i="15" s="1"/>
  <c r="S66" i="15"/>
  <c r="S142" i="15" s="1"/>
  <c r="R66" i="15"/>
  <c r="R142" i="15" s="1"/>
  <c r="P66" i="15"/>
  <c r="P142" i="15" s="1"/>
  <c r="O66" i="15"/>
  <c r="O142" i="15" s="1"/>
  <c r="N142" i="15" s="1"/>
  <c r="M66" i="15"/>
  <c r="M142" i="15" s="1"/>
  <c r="L66" i="15"/>
  <c r="L142" i="15" s="1"/>
  <c r="K142" i="15" s="1"/>
  <c r="J66" i="15"/>
  <c r="J142" i="15" s="1"/>
  <c r="I66" i="15"/>
  <c r="I142" i="15" s="1"/>
  <c r="G66" i="15"/>
  <c r="F66" i="15"/>
  <c r="S60" i="15"/>
  <c r="S141" i="15" s="1"/>
  <c r="R60" i="15"/>
  <c r="R141" i="15" s="1"/>
  <c r="Q141" i="15" s="1"/>
  <c r="P60" i="15"/>
  <c r="O60" i="15"/>
  <c r="M60" i="15"/>
  <c r="M141" i="15" s="1"/>
  <c r="L60" i="15"/>
  <c r="L141" i="15" s="1"/>
  <c r="K141" i="15" s="1"/>
  <c r="J60" i="15"/>
  <c r="I60" i="15"/>
  <c r="G60" i="15"/>
  <c r="G141" i="15" s="1"/>
  <c r="D141" i="15" s="1"/>
  <c r="F60" i="15"/>
  <c r="F141" i="15" s="1"/>
  <c r="S54" i="15"/>
  <c r="S140" i="15" s="1"/>
  <c r="R54" i="15"/>
  <c r="R140" i="15" s="1"/>
  <c r="Q140" i="15" s="1"/>
  <c r="P54" i="15"/>
  <c r="O54" i="15"/>
  <c r="M54" i="15"/>
  <c r="M140" i="15" s="1"/>
  <c r="L54" i="15"/>
  <c r="L140" i="15" s="1"/>
  <c r="J54" i="15"/>
  <c r="J140" i="15" s="1"/>
  <c r="I54" i="15"/>
  <c r="I140" i="15" s="1"/>
  <c r="H140" i="15" s="1"/>
  <c r="G54" i="15"/>
  <c r="F54" i="15"/>
  <c r="F140" i="15" s="1"/>
  <c r="E140" i="15" s="1"/>
  <c r="S48" i="15"/>
  <c r="R48" i="15"/>
  <c r="R139" i="15" s="1"/>
  <c r="P48" i="15"/>
  <c r="P139" i="15" s="1"/>
  <c r="O48" i="15"/>
  <c r="M48" i="15"/>
  <c r="M139" i="15" s="1"/>
  <c r="L48" i="15"/>
  <c r="L139" i="15" s="1"/>
  <c r="K139" i="15" s="1"/>
  <c r="J48" i="15"/>
  <c r="I48" i="15"/>
  <c r="G48" i="15"/>
  <c r="G139" i="15" s="1"/>
  <c r="F48" i="15"/>
  <c r="S42" i="15"/>
  <c r="S138" i="15" s="1"/>
  <c r="R42" i="15"/>
  <c r="R138" i="15" s="1"/>
  <c r="Q138" i="15" s="1"/>
  <c r="P42" i="15"/>
  <c r="O42" i="15"/>
  <c r="M42" i="15"/>
  <c r="M138" i="15" s="1"/>
  <c r="L42" i="15"/>
  <c r="L138" i="15" s="1"/>
  <c r="K138" i="15" s="1"/>
  <c r="J42" i="15"/>
  <c r="J138" i="15" s="1"/>
  <c r="I42" i="15"/>
  <c r="I138" i="15" s="1"/>
  <c r="H138" i="15" s="1"/>
  <c r="G42" i="15"/>
  <c r="F42" i="15"/>
  <c r="F138" i="15" s="1"/>
  <c r="C42" i="15"/>
  <c r="S36" i="15"/>
  <c r="S137" i="15" s="1"/>
  <c r="R36" i="15"/>
  <c r="R137" i="15" s="1"/>
  <c r="Q137" i="15" s="1"/>
  <c r="P36" i="15"/>
  <c r="P137" i="15" s="1"/>
  <c r="O36" i="15"/>
  <c r="M36" i="15"/>
  <c r="M137" i="15" s="1"/>
  <c r="L36" i="15"/>
  <c r="L137" i="15" s="1"/>
  <c r="J36" i="15"/>
  <c r="I36" i="15"/>
  <c r="G36" i="15"/>
  <c r="G137" i="15" s="1"/>
  <c r="D137" i="15" s="1"/>
  <c r="F36" i="15"/>
  <c r="F137" i="15" s="1"/>
  <c r="E137" i="15" s="1"/>
  <c r="E5" i="16" l="1"/>
  <c r="C142" i="16"/>
  <c r="B142" i="16" s="1"/>
  <c r="N131" i="16"/>
  <c r="B140" i="16"/>
  <c r="E144" i="16"/>
  <c r="Q5" i="16"/>
  <c r="B5" i="16"/>
  <c r="B133" i="16"/>
  <c r="C148" i="16"/>
  <c r="K131" i="16"/>
  <c r="B145" i="16"/>
  <c r="B137" i="16"/>
  <c r="C5" i="16"/>
  <c r="H145" i="16"/>
  <c r="B144" i="16"/>
  <c r="E135" i="16"/>
  <c r="C135" i="16"/>
  <c r="B135" i="16" s="1"/>
  <c r="F131" i="16"/>
  <c r="E132" i="16"/>
  <c r="C132" i="16"/>
  <c r="D148" i="16"/>
  <c r="B148" i="16" s="1"/>
  <c r="J131" i="16"/>
  <c r="E143" i="16"/>
  <c r="H143" i="16"/>
  <c r="C143" i="16"/>
  <c r="B143" i="16" s="1"/>
  <c r="B147" i="16"/>
  <c r="H148" i="16"/>
  <c r="H131" i="16" s="1"/>
  <c r="E146" i="16"/>
  <c r="C146" i="16"/>
  <c r="B146" i="16" s="1"/>
  <c r="G131" i="16"/>
  <c r="E147" i="16"/>
  <c r="C141" i="16"/>
  <c r="B141" i="16" s="1"/>
  <c r="E141" i="16"/>
  <c r="E138" i="16"/>
  <c r="C138" i="16"/>
  <c r="B138" i="16" s="1"/>
  <c r="H145" i="15"/>
  <c r="D72" i="15"/>
  <c r="G143" i="15"/>
  <c r="G148" i="15"/>
  <c r="D142" i="15"/>
  <c r="F142" i="15"/>
  <c r="E142" i="15" s="1"/>
  <c r="C66" i="15"/>
  <c r="D108" i="15"/>
  <c r="M148" i="15"/>
  <c r="K148" i="15"/>
  <c r="K137" i="15"/>
  <c r="H143" i="15"/>
  <c r="D146" i="15"/>
  <c r="N146" i="15"/>
  <c r="H147" i="15"/>
  <c r="E147" i="15"/>
  <c r="N148" i="15"/>
  <c r="E143" i="15"/>
  <c r="D140" i="15"/>
  <c r="C138" i="15"/>
  <c r="B138" i="15" s="1"/>
  <c r="K140" i="15"/>
  <c r="E141" i="15"/>
  <c r="H142" i="15"/>
  <c r="Q142" i="15"/>
  <c r="K143" i="15"/>
  <c r="N144" i="15"/>
  <c r="H146" i="15"/>
  <c r="Q146" i="15"/>
  <c r="K147" i="15"/>
  <c r="O148" i="15"/>
  <c r="C148" i="15" s="1"/>
  <c r="D144" i="15"/>
  <c r="D54" i="15"/>
  <c r="C48" i="15"/>
  <c r="D114" i="15"/>
  <c r="B11" i="15"/>
  <c r="B47" i="15"/>
  <c r="B65" i="15"/>
  <c r="B73" i="15"/>
  <c r="N54" i="15"/>
  <c r="E145" i="15"/>
  <c r="K146" i="15"/>
  <c r="H137" i="15"/>
  <c r="D48" i="15"/>
  <c r="B16" i="15"/>
  <c r="B88" i="15"/>
  <c r="B110" i="15"/>
  <c r="E36" i="15"/>
  <c r="E78" i="15"/>
  <c r="H30" i="15"/>
  <c r="H102" i="15"/>
  <c r="B102" i="15" s="1"/>
  <c r="K36" i="15"/>
  <c r="K72" i="15"/>
  <c r="N78" i="15"/>
  <c r="N120" i="15"/>
  <c r="Q12" i="15"/>
  <c r="Q84" i="15"/>
  <c r="C144" i="15"/>
  <c r="B144" i="15" s="1"/>
  <c r="C60" i="15"/>
  <c r="N108" i="15"/>
  <c r="S139" i="15"/>
  <c r="D139" i="15" s="1"/>
  <c r="D78" i="15"/>
  <c r="D102" i="15"/>
  <c r="B86" i="15"/>
  <c r="E102" i="15"/>
  <c r="H54" i="15"/>
  <c r="K60" i="15"/>
  <c r="K96" i="15"/>
  <c r="N12" i="15"/>
  <c r="N66" i="15"/>
  <c r="B66" i="15" s="1"/>
  <c r="N72" i="15"/>
  <c r="Q36" i="15"/>
  <c r="Q108" i="15"/>
  <c r="F139" i="15"/>
  <c r="E139" i="15" s="1"/>
  <c r="C137" i="15"/>
  <c r="B137" i="15" s="1"/>
  <c r="E138" i="15"/>
  <c r="C139" i="15"/>
  <c r="C141" i="15"/>
  <c r="B141" i="15" s="1"/>
  <c r="C143" i="15"/>
  <c r="B143" i="15" s="1"/>
  <c r="E144" i="15"/>
  <c r="C145" i="15"/>
  <c r="C147" i="15"/>
  <c r="E148" i="15"/>
  <c r="D143" i="15"/>
  <c r="D145" i="15"/>
  <c r="D147" i="15"/>
  <c r="C140" i="15"/>
  <c r="B140" i="15" s="1"/>
  <c r="C146" i="15"/>
  <c r="B146" i="15" s="1"/>
  <c r="Q120" i="15"/>
  <c r="B120" i="15" s="1"/>
  <c r="B119" i="15"/>
  <c r="Q114" i="15"/>
  <c r="Q102" i="15"/>
  <c r="B105" i="15"/>
  <c r="B107" i="15"/>
  <c r="D96" i="15"/>
  <c r="Q96" i="15"/>
  <c r="Q90" i="15"/>
  <c r="Q78" i="15"/>
  <c r="Q72" i="15"/>
  <c r="B74" i="15"/>
  <c r="B71" i="15"/>
  <c r="Q66" i="15"/>
  <c r="Q54" i="15"/>
  <c r="B55" i="15"/>
  <c r="B57" i="15"/>
  <c r="B59" i="15"/>
  <c r="Q48" i="15"/>
  <c r="B50" i="15"/>
  <c r="B44" i="15"/>
  <c r="Q42" i="15"/>
  <c r="C36" i="15"/>
  <c r="Q30" i="15"/>
  <c r="Q24" i="15"/>
  <c r="Q18" i="15"/>
  <c r="Q6" i="15"/>
  <c r="B8" i="15"/>
  <c r="B10" i="15"/>
  <c r="B122" i="15"/>
  <c r="B126" i="15"/>
  <c r="N114" i="15"/>
  <c r="N96" i="15"/>
  <c r="C96" i="15"/>
  <c r="B91" i="15"/>
  <c r="B95" i="15"/>
  <c r="C72" i="15"/>
  <c r="D60" i="15"/>
  <c r="D42" i="15"/>
  <c r="D36" i="15"/>
  <c r="N36" i="15"/>
  <c r="B31" i="15"/>
  <c r="B26" i="15"/>
  <c r="B28" i="15"/>
  <c r="N24" i="15"/>
  <c r="B19" i="15"/>
  <c r="B21" i="15"/>
  <c r="B23" i="15"/>
  <c r="N5" i="15"/>
  <c r="B125" i="15"/>
  <c r="B116" i="15"/>
  <c r="B118" i="15"/>
  <c r="K114" i="15"/>
  <c r="K108" i="15"/>
  <c r="K102" i="15"/>
  <c r="B92" i="15"/>
  <c r="B94" i="15"/>
  <c r="K90" i="15"/>
  <c r="K84" i="15"/>
  <c r="B80" i="15"/>
  <c r="B82" i="15"/>
  <c r="K78" i="15"/>
  <c r="B78" i="15" s="1"/>
  <c r="K66" i="15"/>
  <c r="K54" i="15"/>
  <c r="K48" i="15"/>
  <c r="K42" i="15"/>
  <c r="B37" i="15"/>
  <c r="B41" i="15"/>
  <c r="K30" i="15"/>
  <c r="B32" i="15"/>
  <c r="B34" i="15"/>
  <c r="K24" i="15"/>
  <c r="B27" i="15"/>
  <c r="B20" i="15"/>
  <c r="K18" i="15"/>
  <c r="K6" i="15"/>
  <c r="H120" i="15"/>
  <c r="H114" i="15"/>
  <c r="B115" i="15"/>
  <c r="B109" i="15"/>
  <c r="C108" i="15"/>
  <c r="B112" i="15"/>
  <c r="H108" i="15"/>
  <c r="B106" i="15"/>
  <c r="H96" i="15"/>
  <c r="B98" i="15"/>
  <c r="B99" i="15"/>
  <c r="H90" i="15"/>
  <c r="B87" i="15"/>
  <c r="B89" i="15"/>
  <c r="H84" i="15"/>
  <c r="B84" i="15" s="1"/>
  <c r="B79" i="15"/>
  <c r="B81" i="15"/>
  <c r="B83" i="15"/>
  <c r="H72" i="15"/>
  <c r="D66" i="15"/>
  <c r="H66" i="15"/>
  <c r="B67" i="15"/>
  <c r="B62" i="15"/>
  <c r="H60" i="15"/>
  <c r="C54" i="15"/>
  <c r="B56" i="15"/>
  <c r="H48" i="15"/>
  <c r="B52" i="15"/>
  <c r="B51" i="15"/>
  <c r="H42" i="15"/>
  <c r="B46" i="15"/>
  <c r="B40" i="15"/>
  <c r="H36" i="15"/>
  <c r="B33" i="15"/>
  <c r="B35" i="15"/>
  <c r="B25" i="15"/>
  <c r="B29" i="15"/>
  <c r="H24" i="15"/>
  <c r="H18" i="15"/>
  <c r="B13" i="15"/>
  <c r="B15" i="15"/>
  <c r="B17" i="15"/>
  <c r="H12" i="15"/>
  <c r="B7" i="15"/>
  <c r="B124" i="15"/>
  <c r="C120" i="15"/>
  <c r="B121" i="15"/>
  <c r="B123" i="15"/>
  <c r="E120" i="15"/>
  <c r="C114" i="15"/>
  <c r="E114" i="15"/>
  <c r="B114" i="15" s="1"/>
  <c r="B117" i="15"/>
  <c r="E108" i="15"/>
  <c r="B111" i="15"/>
  <c r="B113" i="15"/>
  <c r="C102" i="15"/>
  <c r="B103" i="15"/>
  <c r="B97" i="15"/>
  <c r="B101" i="15"/>
  <c r="B100" i="15"/>
  <c r="E96" i="15"/>
  <c r="C90" i="15"/>
  <c r="B93" i="15"/>
  <c r="E90" i="15"/>
  <c r="C84" i="15"/>
  <c r="B85" i="15"/>
  <c r="E84" i="15"/>
  <c r="C78" i="15"/>
  <c r="B76" i="15"/>
  <c r="E72" i="15"/>
  <c r="B72" i="15" s="1"/>
  <c r="B70" i="15"/>
  <c r="E66" i="15"/>
  <c r="B69" i="15"/>
  <c r="B64" i="15"/>
  <c r="E60" i="15"/>
  <c r="E54" i="15"/>
  <c r="B58" i="15"/>
  <c r="B53" i="15"/>
  <c r="B49" i="15"/>
  <c r="E48" i="15"/>
  <c r="E42" i="15"/>
  <c r="B42" i="15" s="1"/>
  <c r="B39" i="15"/>
  <c r="B22" i="15"/>
  <c r="Q5" i="15"/>
  <c r="K5" i="15"/>
  <c r="H5" i="15"/>
  <c r="B54" i="15"/>
  <c r="B60" i="15"/>
  <c r="P30" i="15"/>
  <c r="P136" i="15" s="1"/>
  <c r="L30" i="15"/>
  <c r="L136" i="15" s="1"/>
  <c r="I30" i="15"/>
  <c r="I136" i="15" s="1"/>
  <c r="E30" i="15"/>
  <c r="S30" i="15"/>
  <c r="S136" i="15" s="1"/>
  <c r="R30" i="15"/>
  <c r="R136" i="15" s="1"/>
  <c r="Q136" i="15" s="1"/>
  <c r="O30" i="15"/>
  <c r="O136" i="15" s="1"/>
  <c r="N136" i="15" s="1"/>
  <c r="J30" i="15"/>
  <c r="J136" i="15" s="1"/>
  <c r="G30" i="15"/>
  <c r="G136" i="15" s="1"/>
  <c r="F30" i="15"/>
  <c r="F136" i="15" s="1"/>
  <c r="P24" i="15"/>
  <c r="P135" i="15" s="1"/>
  <c r="L24" i="15"/>
  <c r="L135" i="15" s="1"/>
  <c r="E24" i="15"/>
  <c r="S24" i="15"/>
  <c r="S135" i="15" s="1"/>
  <c r="R24" i="15"/>
  <c r="R135" i="15" s="1"/>
  <c r="O24" i="15"/>
  <c r="O135" i="15" s="1"/>
  <c r="J24" i="15"/>
  <c r="J135" i="15" s="1"/>
  <c r="G24" i="15"/>
  <c r="G135" i="15" s="1"/>
  <c r="F24" i="15"/>
  <c r="F135" i="15" s="1"/>
  <c r="L5" i="15"/>
  <c r="P18" i="15"/>
  <c r="P134" i="15" s="1"/>
  <c r="M18" i="15"/>
  <c r="M134" i="15" s="1"/>
  <c r="L18" i="15"/>
  <c r="L134" i="15" s="1"/>
  <c r="K134" i="15" s="1"/>
  <c r="E18" i="15"/>
  <c r="S18" i="15"/>
  <c r="S134" i="15" s="1"/>
  <c r="R18" i="15"/>
  <c r="R134" i="15" s="1"/>
  <c r="Q134" i="15" s="1"/>
  <c r="O18" i="15"/>
  <c r="O134" i="15" s="1"/>
  <c r="N134" i="15" s="1"/>
  <c r="J18" i="15"/>
  <c r="J134" i="15" s="1"/>
  <c r="G18" i="15"/>
  <c r="G134" i="15" s="1"/>
  <c r="D134" i="15" s="1"/>
  <c r="F18" i="15"/>
  <c r="F134" i="15" s="1"/>
  <c r="E134" i="15" s="1"/>
  <c r="P12" i="15"/>
  <c r="P133" i="15" s="1"/>
  <c r="M12" i="15"/>
  <c r="M133" i="15" s="1"/>
  <c r="L12" i="15"/>
  <c r="L133" i="15" s="1"/>
  <c r="E12" i="15"/>
  <c r="S12" i="15"/>
  <c r="S133" i="15" s="1"/>
  <c r="R12" i="15"/>
  <c r="R133" i="15" s="1"/>
  <c r="Q133" i="15" s="1"/>
  <c r="O12" i="15"/>
  <c r="O133" i="15" s="1"/>
  <c r="N133" i="15" s="1"/>
  <c r="J12" i="15"/>
  <c r="J133" i="15" s="1"/>
  <c r="G12" i="15"/>
  <c r="G133" i="15" s="1"/>
  <c r="F12" i="15"/>
  <c r="F133" i="15" s="1"/>
  <c r="E133" i="15" s="1"/>
  <c r="S5" i="15"/>
  <c r="R5" i="15"/>
  <c r="O5" i="15"/>
  <c r="J5" i="15"/>
  <c r="G5" i="15"/>
  <c r="F5" i="15"/>
  <c r="P6" i="15"/>
  <c r="P132" i="15" s="1"/>
  <c r="P131" i="15" s="1"/>
  <c r="M6" i="15"/>
  <c r="M132" i="15" s="1"/>
  <c r="L6" i="15"/>
  <c r="L132" i="15" s="1"/>
  <c r="I6" i="15"/>
  <c r="I132" i="15" s="1"/>
  <c r="E6" i="15"/>
  <c r="S6" i="15"/>
  <c r="S132" i="15" s="1"/>
  <c r="R6" i="15"/>
  <c r="R132" i="15" s="1"/>
  <c r="O6" i="15"/>
  <c r="O132" i="15" s="1"/>
  <c r="J6" i="15"/>
  <c r="J132" i="15" s="1"/>
  <c r="G6" i="15"/>
  <c r="F6" i="15"/>
  <c r="F132" i="15" s="1"/>
  <c r="P5" i="15"/>
  <c r="M5" i="15"/>
  <c r="I5" i="15"/>
  <c r="B132" i="16" l="1"/>
  <c r="B131" i="16" s="1"/>
  <c r="C131" i="16"/>
  <c r="E131" i="16"/>
  <c r="D131" i="16"/>
  <c r="B139" i="15"/>
  <c r="S131" i="15"/>
  <c r="N135" i="15"/>
  <c r="C136" i="15"/>
  <c r="B48" i="15"/>
  <c r="Q139" i="15"/>
  <c r="D148" i="15"/>
  <c r="B148" i="15" s="1"/>
  <c r="B147" i="15"/>
  <c r="F131" i="15"/>
  <c r="D133" i="15"/>
  <c r="K133" i="15"/>
  <c r="Q135" i="15"/>
  <c r="H136" i="15"/>
  <c r="B96" i="15"/>
  <c r="B108" i="15"/>
  <c r="C142" i="15"/>
  <c r="B142" i="15" s="1"/>
  <c r="E136" i="15"/>
  <c r="Q132" i="15"/>
  <c r="R131" i="15"/>
  <c r="D6" i="15"/>
  <c r="G132" i="15"/>
  <c r="H132" i="15"/>
  <c r="N132" i="15"/>
  <c r="N131" i="15" s="1"/>
  <c r="O131" i="15"/>
  <c r="C132" i="15"/>
  <c r="B36" i="15"/>
  <c r="J131" i="15"/>
  <c r="K132" i="15"/>
  <c r="E135" i="15"/>
  <c r="L131" i="15"/>
  <c r="B145" i="15"/>
  <c r="B90" i="15"/>
  <c r="B24" i="15"/>
  <c r="D12" i="15"/>
  <c r="C5" i="15"/>
  <c r="B6" i="15"/>
  <c r="D5" i="15"/>
  <c r="C6" i="15"/>
  <c r="B30" i="15"/>
  <c r="C30" i="15"/>
  <c r="B12" i="15"/>
  <c r="D18" i="15"/>
  <c r="B18" i="15"/>
  <c r="E5" i="15"/>
  <c r="B5" i="15" s="1"/>
  <c r="I12" i="15"/>
  <c r="I18" i="15"/>
  <c r="I24" i="15"/>
  <c r="M24" i="15"/>
  <c r="M30" i="15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D126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26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D5" i="14"/>
  <c r="C5" i="14"/>
  <c r="B5" i="14"/>
  <c r="D132" i="15" l="1"/>
  <c r="G131" i="15"/>
  <c r="D24" i="15"/>
  <c r="M135" i="15"/>
  <c r="E132" i="15"/>
  <c r="E131" i="15" s="1"/>
  <c r="C24" i="15"/>
  <c r="I135" i="15"/>
  <c r="Q131" i="15"/>
  <c r="D30" i="15"/>
  <c r="M136" i="15"/>
  <c r="C18" i="15"/>
  <c r="I134" i="15"/>
  <c r="C12" i="15"/>
  <c r="I133" i="15"/>
  <c r="D126" i="13"/>
  <c r="C126" i="13"/>
  <c r="B126" i="13"/>
  <c r="D125" i="13"/>
  <c r="C125" i="13"/>
  <c r="B125" i="13"/>
  <c r="D124" i="13"/>
  <c r="C124" i="13"/>
  <c r="B124" i="13"/>
  <c r="D123" i="13"/>
  <c r="C123" i="13"/>
  <c r="B123" i="13"/>
  <c r="D122" i="13"/>
  <c r="C122" i="13"/>
  <c r="B122" i="13"/>
  <c r="D121" i="13"/>
  <c r="C121" i="13"/>
  <c r="B121" i="13"/>
  <c r="D120" i="13"/>
  <c r="C120" i="13"/>
  <c r="B120" i="13"/>
  <c r="D119" i="13"/>
  <c r="C119" i="13"/>
  <c r="B119" i="13"/>
  <c r="D118" i="13"/>
  <c r="C118" i="13"/>
  <c r="B118" i="13"/>
  <c r="D117" i="13"/>
  <c r="C117" i="13"/>
  <c r="B117" i="13"/>
  <c r="D116" i="13"/>
  <c r="C116" i="13"/>
  <c r="B116" i="13"/>
  <c r="D115" i="13"/>
  <c r="C115" i="13"/>
  <c r="B115" i="13"/>
  <c r="D114" i="13"/>
  <c r="C114" i="13"/>
  <c r="B114" i="13"/>
  <c r="D113" i="13"/>
  <c r="C113" i="13"/>
  <c r="B113" i="13"/>
  <c r="D112" i="13"/>
  <c r="C112" i="13"/>
  <c r="B112" i="13"/>
  <c r="D111" i="13"/>
  <c r="C111" i="13"/>
  <c r="B111" i="13"/>
  <c r="D110" i="13"/>
  <c r="C110" i="13"/>
  <c r="B110" i="13"/>
  <c r="D109" i="13"/>
  <c r="C109" i="13"/>
  <c r="B109" i="13"/>
  <c r="D108" i="13"/>
  <c r="C108" i="13"/>
  <c r="B108" i="13"/>
  <c r="D107" i="13"/>
  <c r="C107" i="13"/>
  <c r="B107" i="13"/>
  <c r="D106" i="13"/>
  <c r="C106" i="13"/>
  <c r="B106" i="13"/>
  <c r="D105" i="13"/>
  <c r="C105" i="13"/>
  <c r="B105" i="13"/>
  <c r="D104" i="13"/>
  <c r="C104" i="13"/>
  <c r="B104" i="13"/>
  <c r="D103" i="13"/>
  <c r="C103" i="13"/>
  <c r="B103" i="13"/>
  <c r="D102" i="13"/>
  <c r="C102" i="13"/>
  <c r="B102" i="13"/>
  <c r="D101" i="13"/>
  <c r="C101" i="13"/>
  <c r="B101" i="13"/>
  <c r="D100" i="13"/>
  <c r="C100" i="13"/>
  <c r="B100" i="13"/>
  <c r="D99" i="13"/>
  <c r="C99" i="13"/>
  <c r="B99" i="13"/>
  <c r="D98" i="13"/>
  <c r="C98" i="13"/>
  <c r="B98" i="13"/>
  <c r="D97" i="13"/>
  <c r="C97" i="13"/>
  <c r="B97" i="13"/>
  <c r="D96" i="13"/>
  <c r="C96" i="13"/>
  <c r="B96" i="13"/>
  <c r="D95" i="13"/>
  <c r="C95" i="13"/>
  <c r="B95" i="13"/>
  <c r="D94" i="13"/>
  <c r="C94" i="13"/>
  <c r="B94" i="13"/>
  <c r="D93" i="13"/>
  <c r="C93" i="13"/>
  <c r="B93" i="13"/>
  <c r="D92" i="13"/>
  <c r="C92" i="13"/>
  <c r="B92" i="13"/>
  <c r="D91" i="13"/>
  <c r="C91" i="13"/>
  <c r="B91" i="13"/>
  <c r="D90" i="13"/>
  <c r="C90" i="13"/>
  <c r="B90" i="13"/>
  <c r="D89" i="13"/>
  <c r="C89" i="13"/>
  <c r="B89" i="13"/>
  <c r="D88" i="13"/>
  <c r="C88" i="13"/>
  <c r="B88" i="13"/>
  <c r="D87" i="13"/>
  <c r="C87" i="13"/>
  <c r="B87" i="13"/>
  <c r="D86" i="13"/>
  <c r="C86" i="13"/>
  <c r="B86" i="13"/>
  <c r="D85" i="13"/>
  <c r="C85" i="13"/>
  <c r="B85" i="13"/>
  <c r="D84" i="13"/>
  <c r="C84" i="13"/>
  <c r="B84" i="13"/>
  <c r="D83" i="13"/>
  <c r="C83" i="13"/>
  <c r="B83" i="13"/>
  <c r="D82" i="13"/>
  <c r="C82" i="13"/>
  <c r="B82" i="13"/>
  <c r="D81" i="13"/>
  <c r="C81" i="13"/>
  <c r="B81" i="13"/>
  <c r="D80" i="13"/>
  <c r="C80" i="13"/>
  <c r="B80" i="13"/>
  <c r="D79" i="13"/>
  <c r="C79" i="13"/>
  <c r="B79" i="13"/>
  <c r="D78" i="13"/>
  <c r="C78" i="13"/>
  <c r="B78" i="13"/>
  <c r="D77" i="13"/>
  <c r="C77" i="13"/>
  <c r="B77" i="13"/>
  <c r="D76" i="13"/>
  <c r="C76" i="13"/>
  <c r="B76" i="13"/>
  <c r="D75" i="13"/>
  <c r="C75" i="13"/>
  <c r="B75" i="13"/>
  <c r="D74" i="13"/>
  <c r="C74" i="13"/>
  <c r="B74" i="13"/>
  <c r="D73" i="13"/>
  <c r="C73" i="13"/>
  <c r="B73" i="13"/>
  <c r="D72" i="13"/>
  <c r="C72" i="13"/>
  <c r="B72" i="13"/>
  <c r="D71" i="13"/>
  <c r="C71" i="13"/>
  <c r="B71" i="13"/>
  <c r="D70" i="13"/>
  <c r="C70" i="13"/>
  <c r="B70" i="13"/>
  <c r="D69" i="13"/>
  <c r="C69" i="13"/>
  <c r="B69" i="13"/>
  <c r="D68" i="13"/>
  <c r="C68" i="13"/>
  <c r="B68" i="13"/>
  <c r="D67" i="13"/>
  <c r="C67" i="13"/>
  <c r="B67" i="13"/>
  <c r="D66" i="13"/>
  <c r="C66" i="13"/>
  <c r="B66" i="13"/>
  <c r="D65" i="13"/>
  <c r="C65" i="13"/>
  <c r="B65" i="13"/>
  <c r="D64" i="13"/>
  <c r="C64" i="13"/>
  <c r="B64" i="13"/>
  <c r="D63" i="13"/>
  <c r="C63" i="13"/>
  <c r="B63" i="13"/>
  <c r="D62" i="13"/>
  <c r="C62" i="13"/>
  <c r="B62" i="13"/>
  <c r="D61" i="13"/>
  <c r="C61" i="13"/>
  <c r="B61" i="13"/>
  <c r="D60" i="13"/>
  <c r="C60" i="13"/>
  <c r="B60" i="13"/>
  <c r="D59" i="13"/>
  <c r="C59" i="13"/>
  <c r="B59" i="13"/>
  <c r="D58" i="13"/>
  <c r="C58" i="13"/>
  <c r="B58" i="13"/>
  <c r="D57" i="13"/>
  <c r="C57" i="13"/>
  <c r="B57" i="13"/>
  <c r="D56" i="13"/>
  <c r="C56" i="13"/>
  <c r="B56" i="13"/>
  <c r="D55" i="13"/>
  <c r="C55" i="13"/>
  <c r="B55" i="13"/>
  <c r="D54" i="13"/>
  <c r="C54" i="13"/>
  <c r="B54" i="13"/>
  <c r="D53" i="13"/>
  <c r="C53" i="13"/>
  <c r="B53" i="13"/>
  <c r="D52" i="13"/>
  <c r="C52" i="13"/>
  <c r="B52" i="13"/>
  <c r="D51" i="13"/>
  <c r="C51" i="13"/>
  <c r="B51" i="13"/>
  <c r="D50" i="13"/>
  <c r="C50" i="13"/>
  <c r="B50" i="13"/>
  <c r="D49" i="13"/>
  <c r="C49" i="13"/>
  <c r="B49" i="13"/>
  <c r="D48" i="13"/>
  <c r="C48" i="13"/>
  <c r="B48" i="13"/>
  <c r="D47" i="13"/>
  <c r="C47" i="13"/>
  <c r="B47" i="13"/>
  <c r="D46" i="13"/>
  <c r="C46" i="13"/>
  <c r="B46" i="13"/>
  <c r="D45" i="13"/>
  <c r="C45" i="13"/>
  <c r="B45" i="13"/>
  <c r="D44" i="13"/>
  <c r="C44" i="13"/>
  <c r="B44" i="13"/>
  <c r="D43" i="13"/>
  <c r="C43" i="13"/>
  <c r="B43" i="13"/>
  <c r="D42" i="13"/>
  <c r="C42" i="13"/>
  <c r="B42" i="13"/>
  <c r="D41" i="13"/>
  <c r="C41" i="13"/>
  <c r="B41" i="13"/>
  <c r="D40" i="13"/>
  <c r="C40" i="13"/>
  <c r="B40" i="13"/>
  <c r="D39" i="13"/>
  <c r="C39" i="13"/>
  <c r="B39" i="13"/>
  <c r="D38" i="13"/>
  <c r="C38" i="13"/>
  <c r="B38" i="13"/>
  <c r="D37" i="13"/>
  <c r="C37" i="13"/>
  <c r="B37" i="13"/>
  <c r="D36" i="13"/>
  <c r="C36" i="13"/>
  <c r="B36" i="13"/>
  <c r="D35" i="13"/>
  <c r="C35" i="13"/>
  <c r="B35" i="13"/>
  <c r="D34" i="13"/>
  <c r="C34" i="13"/>
  <c r="B34" i="13"/>
  <c r="D33" i="13"/>
  <c r="C33" i="13"/>
  <c r="B33" i="13"/>
  <c r="D32" i="13"/>
  <c r="C32" i="13"/>
  <c r="B32" i="13"/>
  <c r="D31" i="13"/>
  <c r="C31" i="13"/>
  <c r="B31" i="13"/>
  <c r="D30" i="13"/>
  <c r="C30" i="13"/>
  <c r="B30" i="13"/>
  <c r="D29" i="13"/>
  <c r="C29" i="13"/>
  <c r="B29" i="13"/>
  <c r="D28" i="13"/>
  <c r="C28" i="13"/>
  <c r="B28" i="13"/>
  <c r="D27" i="13"/>
  <c r="C27" i="13"/>
  <c r="B27" i="13"/>
  <c r="D26" i="13"/>
  <c r="C26" i="13"/>
  <c r="B26" i="13"/>
  <c r="D25" i="13"/>
  <c r="C25" i="13"/>
  <c r="B25" i="13"/>
  <c r="D24" i="13"/>
  <c r="C24" i="13"/>
  <c r="B24" i="13"/>
  <c r="D23" i="13"/>
  <c r="C23" i="13"/>
  <c r="B23" i="13"/>
  <c r="D22" i="13"/>
  <c r="C22" i="13"/>
  <c r="B22" i="13"/>
  <c r="D21" i="13"/>
  <c r="C21" i="13"/>
  <c r="B21" i="13"/>
  <c r="D20" i="13"/>
  <c r="C20" i="13"/>
  <c r="B20" i="13"/>
  <c r="D19" i="13"/>
  <c r="C19" i="13"/>
  <c r="B19" i="13"/>
  <c r="D18" i="13"/>
  <c r="C18" i="13"/>
  <c r="B18" i="13"/>
  <c r="D17" i="13"/>
  <c r="C17" i="13"/>
  <c r="B17" i="13"/>
  <c r="D16" i="13"/>
  <c r="C16" i="13"/>
  <c r="B16" i="13"/>
  <c r="D15" i="13"/>
  <c r="C15" i="13"/>
  <c r="B15" i="13"/>
  <c r="D14" i="13"/>
  <c r="C14" i="13"/>
  <c r="B14" i="13"/>
  <c r="D13" i="13"/>
  <c r="C13" i="13"/>
  <c r="B13" i="13"/>
  <c r="D12" i="13"/>
  <c r="C12" i="13"/>
  <c r="B12" i="13"/>
  <c r="D11" i="13"/>
  <c r="C11" i="13"/>
  <c r="B11" i="13"/>
  <c r="D10" i="13"/>
  <c r="C10" i="13"/>
  <c r="B10" i="13"/>
  <c r="D9" i="13"/>
  <c r="C9" i="13"/>
  <c r="B9" i="13"/>
  <c r="D8" i="13"/>
  <c r="C8" i="13"/>
  <c r="B8" i="13"/>
  <c r="D7" i="13"/>
  <c r="C7" i="13"/>
  <c r="B7" i="13"/>
  <c r="D6" i="13"/>
  <c r="C6" i="13"/>
  <c r="B6" i="13"/>
  <c r="D5" i="13"/>
  <c r="C5" i="13"/>
  <c r="B5" i="13"/>
  <c r="D126" i="12"/>
  <c r="C126" i="12"/>
  <c r="B126" i="12"/>
  <c r="D125" i="12"/>
  <c r="C125" i="12"/>
  <c r="B125" i="12"/>
  <c r="D124" i="12"/>
  <c r="C124" i="12"/>
  <c r="B124" i="12"/>
  <c r="D123" i="12"/>
  <c r="C123" i="12"/>
  <c r="B123" i="12"/>
  <c r="D122" i="12"/>
  <c r="C122" i="12"/>
  <c r="B122" i="12"/>
  <c r="D121" i="12"/>
  <c r="C121" i="12"/>
  <c r="B121" i="12"/>
  <c r="D120" i="12"/>
  <c r="C120" i="12"/>
  <c r="B120" i="12"/>
  <c r="D119" i="12"/>
  <c r="C119" i="12"/>
  <c r="B119" i="12"/>
  <c r="D118" i="12"/>
  <c r="C118" i="12"/>
  <c r="B118" i="12"/>
  <c r="D117" i="12"/>
  <c r="C117" i="12"/>
  <c r="B117" i="12"/>
  <c r="D116" i="12"/>
  <c r="C116" i="12"/>
  <c r="B116" i="12"/>
  <c r="D115" i="12"/>
  <c r="C115" i="12"/>
  <c r="B115" i="12"/>
  <c r="D114" i="12"/>
  <c r="C114" i="12"/>
  <c r="B114" i="12"/>
  <c r="D113" i="12"/>
  <c r="C113" i="12"/>
  <c r="B113" i="12"/>
  <c r="D112" i="12"/>
  <c r="C112" i="12"/>
  <c r="B112" i="12"/>
  <c r="D111" i="12"/>
  <c r="C111" i="12"/>
  <c r="B111" i="12"/>
  <c r="D110" i="12"/>
  <c r="C110" i="12"/>
  <c r="B110" i="12"/>
  <c r="D109" i="12"/>
  <c r="C109" i="12"/>
  <c r="B109" i="12"/>
  <c r="D108" i="12"/>
  <c r="C108" i="12"/>
  <c r="B108" i="12"/>
  <c r="D107" i="12"/>
  <c r="C107" i="12"/>
  <c r="B107" i="12"/>
  <c r="D106" i="12"/>
  <c r="C106" i="12"/>
  <c r="B106" i="12"/>
  <c r="D105" i="12"/>
  <c r="C105" i="12"/>
  <c r="B105" i="12"/>
  <c r="D104" i="12"/>
  <c r="C104" i="12"/>
  <c r="B104" i="12"/>
  <c r="D103" i="12"/>
  <c r="C103" i="12"/>
  <c r="B103" i="12"/>
  <c r="D102" i="12"/>
  <c r="C102" i="12"/>
  <c r="B102" i="12"/>
  <c r="D101" i="12"/>
  <c r="C101" i="12"/>
  <c r="B101" i="12"/>
  <c r="D100" i="12"/>
  <c r="C100" i="12"/>
  <c r="B100" i="12"/>
  <c r="D99" i="12"/>
  <c r="C99" i="12"/>
  <c r="B99" i="12"/>
  <c r="D98" i="12"/>
  <c r="C98" i="12"/>
  <c r="B98" i="12"/>
  <c r="D97" i="12"/>
  <c r="C97" i="12"/>
  <c r="B97" i="12"/>
  <c r="D96" i="12"/>
  <c r="C96" i="12"/>
  <c r="B96" i="12"/>
  <c r="D95" i="12"/>
  <c r="C95" i="12"/>
  <c r="B95" i="12"/>
  <c r="D94" i="12"/>
  <c r="C94" i="12"/>
  <c r="B94" i="12"/>
  <c r="D93" i="12"/>
  <c r="C93" i="12"/>
  <c r="B93" i="12"/>
  <c r="D92" i="12"/>
  <c r="C92" i="12"/>
  <c r="B92" i="12"/>
  <c r="D91" i="12"/>
  <c r="C91" i="12"/>
  <c r="B91" i="12"/>
  <c r="D90" i="12"/>
  <c r="C90" i="12"/>
  <c r="B90" i="12"/>
  <c r="D89" i="12"/>
  <c r="C89" i="12"/>
  <c r="B89" i="12"/>
  <c r="D88" i="12"/>
  <c r="C88" i="12"/>
  <c r="B88" i="12"/>
  <c r="D87" i="12"/>
  <c r="C87" i="12"/>
  <c r="B87" i="12"/>
  <c r="D86" i="12"/>
  <c r="C86" i="12"/>
  <c r="B86" i="12"/>
  <c r="D85" i="12"/>
  <c r="C85" i="12"/>
  <c r="B85" i="12"/>
  <c r="D84" i="12"/>
  <c r="C84" i="12"/>
  <c r="B84" i="12"/>
  <c r="D83" i="12"/>
  <c r="C83" i="12"/>
  <c r="B83" i="12"/>
  <c r="D82" i="12"/>
  <c r="C82" i="12"/>
  <c r="B82" i="12"/>
  <c r="D81" i="12"/>
  <c r="C81" i="12"/>
  <c r="B81" i="12"/>
  <c r="D80" i="12"/>
  <c r="C80" i="12"/>
  <c r="B80" i="12"/>
  <c r="D79" i="12"/>
  <c r="C79" i="12"/>
  <c r="B79" i="12"/>
  <c r="D78" i="12"/>
  <c r="C78" i="12"/>
  <c r="B78" i="12"/>
  <c r="D77" i="12"/>
  <c r="C77" i="12"/>
  <c r="B77" i="12"/>
  <c r="D76" i="12"/>
  <c r="C76" i="12"/>
  <c r="B76" i="12"/>
  <c r="D75" i="12"/>
  <c r="C75" i="12"/>
  <c r="B75" i="12"/>
  <c r="D74" i="12"/>
  <c r="C74" i="12"/>
  <c r="B74" i="12"/>
  <c r="D73" i="12"/>
  <c r="C73" i="12"/>
  <c r="B73" i="12"/>
  <c r="D72" i="12"/>
  <c r="C72" i="12"/>
  <c r="B72" i="12"/>
  <c r="D71" i="12"/>
  <c r="C71" i="12"/>
  <c r="B71" i="12"/>
  <c r="D70" i="12"/>
  <c r="C70" i="12"/>
  <c r="B70" i="12"/>
  <c r="D69" i="12"/>
  <c r="C69" i="12"/>
  <c r="B69" i="12"/>
  <c r="D68" i="12"/>
  <c r="C68" i="12"/>
  <c r="B68" i="12"/>
  <c r="D67" i="12"/>
  <c r="C67" i="12"/>
  <c r="B67" i="12"/>
  <c r="D66" i="12"/>
  <c r="C66" i="12"/>
  <c r="B66" i="12"/>
  <c r="D65" i="12"/>
  <c r="C65" i="12"/>
  <c r="B65" i="12"/>
  <c r="D64" i="12"/>
  <c r="C64" i="12"/>
  <c r="B64" i="12"/>
  <c r="D63" i="12"/>
  <c r="C63" i="12"/>
  <c r="B63" i="12"/>
  <c r="D62" i="12"/>
  <c r="C62" i="12"/>
  <c r="B62" i="12"/>
  <c r="D61" i="12"/>
  <c r="C61" i="12"/>
  <c r="B61" i="12"/>
  <c r="D60" i="12"/>
  <c r="C60" i="12"/>
  <c r="B60" i="12"/>
  <c r="D59" i="12"/>
  <c r="C59" i="12"/>
  <c r="B59" i="12"/>
  <c r="D58" i="12"/>
  <c r="C58" i="12"/>
  <c r="B58" i="12"/>
  <c r="D57" i="12"/>
  <c r="C57" i="12"/>
  <c r="B57" i="12"/>
  <c r="D56" i="12"/>
  <c r="C56" i="12"/>
  <c r="B56" i="12"/>
  <c r="D55" i="12"/>
  <c r="C55" i="12"/>
  <c r="B55" i="12"/>
  <c r="D54" i="12"/>
  <c r="C54" i="12"/>
  <c r="B54" i="12"/>
  <c r="D53" i="12"/>
  <c r="C53" i="12"/>
  <c r="B53" i="12"/>
  <c r="D52" i="12"/>
  <c r="C52" i="12"/>
  <c r="B52" i="12"/>
  <c r="D51" i="12"/>
  <c r="C51" i="12"/>
  <c r="B51" i="12"/>
  <c r="D50" i="12"/>
  <c r="C50" i="12"/>
  <c r="B50" i="12"/>
  <c r="D49" i="12"/>
  <c r="C49" i="12"/>
  <c r="B49" i="12"/>
  <c r="D48" i="12"/>
  <c r="C48" i="12"/>
  <c r="B48" i="12"/>
  <c r="D47" i="12"/>
  <c r="C47" i="12"/>
  <c r="B47" i="12"/>
  <c r="D46" i="12"/>
  <c r="C46" i="12"/>
  <c r="B46" i="12"/>
  <c r="D45" i="12"/>
  <c r="C45" i="12"/>
  <c r="B45" i="12"/>
  <c r="D44" i="12"/>
  <c r="C44" i="12"/>
  <c r="B44" i="12"/>
  <c r="D43" i="12"/>
  <c r="C43" i="12"/>
  <c r="B43" i="12"/>
  <c r="D42" i="12"/>
  <c r="C42" i="12"/>
  <c r="B42" i="12"/>
  <c r="D41" i="12"/>
  <c r="C41" i="12"/>
  <c r="B41" i="12"/>
  <c r="D40" i="12"/>
  <c r="C40" i="12"/>
  <c r="B40" i="12"/>
  <c r="D39" i="12"/>
  <c r="C39" i="12"/>
  <c r="B39" i="12"/>
  <c r="D38" i="12"/>
  <c r="C38" i="12"/>
  <c r="B38" i="12"/>
  <c r="D37" i="12"/>
  <c r="C37" i="12"/>
  <c r="B37" i="12"/>
  <c r="D36" i="12"/>
  <c r="C36" i="12"/>
  <c r="B36" i="12"/>
  <c r="D35" i="12"/>
  <c r="C35" i="12"/>
  <c r="B35" i="12"/>
  <c r="D34" i="12"/>
  <c r="C34" i="12"/>
  <c r="B34" i="12"/>
  <c r="D33" i="12"/>
  <c r="C33" i="12"/>
  <c r="B33" i="12"/>
  <c r="D32" i="12"/>
  <c r="C32" i="12"/>
  <c r="B32" i="12"/>
  <c r="D31" i="12"/>
  <c r="C31" i="12"/>
  <c r="B31" i="12"/>
  <c r="D30" i="12"/>
  <c r="C30" i="12"/>
  <c r="B30" i="12"/>
  <c r="D29" i="12"/>
  <c r="C29" i="12"/>
  <c r="B29" i="12"/>
  <c r="D28" i="12"/>
  <c r="C28" i="12"/>
  <c r="B28" i="12"/>
  <c r="D27" i="12"/>
  <c r="C27" i="12"/>
  <c r="B27" i="12"/>
  <c r="D26" i="12"/>
  <c r="C26" i="12"/>
  <c r="B26" i="12"/>
  <c r="D25" i="12"/>
  <c r="C25" i="12"/>
  <c r="B25" i="12"/>
  <c r="D24" i="12"/>
  <c r="C24" i="12"/>
  <c r="B24" i="12"/>
  <c r="D23" i="12"/>
  <c r="C23" i="12"/>
  <c r="B23" i="12"/>
  <c r="D22" i="12"/>
  <c r="C22" i="12"/>
  <c r="B22" i="12"/>
  <c r="D21" i="12"/>
  <c r="C21" i="12"/>
  <c r="B21" i="12"/>
  <c r="D20" i="12"/>
  <c r="C20" i="12"/>
  <c r="B20" i="12"/>
  <c r="D19" i="12"/>
  <c r="C19" i="12"/>
  <c r="B19" i="12"/>
  <c r="D18" i="12"/>
  <c r="C18" i="12"/>
  <c r="B18" i="12"/>
  <c r="D17" i="12"/>
  <c r="C17" i="12"/>
  <c r="B17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9" i="12"/>
  <c r="C9" i="12"/>
  <c r="B9" i="12"/>
  <c r="D8" i="12"/>
  <c r="C8" i="12"/>
  <c r="B8" i="12"/>
  <c r="D7" i="12"/>
  <c r="C7" i="12"/>
  <c r="B7" i="12"/>
  <c r="D6" i="12"/>
  <c r="C6" i="12"/>
  <c r="B6" i="12"/>
  <c r="D5" i="12"/>
  <c r="C5" i="12"/>
  <c r="B5" i="12"/>
  <c r="Q126" i="11"/>
  <c r="N126" i="11"/>
  <c r="K126" i="11"/>
  <c r="H126" i="11"/>
  <c r="E126" i="11"/>
  <c r="D126" i="11"/>
  <c r="C126" i="11"/>
  <c r="B126" i="11"/>
  <c r="H125" i="11"/>
  <c r="E125" i="11"/>
  <c r="D125" i="11"/>
  <c r="C125" i="11"/>
  <c r="B125" i="11" s="1"/>
  <c r="H124" i="11"/>
  <c r="E124" i="11"/>
  <c r="D124" i="11"/>
  <c r="C124" i="11"/>
  <c r="H123" i="11"/>
  <c r="E123" i="11"/>
  <c r="D123" i="11"/>
  <c r="C123" i="11"/>
  <c r="B123" i="11" s="1"/>
  <c r="H122" i="11"/>
  <c r="H120" i="11" s="1"/>
  <c r="E122" i="11"/>
  <c r="D122" i="11"/>
  <c r="C122" i="11"/>
  <c r="B122" i="11" s="1"/>
  <c r="H121" i="11"/>
  <c r="E121" i="11"/>
  <c r="E120" i="11" s="1"/>
  <c r="D121" i="11"/>
  <c r="C121" i="11"/>
  <c r="B121" i="11" s="1"/>
  <c r="S120" i="11"/>
  <c r="R120" i="11"/>
  <c r="Q120" i="11"/>
  <c r="P120" i="11"/>
  <c r="O120" i="11"/>
  <c r="N120" i="11"/>
  <c r="M120" i="11"/>
  <c r="L120" i="11"/>
  <c r="K120" i="11"/>
  <c r="J120" i="11"/>
  <c r="I120" i="11"/>
  <c r="G120" i="11"/>
  <c r="F120" i="11"/>
  <c r="H119" i="11"/>
  <c r="E119" i="11"/>
  <c r="D119" i="11"/>
  <c r="C119" i="11"/>
  <c r="B119" i="11" s="1"/>
  <c r="H118" i="11"/>
  <c r="E118" i="11"/>
  <c r="D118" i="11"/>
  <c r="C118" i="11"/>
  <c r="H117" i="11"/>
  <c r="E117" i="11"/>
  <c r="D117" i="11"/>
  <c r="C117" i="11"/>
  <c r="B117" i="11" s="1"/>
  <c r="H116" i="11"/>
  <c r="E116" i="11"/>
  <c r="D116" i="11"/>
  <c r="C116" i="11"/>
  <c r="B116" i="11" s="1"/>
  <c r="H115" i="11"/>
  <c r="E115" i="11"/>
  <c r="E114" i="11" s="1"/>
  <c r="D115" i="11"/>
  <c r="C115" i="11"/>
  <c r="S114" i="11"/>
  <c r="R114" i="11"/>
  <c r="Q114" i="11"/>
  <c r="P114" i="11"/>
  <c r="O114" i="11"/>
  <c r="N114" i="11"/>
  <c r="M114" i="11"/>
  <c r="L114" i="11"/>
  <c r="K114" i="11"/>
  <c r="J114" i="11"/>
  <c r="D114" i="11" s="1"/>
  <c r="I114" i="11"/>
  <c r="G114" i="11"/>
  <c r="F114" i="11"/>
  <c r="H113" i="11"/>
  <c r="E113" i="11"/>
  <c r="D113" i="11"/>
  <c r="C113" i="11"/>
  <c r="B113" i="11" s="1"/>
  <c r="H112" i="11"/>
  <c r="E112" i="11"/>
  <c r="D112" i="11"/>
  <c r="C112" i="11"/>
  <c r="H111" i="11"/>
  <c r="E111" i="11"/>
  <c r="D111" i="11"/>
  <c r="C111" i="11"/>
  <c r="B111" i="11" s="1"/>
  <c r="H110" i="11"/>
  <c r="E110" i="11"/>
  <c r="D110" i="11"/>
  <c r="C110" i="11"/>
  <c r="H109" i="11"/>
  <c r="E109" i="11"/>
  <c r="E108" i="11" s="1"/>
  <c r="D109" i="11"/>
  <c r="C109" i="11"/>
  <c r="S108" i="11"/>
  <c r="R108" i="11"/>
  <c r="Q108" i="11"/>
  <c r="P108" i="11"/>
  <c r="O108" i="11"/>
  <c r="N108" i="11"/>
  <c r="M108" i="11"/>
  <c r="L108" i="11"/>
  <c r="K108" i="11"/>
  <c r="J108" i="11"/>
  <c r="I108" i="11"/>
  <c r="G108" i="11"/>
  <c r="F108" i="11"/>
  <c r="C108" i="11" s="1"/>
  <c r="H107" i="11"/>
  <c r="E107" i="11"/>
  <c r="D107" i="11"/>
  <c r="C107" i="11"/>
  <c r="H106" i="11"/>
  <c r="E106" i="11"/>
  <c r="D106" i="11"/>
  <c r="C106" i="11"/>
  <c r="B106" i="11" s="1"/>
  <c r="H105" i="11"/>
  <c r="H102" i="11" s="1"/>
  <c r="E105" i="11"/>
  <c r="D105" i="11"/>
  <c r="C105" i="11"/>
  <c r="B105" i="11"/>
  <c r="H104" i="11"/>
  <c r="E104" i="11"/>
  <c r="D104" i="11"/>
  <c r="C104" i="11"/>
  <c r="H103" i="11"/>
  <c r="E103" i="11"/>
  <c r="D103" i="11"/>
  <c r="C103" i="11"/>
  <c r="B103" i="11" s="1"/>
  <c r="S102" i="11"/>
  <c r="R102" i="11"/>
  <c r="Q102" i="11"/>
  <c r="P102" i="11"/>
  <c r="O102" i="11"/>
  <c r="N102" i="11"/>
  <c r="M102" i="11"/>
  <c r="L102" i="11"/>
  <c r="K102" i="11"/>
  <c r="J102" i="11"/>
  <c r="I102" i="11"/>
  <c r="G102" i="11"/>
  <c r="F102" i="11"/>
  <c r="H101" i="11"/>
  <c r="E101" i="11"/>
  <c r="D101" i="11"/>
  <c r="C101" i="11"/>
  <c r="B101" i="11" s="1"/>
  <c r="H100" i="11"/>
  <c r="E100" i="11"/>
  <c r="D100" i="11"/>
  <c r="C100" i="11"/>
  <c r="H99" i="11"/>
  <c r="E99" i="11"/>
  <c r="E96" i="11" s="1"/>
  <c r="D99" i="11"/>
  <c r="C99" i="11"/>
  <c r="H98" i="11"/>
  <c r="E98" i="11"/>
  <c r="D98" i="11"/>
  <c r="C98" i="11"/>
  <c r="B98" i="11"/>
  <c r="H97" i="11"/>
  <c r="E97" i="11"/>
  <c r="D97" i="11"/>
  <c r="C97" i="11"/>
  <c r="B97" i="11" s="1"/>
  <c r="S96" i="11"/>
  <c r="R96" i="11"/>
  <c r="Q96" i="11"/>
  <c r="P96" i="11"/>
  <c r="O96" i="11"/>
  <c r="N96" i="11"/>
  <c r="M96" i="11"/>
  <c r="D96" i="11" s="1"/>
  <c r="L96" i="11"/>
  <c r="K96" i="11"/>
  <c r="J96" i="11"/>
  <c r="I96" i="11"/>
  <c r="G96" i="11"/>
  <c r="F96" i="11"/>
  <c r="H95" i="11"/>
  <c r="E95" i="11"/>
  <c r="D95" i="11"/>
  <c r="C95" i="11"/>
  <c r="B95" i="11"/>
  <c r="H94" i="11"/>
  <c r="E94" i="11"/>
  <c r="D94" i="11"/>
  <c r="C94" i="11"/>
  <c r="H93" i="11"/>
  <c r="E93" i="11"/>
  <c r="D93" i="11"/>
  <c r="C93" i="11"/>
  <c r="H92" i="11"/>
  <c r="E92" i="11"/>
  <c r="D92" i="11"/>
  <c r="C92" i="11"/>
  <c r="B92" i="11" s="1"/>
  <c r="H91" i="11"/>
  <c r="E91" i="11"/>
  <c r="E90" i="11" s="1"/>
  <c r="D91" i="11"/>
  <c r="C91" i="11"/>
  <c r="B91" i="11" s="1"/>
  <c r="S90" i="11"/>
  <c r="R90" i="11"/>
  <c r="Q90" i="11"/>
  <c r="P90" i="11"/>
  <c r="O90" i="11"/>
  <c r="N90" i="11"/>
  <c r="M90" i="11"/>
  <c r="L90" i="11"/>
  <c r="K90" i="11"/>
  <c r="J90" i="11"/>
  <c r="I90" i="11"/>
  <c r="G90" i="11"/>
  <c r="F90" i="11"/>
  <c r="H89" i="11"/>
  <c r="E89" i="11"/>
  <c r="D89" i="11"/>
  <c r="C89" i="11"/>
  <c r="H88" i="11"/>
  <c r="E88" i="11"/>
  <c r="D88" i="11"/>
  <c r="C88" i="11"/>
  <c r="H87" i="11"/>
  <c r="E87" i="11"/>
  <c r="D87" i="11"/>
  <c r="C87" i="11"/>
  <c r="B87" i="11" s="1"/>
  <c r="H86" i="11"/>
  <c r="E86" i="11"/>
  <c r="D86" i="11"/>
  <c r="B86" i="11" s="1"/>
  <c r="C86" i="11"/>
  <c r="H85" i="11"/>
  <c r="E85" i="11"/>
  <c r="D85" i="11"/>
  <c r="C85" i="11"/>
  <c r="B85" i="11" s="1"/>
  <c r="S84" i="11"/>
  <c r="R84" i="11"/>
  <c r="Q84" i="11"/>
  <c r="P84" i="11"/>
  <c r="O84" i="11"/>
  <c r="N84" i="11"/>
  <c r="M84" i="11"/>
  <c r="L84" i="11"/>
  <c r="K84" i="11"/>
  <c r="J84" i="11"/>
  <c r="I84" i="11"/>
  <c r="G84" i="11"/>
  <c r="F84" i="11"/>
  <c r="H83" i="11"/>
  <c r="E83" i="11"/>
  <c r="D83" i="11"/>
  <c r="C83" i="11"/>
  <c r="H82" i="11"/>
  <c r="E82" i="11"/>
  <c r="D82" i="11"/>
  <c r="C82" i="11"/>
  <c r="B82" i="11" s="1"/>
  <c r="H81" i="11"/>
  <c r="H78" i="11" s="1"/>
  <c r="E81" i="11"/>
  <c r="D81" i="11"/>
  <c r="C81" i="11"/>
  <c r="B81" i="11" s="1"/>
  <c r="H80" i="11"/>
  <c r="E80" i="11"/>
  <c r="D80" i="11"/>
  <c r="C80" i="11"/>
  <c r="H79" i="11"/>
  <c r="E79" i="11"/>
  <c r="D79" i="11"/>
  <c r="B79" i="11" s="1"/>
  <c r="C79" i="11"/>
  <c r="S78" i="11"/>
  <c r="R78" i="11"/>
  <c r="Q78" i="11"/>
  <c r="P78" i="11"/>
  <c r="O78" i="11"/>
  <c r="N78" i="11"/>
  <c r="M78" i="11"/>
  <c r="L78" i="11"/>
  <c r="K78" i="11"/>
  <c r="J78" i="11"/>
  <c r="I78" i="11"/>
  <c r="G78" i="11"/>
  <c r="F78" i="11"/>
  <c r="H77" i="11"/>
  <c r="E77" i="11"/>
  <c r="D77" i="11"/>
  <c r="C77" i="11"/>
  <c r="B77" i="11" s="1"/>
  <c r="H76" i="11"/>
  <c r="E76" i="11"/>
  <c r="D76" i="11"/>
  <c r="C76" i="11"/>
  <c r="H75" i="11"/>
  <c r="E75" i="11"/>
  <c r="E72" i="11" s="1"/>
  <c r="D75" i="11"/>
  <c r="C75" i="11"/>
  <c r="B75" i="11" s="1"/>
  <c r="H74" i="11"/>
  <c r="E74" i="11"/>
  <c r="D74" i="11"/>
  <c r="C74" i="11"/>
  <c r="B74" i="11" s="1"/>
  <c r="H73" i="11"/>
  <c r="E73" i="11"/>
  <c r="D73" i="11"/>
  <c r="C73" i="11"/>
  <c r="B73" i="11" s="1"/>
  <c r="S72" i="11"/>
  <c r="R72" i="11"/>
  <c r="Q72" i="11"/>
  <c r="P72" i="11"/>
  <c r="O72" i="11"/>
  <c r="N72" i="11"/>
  <c r="M72" i="11"/>
  <c r="D72" i="11" s="1"/>
  <c r="L72" i="11"/>
  <c r="K72" i="11"/>
  <c r="J72" i="11"/>
  <c r="I72" i="11"/>
  <c r="G72" i="11"/>
  <c r="F72" i="11"/>
  <c r="H71" i="11"/>
  <c r="E71" i="11"/>
  <c r="D71" i="11"/>
  <c r="C71" i="11"/>
  <c r="B71" i="11" s="1"/>
  <c r="H70" i="11"/>
  <c r="E70" i="11"/>
  <c r="D70" i="11"/>
  <c r="C70" i="11"/>
  <c r="B70" i="11" s="1"/>
  <c r="H69" i="11"/>
  <c r="E69" i="11"/>
  <c r="D69" i="11"/>
  <c r="C69" i="11"/>
  <c r="H68" i="11"/>
  <c r="E68" i="11"/>
  <c r="D68" i="11"/>
  <c r="B68" i="11" s="1"/>
  <c r="C68" i="11"/>
  <c r="H67" i="11"/>
  <c r="E67" i="11"/>
  <c r="D67" i="11"/>
  <c r="C67" i="11"/>
  <c r="B67" i="11"/>
  <c r="S66" i="11"/>
  <c r="R66" i="11"/>
  <c r="Q66" i="11"/>
  <c r="P66" i="11"/>
  <c r="O66" i="11"/>
  <c r="N66" i="11"/>
  <c r="M66" i="11"/>
  <c r="L66" i="11"/>
  <c r="K66" i="11"/>
  <c r="J66" i="11"/>
  <c r="I66" i="11"/>
  <c r="G66" i="11"/>
  <c r="D66" i="11" s="1"/>
  <c r="F66" i="11"/>
  <c r="H65" i="11"/>
  <c r="E65" i="11"/>
  <c r="D65" i="11"/>
  <c r="C65" i="11"/>
  <c r="B65" i="11" s="1"/>
  <c r="H64" i="11"/>
  <c r="H60" i="11" s="1"/>
  <c r="E64" i="11"/>
  <c r="D64" i="11"/>
  <c r="C64" i="11"/>
  <c r="B64" i="11"/>
  <c r="H63" i="11"/>
  <c r="E63" i="11"/>
  <c r="D63" i="11"/>
  <c r="C63" i="11"/>
  <c r="B63" i="11" s="1"/>
  <c r="H62" i="11"/>
  <c r="E62" i="11"/>
  <c r="D62" i="11"/>
  <c r="C62" i="11"/>
  <c r="H61" i="11"/>
  <c r="E61" i="11"/>
  <c r="D61" i="11"/>
  <c r="C61" i="11"/>
  <c r="B61" i="11" s="1"/>
  <c r="S60" i="11"/>
  <c r="R60" i="11"/>
  <c r="Q60" i="11"/>
  <c r="P60" i="11"/>
  <c r="O60" i="11"/>
  <c r="N60" i="11"/>
  <c r="M60" i="11"/>
  <c r="L60" i="11"/>
  <c r="K60" i="11"/>
  <c r="J60" i="11"/>
  <c r="I60" i="11"/>
  <c r="G60" i="11"/>
  <c r="F60" i="11"/>
  <c r="C60" i="11"/>
  <c r="H59" i="11"/>
  <c r="E59" i="11"/>
  <c r="D59" i="11"/>
  <c r="C59" i="11"/>
  <c r="B59" i="11" s="1"/>
  <c r="H58" i="11"/>
  <c r="E58" i="11"/>
  <c r="E54" i="11" s="1"/>
  <c r="D58" i="11"/>
  <c r="C58" i="11"/>
  <c r="B58" i="11" s="1"/>
  <c r="H57" i="11"/>
  <c r="E57" i="11"/>
  <c r="D57" i="11"/>
  <c r="C57" i="11"/>
  <c r="B57" i="11" s="1"/>
  <c r="H56" i="11"/>
  <c r="E56" i="11"/>
  <c r="D56" i="11"/>
  <c r="C56" i="11"/>
  <c r="B56" i="11" s="1"/>
  <c r="H55" i="11"/>
  <c r="E55" i="11"/>
  <c r="D55" i="11"/>
  <c r="C55" i="11"/>
  <c r="S54" i="11"/>
  <c r="R54" i="11"/>
  <c r="Q54" i="11"/>
  <c r="P54" i="11"/>
  <c r="O54" i="11"/>
  <c r="N54" i="11"/>
  <c r="M54" i="11"/>
  <c r="L54" i="11"/>
  <c r="K54" i="11"/>
  <c r="J54" i="11"/>
  <c r="I54" i="11"/>
  <c r="G54" i="11"/>
  <c r="F54" i="11"/>
  <c r="H53" i="11"/>
  <c r="E53" i="11"/>
  <c r="D53" i="11"/>
  <c r="C53" i="11"/>
  <c r="B53" i="11" s="1"/>
  <c r="H52" i="11"/>
  <c r="E52" i="11"/>
  <c r="D52" i="11"/>
  <c r="C52" i="11"/>
  <c r="B52" i="11" s="1"/>
  <c r="H51" i="11"/>
  <c r="E51" i="11"/>
  <c r="D51" i="11"/>
  <c r="C51" i="11"/>
  <c r="B51" i="11" s="1"/>
  <c r="H50" i="11"/>
  <c r="E50" i="11"/>
  <c r="D50" i="11"/>
  <c r="C50" i="11"/>
  <c r="B50" i="11" s="1"/>
  <c r="H49" i="11"/>
  <c r="E49" i="11"/>
  <c r="D49" i="11"/>
  <c r="C49" i="11"/>
  <c r="S48" i="11"/>
  <c r="R48" i="11"/>
  <c r="Q48" i="11"/>
  <c r="P48" i="11"/>
  <c r="O48" i="11"/>
  <c r="N48" i="11"/>
  <c r="M48" i="11"/>
  <c r="L48" i="11"/>
  <c r="K48" i="11"/>
  <c r="J48" i="11"/>
  <c r="I48" i="11"/>
  <c r="G48" i="11"/>
  <c r="F48" i="11"/>
  <c r="H47" i="11"/>
  <c r="E47" i="11"/>
  <c r="D47" i="11"/>
  <c r="C47" i="11"/>
  <c r="H46" i="11"/>
  <c r="E46" i="11"/>
  <c r="D46" i="11"/>
  <c r="C46" i="11"/>
  <c r="B46" i="11" s="1"/>
  <c r="H45" i="11"/>
  <c r="E45" i="11"/>
  <c r="D45" i="11"/>
  <c r="C45" i="11"/>
  <c r="H44" i="11"/>
  <c r="E44" i="11"/>
  <c r="E42" i="11" s="1"/>
  <c r="D44" i="11"/>
  <c r="B44" i="11" s="1"/>
  <c r="C44" i="11"/>
  <c r="H43" i="11"/>
  <c r="E43" i="11"/>
  <c r="D43" i="11"/>
  <c r="C43" i="11"/>
  <c r="B43" i="11" s="1"/>
  <c r="S42" i="11"/>
  <c r="R42" i="11"/>
  <c r="Q42" i="11"/>
  <c r="P42" i="11"/>
  <c r="O42" i="11"/>
  <c r="N42" i="11"/>
  <c r="M42" i="11"/>
  <c r="L42" i="11"/>
  <c r="K42" i="11"/>
  <c r="J42" i="11"/>
  <c r="I42" i="11"/>
  <c r="G42" i="11"/>
  <c r="D42" i="11" s="1"/>
  <c r="F42" i="11"/>
  <c r="H41" i="11"/>
  <c r="E41" i="11"/>
  <c r="D41" i="11"/>
  <c r="C41" i="11"/>
  <c r="B41" i="11" s="1"/>
  <c r="H40" i="11"/>
  <c r="E40" i="11"/>
  <c r="D40" i="11"/>
  <c r="C40" i="11"/>
  <c r="B40" i="11"/>
  <c r="H39" i="11"/>
  <c r="E39" i="11"/>
  <c r="D39" i="11"/>
  <c r="C39" i="11"/>
  <c r="H38" i="11"/>
  <c r="E38" i="11"/>
  <c r="D38" i="11"/>
  <c r="C38" i="11"/>
  <c r="H37" i="11"/>
  <c r="E37" i="11"/>
  <c r="D37" i="11"/>
  <c r="C37" i="11"/>
  <c r="B37" i="11" s="1"/>
  <c r="S36" i="11"/>
  <c r="R36" i="11"/>
  <c r="Q36" i="11"/>
  <c r="P36" i="11"/>
  <c r="O36" i="11"/>
  <c r="N36" i="11"/>
  <c r="M36" i="11"/>
  <c r="L36" i="11"/>
  <c r="K36" i="11"/>
  <c r="J36" i="11"/>
  <c r="I36" i="11"/>
  <c r="G36" i="11"/>
  <c r="F36" i="11"/>
  <c r="H35" i="11"/>
  <c r="E35" i="11"/>
  <c r="D35" i="11"/>
  <c r="C35" i="11"/>
  <c r="H34" i="11"/>
  <c r="E34" i="11"/>
  <c r="E30" i="11" s="1"/>
  <c r="D34" i="11"/>
  <c r="C34" i="11"/>
  <c r="B34" i="11" s="1"/>
  <c r="H33" i="11"/>
  <c r="E33" i="11"/>
  <c r="D33" i="11"/>
  <c r="C33" i="11"/>
  <c r="B33" i="11" s="1"/>
  <c r="H32" i="11"/>
  <c r="E32" i="11"/>
  <c r="D32" i="11"/>
  <c r="C32" i="11"/>
  <c r="B32" i="11" s="1"/>
  <c r="H31" i="11"/>
  <c r="E31" i="11"/>
  <c r="D31" i="11"/>
  <c r="B31" i="11" s="1"/>
  <c r="C31" i="11"/>
  <c r="S30" i="11"/>
  <c r="R30" i="11"/>
  <c r="Q30" i="11"/>
  <c r="P30" i="11"/>
  <c r="O30" i="11"/>
  <c r="N30" i="11"/>
  <c r="M30" i="11"/>
  <c r="L30" i="11"/>
  <c r="K30" i="11"/>
  <c r="J30" i="11"/>
  <c r="I30" i="11"/>
  <c r="G30" i="11"/>
  <c r="F30" i="11"/>
  <c r="H29" i="11"/>
  <c r="E29" i="11"/>
  <c r="D29" i="11"/>
  <c r="C29" i="11"/>
  <c r="B29" i="11" s="1"/>
  <c r="H28" i="11"/>
  <c r="E28" i="11"/>
  <c r="D28" i="11"/>
  <c r="C28" i="11"/>
  <c r="H27" i="11"/>
  <c r="E27" i="11"/>
  <c r="D27" i="11"/>
  <c r="C27" i="11"/>
  <c r="B27" i="11" s="1"/>
  <c r="H26" i="11"/>
  <c r="H24" i="11" s="1"/>
  <c r="E26" i="11"/>
  <c r="D26" i="11"/>
  <c r="C26" i="11"/>
  <c r="B26" i="11" s="1"/>
  <c r="H25" i="11"/>
  <c r="E25" i="11"/>
  <c r="E24" i="11" s="1"/>
  <c r="D25" i="11"/>
  <c r="C25" i="11"/>
  <c r="S24" i="11"/>
  <c r="R24" i="11"/>
  <c r="Q24" i="11"/>
  <c r="P24" i="11"/>
  <c r="O24" i="11"/>
  <c r="N24" i="11"/>
  <c r="M24" i="11"/>
  <c r="L24" i="11"/>
  <c r="K24" i="11"/>
  <c r="J24" i="11"/>
  <c r="I24" i="11"/>
  <c r="G24" i="11"/>
  <c r="F24" i="11"/>
  <c r="H23" i="11"/>
  <c r="E23" i="11"/>
  <c r="D23" i="11"/>
  <c r="C23" i="11"/>
  <c r="H22" i="11"/>
  <c r="E22" i="11"/>
  <c r="D22" i="11"/>
  <c r="C22" i="11"/>
  <c r="H21" i="11"/>
  <c r="E21" i="11"/>
  <c r="D21" i="11"/>
  <c r="C21" i="11"/>
  <c r="H20" i="11"/>
  <c r="E20" i="11"/>
  <c r="E18" i="11" s="1"/>
  <c r="D20" i="11"/>
  <c r="C20" i="11"/>
  <c r="H19" i="11"/>
  <c r="E19" i="11"/>
  <c r="D19" i="11"/>
  <c r="C19" i="11"/>
  <c r="S18" i="11"/>
  <c r="R18" i="11"/>
  <c r="Q18" i="11"/>
  <c r="P18" i="11"/>
  <c r="O18" i="11"/>
  <c r="N18" i="11"/>
  <c r="M18" i="11"/>
  <c r="L18" i="11"/>
  <c r="K18" i="11"/>
  <c r="J18" i="11"/>
  <c r="I18" i="11"/>
  <c r="G18" i="11"/>
  <c r="F18" i="11"/>
  <c r="H17" i="11"/>
  <c r="E17" i="11"/>
  <c r="D17" i="11"/>
  <c r="C17" i="11"/>
  <c r="H16" i="11"/>
  <c r="E16" i="11"/>
  <c r="D16" i="11"/>
  <c r="C16" i="11"/>
  <c r="B16" i="11"/>
  <c r="H15" i="11"/>
  <c r="E15" i="11"/>
  <c r="D15" i="11"/>
  <c r="C15" i="11"/>
  <c r="B15" i="11" s="1"/>
  <c r="H14" i="11"/>
  <c r="E14" i="11"/>
  <c r="D14" i="11"/>
  <c r="C14" i="11"/>
  <c r="H13" i="11"/>
  <c r="E13" i="11"/>
  <c r="D13" i="11"/>
  <c r="C13" i="11"/>
  <c r="B13" i="11" s="1"/>
  <c r="S12" i="11"/>
  <c r="R12" i="11"/>
  <c r="Q12" i="11"/>
  <c r="P12" i="11"/>
  <c r="O12" i="11"/>
  <c r="N12" i="11"/>
  <c r="M12" i="11"/>
  <c r="L12" i="11"/>
  <c r="K12" i="11"/>
  <c r="J12" i="11"/>
  <c r="I12" i="11"/>
  <c r="G12" i="11"/>
  <c r="F12" i="11"/>
  <c r="C12" i="11" s="1"/>
  <c r="H11" i="11"/>
  <c r="E11" i="11"/>
  <c r="D11" i="11"/>
  <c r="C11" i="11"/>
  <c r="H10" i="11"/>
  <c r="E10" i="11"/>
  <c r="D10" i="11"/>
  <c r="C10" i="11"/>
  <c r="B10" i="11" s="1"/>
  <c r="H9" i="11"/>
  <c r="H6" i="11" s="1"/>
  <c r="E9" i="11"/>
  <c r="D9" i="11"/>
  <c r="C9" i="11"/>
  <c r="B9" i="11" s="1"/>
  <c r="H8" i="11"/>
  <c r="E8" i="11"/>
  <c r="D8" i="11"/>
  <c r="C8" i="11"/>
  <c r="H7" i="11"/>
  <c r="E7" i="11"/>
  <c r="D7" i="11"/>
  <c r="C7" i="11"/>
  <c r="S6" i="11"/>
  <c r="R6" i="11"/>
  <c r="Q6" i="11"/>
  <c r="P6" i="11"/>
  <c r="O6" i="11"/>
  <c r="N6" i="11"/>
  <c r="M6" i="11"/>
  <c r="L6" i="11"/>
  <c r="K6" i="11"/>
  <c r="J6" i="11"/>
  <c r="I6" i="11"/>
  <c r="G6" i="11"/>
  <c r="F6" i="11"/>
  <c r="D126" i="10"/>
  <c r="C126" i="10"/>
  <c r="D125" i="10"/>
  <c r="C125" i="10"/>
  <c r="B125" i="10"/>
  <c r="D124" i="10"/>
  <c r="C124" i="10"/>
  <c r="D123" i="10"/>
  <c r="C123" i="10"/>
  <c r="D122" i="10"/>
  <c r="C122" i="10"/>
  <c r="B122" i="10" s="1"/>
  <c r="D121" i="10"/>
  <c r="C121" i="10"/>
  <c r="B121" i="10" s="1"/>
  <c r="G120" i="10"/>
  <c r="D120" i="10" s="1"/>
  <c r="F120" i="10"/>
  <c r="C120" i="10" s="1"/>
  <c r="E120" i="10"/>
  <c r="D119" i="10"/>
  <c r="C119" i="10"/>
  <c r="B119" i="10" s="1"/>
  <c r="D118" i="10"/>
  <c r="C118" i="10"/>
  <c r="B118" i="10" s="1"/>
  <c r="D117" i="10"/>
  <c r="C117" i="10"/>
  <c r="D116" i="10"/>
  <c r="C116" i="10"/>
  <c r="B116" i="10" s="1"/>
  <c r="D115" i="10"/>
  <c r="C115" i="10"/>
  <c r="G114" i="10"/>
  <c r="F114" i="10"/>
  <c r="E114" i="10"/>
  <c r="D114" i="10"/>
  <c r="C114" i="10"/>
  <c r="D113" i="10"/>
  <c r="C113" i="10"/>
  <c r="D112" i="10"/>
  <c r="C112" i="10"/>
  <c r="B112" i="10" s="1"/>
  <c r="D111" i="10"/>
  <c r="C111" i="10"/>
  <c r="D110" i="10"/>
  <c r="C110" i="10"/>
  <c r="B110" i="10"/>
  <c r="D109" i="10"/>
  <c r="C109" i="10"/>
  <c r="G108" i="10"/>
  <c r="F108" i="10"/>
  <c r="C108" i="10" s="1"/>
  <c r="E108" i="10"/>
  <c r="D108" i="10"/>
  <c r="B108" i="10"/>
  <c r="D107" i="10"/>
  <c r="C107" i="10"/>
  <c r="D106" i="10"/>
  <c r="C106" i="10"/>
  <c r="D105" i="10"/>
  <c r="C105" i="10"/>
  <c r="B105" i="10" s="1"/>
  <c r="D104" i="10"/>
  <c r="C104" i="10"/>
  <c r="D103" i="10"/>
  <c r="C103" i="10"/>
  <c r="B103" i="10" s="1"/>
  <c r="G102" i="10"/>
  <c r="D102" i="10" s="1"/>
  <c r="F102" i="10"/>
  <c r="C102" i="10" s="1"/>
  <c r="E102" i="10"/>
  <c r="D101" i="10"/>
  <c r="C101" i="10"/>
  <c r="B101" i="10"/>
  <c r="D100" i="10"/>
  <c r="C100" i="10"/>
  <c r="D99" i="10"/>
  <c r="B99" i="10" s="1"/>
  <c r="C99" i="10"/>
  <c r="D98" i="10"/>
  <c r="C98" i="10"/>
  <c r="B98" i="10" s="1"/>
  <c r="D97" i="10"/>
  <c r="C97" i="10"/>
  <c r="B97" i="10" s="1"/>
  <c r="G96" i="10"/>
  <c r="F96" i="10"/>
  <c r="C96" i="10" s="1"/>
  <c r="E96" i="10"/>
  <c r="D96" i="10"/>
  <c r="B96" i="10" s="1"/>
  <c r="D95" i="10"/>
  <c r="C95" i="10"/>
  <c r="D94" i="10"/>
  <c r="C94" i="10"/>
  <c r="B94" i="10"/>
  <c r="D93" i="10"/>
  <c r="C93" i="10"/>
  <c r="B93" i="10" s="1"/>
  <c r="D92" i="10"/>
  <c r="C92" i="10"/>
  <c r="D91" i="10"/>
  <c r="C91" i="10"/>
  <c r="B91" i="10" s="1"/>
  <c r="G90" i="10"/>
  <c r="F90" i="10"/>
  <c r="E90" i="10"/>
  <c r="D90" i="10"/>
  <c r="C90" i="10"/>
  <c r="B90" i="10" s="1"/>
  <c r="D89" i="10"/>
  <c r="C89" i="10"/>
  <c r="D88" i="10"/>
  <c r="C88" i="10"/>
  <c r="D87" i="10"/>
  <c r="C87" i="10"/>
  <c r="B87" i="10"/>
  <c r="D86" i="10"/>
  <c r="C86" i="10"/>
  <c r="B86" i="10" s="1"/>
  <c r="D85" i="10"/>
  <c r="C85" i="10"/>
  <c r="B85" i="10" s="1"/>
  <c r="G84" i="10"/>
  <c r="D84" i="10" s="1"/>
  <c r="F84" i="10"/>
  <c r="C84" i="10" s="1"/>
  <c r="B84" i="10" s="1"/>
  <c r="E84" i="10"/>
  <c r="D83" i="10"/>
  <c r="C83" i="10"/>
  <c r="B83" i="10" s="1"/>
  <c r="D82" i="10"/>
  <c r="C82" i="10"/>
  <c r="D81" i="10"/>
  <c r="C81" i="10"/>
  <c r="D80" i="10"/>
  <c r="C80" i="10"/>
  <c r="B80" i="10" s="1"/>
  <c r="D79" i="10"/>
  <c r="C79" i="10"/>
  <c r="B79" i="10" s="1"/>
  <c r="G78" i="10"/>
  <c r="D78" i="10" s="1"/>
  <c r="F78" i="10"/>
  <c r="E78" i="10"/>
  <c r="C78" i="10"/>
  <c r="D77" i="10"/>
  <c r="C77" i="10"/>
  <c r="B77" i="10" s="1"/>
  <c r="D76" i="10"/>
  <c r="C76" i="10"/>
  <c r="B76" i="10" s="1"/>
  <c r="D75" i="10"/>
  <c r="C75" i="10"/>
  <c r="D74" i="10"/>
  <c r="C74" i="10"/>
  <c r="D73" i="10"/>
  <c r="C73" i="10"/>
  <c r="B73" i="10"/>
  <c r="G72" i="10"/>
  <c r="F72" i="10"/>
  <c r="E72" i="10"/>
  <c r="D72" i="10"/>
  <c r="C72" i="10"/>
  <c r="B72" i="10" s="1"/>
  <c r="D71" i="10"/>
  <c r="C71" i="10"/>
  <c r="D70" i="10"/>
  <c r="C70" i="10"/>
  <c r="B70" i="10"/>
  <c r="D69" i="10"/>
  <c r="C69" i="10"/>
  <c r="B69" i="10" s="1"/>
  <c r="D68" i="10"/>
  <c r="C68" i="10"/>
  <c r="D67" i="10"/>
  <c r="C67" i="10"/>
  <c r="B67" i="10" s="1"/>
  <c r="G66" i="10"/>
  <c r="D66" i="10" s="1"/>
  <c r="F66" i="10"/>
  <c r="C66" i="10" s="1"/>
  <c r="B66" i="10" s="1"/>
  <c r="E66" i="10"/>
  <c r="D65" i="10"/>
  <c r="C65" i="10"/>
  <c r="D64" i="10"/>
  <c r="C64" i="10"/>
  <c r="D63" i="10"/>
  <c r="C63" i="10"/>
  <c r="B63" i="10"/>
  <c r="D62" i="10"/>
  <c r="C62" i="10"/>
  <c r="D61" i="10"/>
  <c r="C61" i="10"/>
  <c r="G60" i="10"/>
  <c r="F60" i="10"/>
  <c r="C60" i="10" s="1"/>
  <c r="E60" i="10"/>
  <c r="D60" i="10"/>
  <c r="D59" i="10"/>
  <c r="C59" i="10"/>
  <c r="D58" i="10"/>
  <c r="C58" i="10"/>
  <c r="B58" i="10" s="1"/>
  <c r="D57" i="10"/>
  <c r="C57" i="10"/>
  <c r="D56" i="10"/>
  <c r="C56" i="10"/>
  <c r="B56" i="10"/>
  <c r="D55" i="10"/>
  <c r="C55" i="10"/>
  <c r="B55" i="10" s="1"/>
  <c r="G54" i="10"/>
  <c r="D54" i="10" s="1"/>
  <c r="F54" i="10"/>
  <c r="E54" i="10"/>
  <c r="C54" i="10"/>
  <c r="D53" i="10"/>
  <c r="C53" i="10"/>
  <c r="B53" i="10" s="1"/>
  <c r="D52" i="10"/>
  <c r="C52" i="10"/>
  <c r="D51" i="10"/>
  <c r="C51" i="10"/>
  <c r="D50" i="10"/>
  <c r="C50" i="10"/>
  <c r="D49" i="10"/>
  <c r="C49" i="10"/>
  <c r="B49" i="10"/>
  <c r="G48" i="10"/>
  <c r="D48" i="10" s="1"/>
  <c r="F48" i="10"/>
  <c r="C48" i="10" s="1"/>
  <c r="E48" i="10"/>
  <c r="D47" i="10"/>
  <c r="C47" i="10"/>
  <c r="B47" i="10" s="1"/>
  <c r="D46" i="10"/>
  <c r="C46" i="10"/>
  <c r="D45" i="10"/>
  <c r="C45" i="10"/>
  <c r="B45" i="10" s="1"/>
  <c r="D44" i="10"/>
  <c r="C44" i="10"/>
  <c r="D43" i="10"/>
  <c r="C43" i="10"/>
  <c r="G42" i="10"/>
  <c r="F42" i="10"/>
  <c r="E42" i="10"/>
  <c r="D42" i="10"/>
  <c r="C42" i="10"/>
  <c r="D41" i="10"/>
  <c r="C41" i="10"/>
  <c r="D40" i="10"/>
  <c r="C40" i="10"/>
  <c r="B40" i="10" s="1"/>
  <c r="D39" i="10"/>
  <c r="C39" i="10"/>
  <c r="B39" i="10" s="1"/>
  <c r="D38" i="10"/>
  <c r="C38" i="10"/>
  <c r="B38" i="10" s="1"/>
  <c r="D37" i="10"/>
  <c r="C37" i="10"/>
  <c r="G36" i="10"/>
  <c r="D36" i="10" s="1"/>
  <c r="F36" i="10"/>
  <c r="C36" i="10" s="1"/>
  <c r="E36" i="10"/>
  <c r="B36" i="10"/>
  <c r="D35" i="10"/>
  <c r="C35" i="10"/>
  <c r="D34" i="10"/>
  <c r="C34" i="10"/>
  <c r="D33" i="10"/>
  <c r="C33" i="10"/>
  <c r="B33" i="10" s="1"/>
  <c r="D32" i="10"/>
  <c r="C32" i="10"/>
  <c r="D31" i="10"/>
  <c r="C31" i="10"/>
  <c r="B31" i="10" s="1"/>
  <c r="G30" i="10"/>
  <c r="F30" i="10"/>
  <c r="C30" i="10" s="1"/>
  <c r="E30" i="10"/>
  <c r="D29" i="10"/>
  <c r="C29" i="10"/>
  <c r="B29" i="10"/>
  <c r="D28" i="10"/>
  <c r="C28" i="10"/>
  <c r="D27" i="10"/>
  <c r="B27" i="10" s="1"/>
  <c r="C27" i="10"/>
  <c r="D26" i="10"/>
  <c r="C26" i="10"/>
  <c r="B26" i="10" s="1"/>
  <c r="D25" i="10"/>
  <c r="C25" i="10"/>
  <c r="G24" i="10"/>
  <c r="F24" i="10"/>
  <c r="C24" i="10" s="1"/>
  <c r="E24" i="10"/>
  <c r="D24" i="10"/>
  <c r="D23" i="10"/>
  <c r="C23" i="10"/>
  <c r="D22" i="10"/>
  <c r="C22" i="10"/>
  <c r="B22" i="10"/>
  <c r="D21" i="10"/>
  <c r="C21" i="10"/>
  <c r="D20" i="10"/>
  <c r="C20" i="10"/>
  <c r="D19" i="10"/>
  <c r="C19" i="10"/>
  <c r="G18" i="10"/>
  <c r="D18" i="10" s="1"/>
  <c r="F18" i="10"/>
  <c r="E18" i="10"/>
  <c r="C18" i="10"/>
  <c r="D17" i="10"/>
  <c r="C17" i="10"/>
  <c r="D16" i="10"/>
  <c r="C16" i="10"/>
  <c r="D15" i="10"/>
  <c r="C15" i="10"/>
  <c r="B15" i="10" s="1"/>
  <c r="D14" i="10"/>
  <c r="C14" i="10"/>
  <c r="D13" i="10"/>
  <c r="C13" i="10"/>
  <c r="B13" i="10"/>
  <c r="G12" i="10"/>
  <c r="D12" i="10" s="1"/>
  <c r="F12" i="10"/>
  <c r="E12" i="10"/>
  <c r="C12" i="10"/>
  <c r="D11" i="10"/>
  <c r="C11" i="10"/>
  <c r="D10" i="10"/>
  <c r="C10" i="10"/>
  <c r="B10" i="10" s="1"/>
  <c r="D9" i="10"/>
  <c r="C9" i="10"/>
  <c r="D8" i="10"/>
  <c r="C8" i="10"/>
  <c r="D7" i="10"/>
  <c r="C7" i="10"/>
  <c r="B7" i="10"/>
  <c r="G6" i="10"/>
  <c r="D6" i="10" s="1"/>
  <c r="F6" i="10"/>
  <c r="E6" i="10"/>
  <c r="Q126" i="9"/>
  <c r="N126" i="9"/>
  <c r="K126" i="9"/>
  <c r="H126" i="9"/>
  <c r="E126" i="9"/>
  <c r="D126" i="9"/>
  <c r="C126" i="9"/>
  <c r="A126" i="9"/>
  <c r="Q125" i="9"/>
  <c r="N125" i="9"/>
  <c r="K125" i="9"/>
  <c r="H125" i="9"/>
  <c r="E125" i="9"/>
  <c r="D125" i="9"/>
  <c r="C125" i="9"/>
  <c r="A125" i="9"/>
  <c r="Q124" i="9"/>
  <c r="N124" i="9"/>
  <c r="K124" i="9"/>
  <c r="H124" i="9"/>
  <c r="E124" i="9"/>
  <c r="D124" i="9"/>
  <c r="C124" i="9"/>
  <c r="B124" i="9" s="1"/>
  <c r="A124" i="9"/>
  <c r="Q123" i="9"/>
  <c r="N123" i="9"/>
  <c r="K123" i="9"/>
  <c r="H123" i="9"/>
  <c r="E123" i="9"/>
  <c r="D123" i="9"/>
  <c r="B123" i="9" s="1"/>
  <c r="C123" i="9"/>
  <c r="A123" i="9"/>
  <c r="Q122" i="9"/>
  <c r="N122" i="9"/>
  <c r="K122" i="9"/>
  <c r="H122" i="9"/>
  <c r="E122" i="9"/>
  <c r="D122" i="9"/>
  <c r="C122" i="9"/>
  <c r="B122" i="9"/>
  <c r="A122" i="9"/>
  <c r="Q121" i="9"/>
  <c r="N121" i="9"/>
  <c r="K121" i="9"/>
  <c r="H121" i="9"/>
  <c r="E121" i="9"/>
  <c r="D121" i="9"/>
  <c r="C121" i="9"/>
  <c r="A121" i="9"/>
  <c r="S120" i="9"/>
  <c r="R120" i="9"/>
  <c r="P120" i="9"/>
  <c r="O120" i="9"/>
  <c r="M120" i="9"/>
  <c r="L120" i="9"/>
  <c r="J120" i="9"/>
  <c r="I120" i="9"/>
  <c r="C120" i="9" s="1"/>
  <c r="G120" i="9"/>
  <c r="F120" i="9"/>
  <c r="A120" i="9"/>
  <c r="Q119" i="9"/>
  <c r="N119" i="9"/>
  <c r="K119" i="9"/>
  <c r="K114" i="9" s="1"/>
  <c r="H119" i="9"/>
  <c r="E119" i="9"/>
  <c r="D119" i="9"/>
  <c r="C119" i="9"/>
  <c r="A119" i="9"/>
  <c r="Q118" i="9"/>
  <c r="N118" i="9"/>
  <c r="K118" i="9"/>
  <c r="H118" i="9"/>
  <c r="E118" i="9"/>
  <c r="D118" i="9"/>
  <c r="C118" i="9"/>
  <c r="A118" i="9"/>
  <c r="Q117" i="9"/>
  <c r="N117" i="9"/>
  <c r="K117" i="9"/>
  <c r="H117" i="9"/>
  <c r="E117" i="9"/>
  <c r="E114" i="9" s="1"/>
  <c r="D117" i="9"/>
  <c r="C117" i="9"/>
  <c r="B117" i="9" s="1"/>
  <c r="A117" i="9"/>
  <c r="Q116" i="9"/>
  <c r="N116" i="9"/>
  <c r="K116" i="9"/>
  <c r="H116" i="9"/>
  <c r="E116" i="9"/>
  <c r="D116" i="9"/>
  <c r="C116" i="9"/>
  <c r="B116" i="9" s="1"/>
  <c r="A116" i="9"/>
  <c r="Q115" i="9"/>
  <c r="N115" i="9"/>
  <c r="K115" i="9"/>
  <c r="H115" i="9"/>
  <c r="E115" i="9"/>
  <c r="D115" i="9"/>
  <c r="C115" i="9"/>
  <c r="B115" i="9" s="1"/>
  <c r="A115" i="9"/>
  <c r="S114" i="9"/>
  <c r="R114" i="9"/>
  <c r="P114" i="9"/>
  <c r="O114" i="9"/>
  <c r="M114" i="9"/>
  <c r="L114" i="9"/>
  <c r="J114" i="9"/>
  <c r="I114" i="9"/>
  <c r="G114" i="9"/>
  <c r="F114" i="9"/>
  <c r="A114" i="9"/>
  <c r="Q113" i="9"/>
  <c r="N113" i="9"/>
  <c r="K113" i="9"/>
  <c r="H113" i="9"/>
  <c r="E113" i="9"/>
  <c r="D113" i="9"/>
  <c r="C113" i="9"/>
  <c r="B113" i="9" s="1"/>
  <c r="A113" i="9"/>
  <c r="Q112" i="9"/>
  <c r="N112" i="9"/>
  <c r="K112" i="9"/>
  <c r="H112" i="9"/>
  <c r="E112" i="9"/>
  <c r="D112" i="9"/>
  <c r="C112" i="9"/>
  <c r="A112" i="9"/>
  <c r="Q111" i="9"/>
  <c r="N111" i="9"/>
  <c r="K111" i="9"/>
  <c r="H111" i="9"/>
  <c r="E111" i="9"/>
  <c r="D111" i="9"/>
  <c r="C111" i="9"/>
  <c r="B111" i="9" s="1"/>
  <c r="A111" i="9"/>
  <c r="Q110" i="9"/>
  <c r="N110" i="9"/>
  <c r="K110" i="9"/>
  <c r="H110" i="9"/>
  <c r="E110" i="9"/>
  <c r="D110" i="9"/>
  <c r="C110" i="9"/>
  <c r="B110" i="9"/>
  <c r="A110" i="9"/>
  <c r="Q109" i="9"/>
  <c r="N109" i="9"/>
  <c r="K109" i="9"/>
  <c r="H109" i="9"/>
  <c r="E109" i="9"/>
  <c r="D109" i="9"/>
  <c r="C109" i="9"/>
  <c r="B109" i="9" s="1"/>
  <c r="A109" i="9"/>
  <c r="S108" i="9"/>
  <c r="R108" i="9"/>
  <c r="P108" i="9"/>
  <c r="O108" i="9"/>
  <c r="M108" i="9"/>
  <c r="L108" i="9"/>
  <c r="J108" i="9"/>
  <c r="I108" i="9"/>
  <c r="G108" i="9"/>
  <c r="D108" i="9" s="1"/>
  <c r="F108" i="9"/>
  <c r="A108" i="9"/>
  <c r="Q107" i="9"/>
  <c r="N107" i="9"/>
  <c r="K107" i="9"/>
  <c r="H107" i="9"/>
  <c r="E107" i="9"/>
  <c r="D107" i="9"/>
  <c r="C107" i="9"/>
  <c r="A107" i="9"/>
  <c r="Q106" i="9"/>
  <c r="N106" i="9"/>
  <c r="K106" i="9"/>
  <c r="H106" i="9"/>
  <c r="E106" i="9"/>
  <c r="D106" i="9"/>
  <c r="C106" i="9"/>
  <c r="B106" i="9" s="1"/>
  <c r="A106" i="9"/>
  <c r="Q105" i="9"/>
  <c r="N105" i="9"/>
  <c r="K105" i="9"/>
  <c r="H105" i="9"/>
  <c r="E105" i="9"/>
  <c r="E102" i="9" s="1"/>
  <c r="D105" i="9"/>
  <c r="C105" i="9"/>
  <c r="A105" i="9"/>
  <c r="Q104" i="9"/>
  <c r="N104" i="9"/>
  <c r="N102" i="9" s="1"/>
  <c r="K104" i="9"/>
  <c r="K102" i="9" s="1"/>
  <c r="H104" i="9"/>
  <c r="E104" i="9"/>
  <c r="D104" i="9"/>
  <c r="C104" i="9"/>
  <c r="B104" i="9" s="1"/>
  <c r="A104" i="9"/>
  <c r="Q103" i="9"/>
  <c r="N103" i="9"/>
  <c r="K103" i="9"/>
  <c r="H103" i="9"/>
  <c r="E103" i="9"/>
  <c r="D103" i="9"/>
  <c r="C103" i="9"/>
  <c r="A103" i="9"/>
  <c r="S102" i="9"/>
  <c r="R102" i="9"/>
  <c r="P102" i="9"/>
  <c r="O102" i="9"/>
  <c r="M102" i="9"/>
  <c r="L102" i="9"/>
  <c r="J102" i="9"/>
  <c r="I102" i="9"/>
  <c r="G102" i="9"/>
  <c r="F102" i="9"/>
  <c r="A102" i="9"/>
  <c r="Q101" i="9"/>
  <c r="N101" i="9"/>
  <c r="K101" i="9"/>
  <c r="H101" i="9"/>
  <c r="E101" i="9"/>
  <c r="D101" i="9"/>
  <c r="C101" i="9"/>
  <c r="B101" i="9" s="1"/>
  <c r="A101" i="9"/>
  <c r="Q100" i="9"/>
  <c r="N100" i="9"/>
  <c r="K100" i="9"/>
  <c r="H100" i="9"/>
  <c r="E100" i="9"/>
  <c r="D100" i="9"/>
  <c r="C100" i="9"/>
  <c r="A100" i="9"/>
  <c r="Q99" i="9"/>
  <c r="N99" i="9"/>
  <c r="K99" i="9"/>
  <c r="H99" i="9"/>
  <c r="E99" i="9"/>
  <c r="D99" i="9"/>
  <c r="C99" i="9"/>
  <c r="A99" i="9"/>
  <c r="Q98" i="9"/>
  <c r="N98" i="9"/>
  <c r="K98" i="9"/>
  <c r="H98" i="9"/>
  <c r="E98" i="9"/>
  <c r="D98" i="9"/>
  <c r="C98" i="9"/>
  <c r="B98" i="9" s="1"/>
  <c r="A98" i="9"/>
  <c r="Q97" i="9"/>
  <c r="N97" i="9"/>
  <c r="K97" i="9"/>
  <c r="H97" i="9"/>
  <c r="E97" i="9"/>
  <c r="D97" i="9"/>
  <c r="C97" i="9"/>
  <c r="A97" i="9"/>
  <c r="S96" i="9"/>
  <c r="R96" i="9"/>
  <c r="P96" i="9"/>
  <c r="O96" i="9"/>
  <c r="N96" i="9"/>
  <c r="M96" i="9"/>
  <c r="L96" i="9"/>
  <c r="J96" i="9"/>
  <c r="I96" i="9"/>
  <c r="G96" i="9"/>
  <c r="F96" i="9"/>
  <c r="C96" i="9" s="1"/>
  <c r="A96" i="9"/>
  <c r="Q95" i="9"/>
  <c r="N95" i="9"/>
  <c r="K95" i="9"/>
  <c r="H95" i="9"/>
  <c r="E95" i="9"/>
  <c r="D95" i="9"/>
  <c r="C95" i="9"/>
  <c r="A95" i="9"/>
  <c r="Q94" i="9"/>
  <c r="N94" i="9"/>
  <c r="K94" i="9"/>
  <c r="H94" i="9"/>
  <c r="E94" i="9"/>
  <c r="D94" i="9"/>
  <c r="B94" i="9" s="1"/>
  <c r="C94" i="9"/>
  <c r="A94" i="9"/>
  <c r="Q93" i="9"/>
  <c r="Q90" i="9" s="1"/>
  <c r="N93" i="9"/>
  <c r="K93" i="9"/>
  <c r="H93" i="9"/>
  <c r="E93" i="9"/>
  <c r="D93" i="9"/>
  <c r="C93" i="9"/>
  <c r="B93" i="9" s="1"/>
  <c r="A93" i="9"/>
  <c r="Q92" i="9"/>
  <c r="N92" i="9"/>
  <c r="K92" i="9"/>
  <c r="H92" i="9"/>
  <c r="H90" i="9" s="1"/>
  <c r="E92" i="9"/>
  <c r="D92" i="9"/>
  <c r="C92" i="9"/>
  <c r="B92" i="9" s="1"/>
  <c r="A92" i="9"/>
  <c r="Q91" i="9"/>
  <c r="N91" i="9"/>
  <c r="K91" i="9"/>
  <c r="H91" i="9"/>
  <c r="E91" i="9"/>
  <c r="D91" i="9"/>
  <c r="C91" i="9"/>
  <c r="B91" i="9" s="1"/>
  <c r="A91" i="9"/>
  <c r="S90" i="9"/>
  <c r="R90" i="9"/>
  <c r="P90" i="9"/>
  <c r="O90" i="9"/>
  <c r="M90" i="9"/>
  <c r="L90" i="9"/>
  <c r="J90" i="9"/>
  <c r="I90" i="9"/>
  <c r="G90" i="9"/>
  <c r="F90" i="9"/>
  <c r="A90" i="9"/>
  <c r="Q89" i="9"/>
  <c r="N89" i="9"/>
  <c r="K89" i="9"/>
  <c r="H89" i="9"/>
  <c r="E89" i="9"/>
  <c r="D89" i="9"/>
  <c r="C89" i="9"/>
  <c r="A89" i="9"/>
  <c r="Q88" i="9"/>
  <c r="N88" i="9"/>
  <c r="K88" i="9"/>
  <c r="H88" i="9"/>
  <c r="E88" i="9"/>
  <c r="D88" i="9"/>
  <c r="C88" i="9"/>
  <c r="A88" i="9"/>
  <c r="Q87" i="9"/>
  <c r="Q84" i="9" s="1"/>
  <c r="N87" i="9"/>
  <c r="K87" i="9"/>
  <c r="H87" i="9"/>
  <c r="E87" i="9"/>
  <c r="D87" i="9"/>
  <c r="C87" i="9"/>
  <c r="B87" i="9" s="1"/>
  <c r="A87" i="9"/>
  <c r="Q86" i="9"/>
  <c r="N86" i="9"/>
  <c r="K86" i="9"/>
  <c r="H86" i="9"/>
  <c r="E86" i="9"/>
  <c r="D86" i="9"/>
  <c r="C86" i="9"/>
  <c r="B86" i="9" s="1"/>
  <c r="A86" i="9"/>
  <c r="Q85" i="9"/>
  <c r="N85" i="9"/>
  <c r="N84" i="9" s="1"/>
  <c r="K85" i="9"/>
  <c r="H85" i="9"/>
  <c r="E85" i="9"/>
  <c r="D85" i="9"/>
  <c r="C85" i="9"/>
  <c r="A85" i="9"/>
  <c r="S84" i="9"/>
  <c r="R84" i="9"/>
  <c r="P84" i="9"/>
  <c r="O84" i="9"/>
  <c r="M84" i="9"/>
  <c r="L84" i="9"/>
  <c r="J84" i="9"/>
  <c r="I84" i="9"/>
  <c r="G84" i="9"/>
  <c r="F84" i="9"/>
  <c r="A84" i="9"/>
  <c r="Q83" i="9"/>
  <c r="N83" i="9"/>
  <c r="N78" i="9" s="1"/>
  <c r="K83" i="9"/>
  <c r="H83" i="9"/>
  <c r="E83" i="9"/>
  <c r="D83" i="9"/>
  <c r="C83" i="9"/>
  <c r="B83" i="9" s="1"/>
  <c r="A83" i="9"/>
  <c r="Q82" i="9"/>
  <c r="N82" i="9"/>
  <c r="K82" i="9"/>
  <c r="H82" i="9"/>
  <c r="E82" i="9"/>
  <c r="D82" i="9"/>
  <c r="C82" i="9"/>
  <c r="A82" i="9"/>
  <c r="Q81" i="9"/>
  <c r="N81" i="9"/>
  <c r="K81" i="9"/>
  <c r="H81" i="9"/>
  <c r="E81" i="9"/>
  <c r="D81" i="9"/>
  <c r="C81" i="9"/>
  <c r="B81" i="9"/>
  <c r="A81" i="9"/>
  <c r="Q80" i="9"/>
  <c r="N80" i="9"/>
  <c r="K80" i="9"/>
  <c r="H80" i="9"/>
  <c r="E80" i="9"/>
  <c r="D80" i="9"/>
  <c r="C80" i="9"/>
  <c r="A80" i="9"/>
  <c r="Q79" i="9"/>
  <c r="N79" i="9"/>
  <c r="K79" i="9"/>
  <c r="H79" i="9"/>
  <c r="E79" i="9"/>
  <c r="D79" i="9"/>
  <c r="C79" i="9"/>
  <c r="A79" i="9"/>
  <c r="S78" i="9"/>
  <c r="R78" i="9"/>
  <c r="P78" i="9"/>
  <c r="O78" i="9"/>
  <c r="M78" i="9"/>
  <c r="L78" i="9"/>
  <c r="J78" i="9"/>
  <c r="I78" i="9"/>
  <c r="G78" i="9"/>
  <c r="F78" i="9"/>
  <c r="C78" i="9" s="1"/>
  <c r="A78" i="9"/>
  <c r="Q77" i="9"/>
  <c r="N77" i="9"/>
  <c r="N72" i="9" s="1"/>
  <c r="K77" i="9"/>
  <c r="H77" i="9"/>
  <c r="E77" i="9"/>
  <c r="D77" i="9"/>
  <c r="C77" i="9"/>
  <c r="B77" i="9" s="1"/>
  <c r="A77" i="9"/>
  <c r="Q76" i="9"/>
  <c r="N76" i="9"/>
  <c r="K76" i="9"/>
  <c r="H76" i="9"/>
  <c r="E76" i="9"/>
  <c r="D76" i="9"/>
  <c r="C76" i="9"/>
  <c r="A76" i="9"/>
  <c r="Q75" i="9"/>
  <c r="N75" i="9"/>
  <c r="K75" i="9"/>
  <c r="H75" i="9"/>
  <c r="E75" i="9"/>
  <c r="D75" i="9"/>
  <c r="C75" i="9"/>
  <c r="B75" i="9"/>
  <c r="A75" i="9"/>
  <c r="Q74" i="9"/>
  <c r="N74" i="9"/>
  <c r="K74" i="9"/>
  <c r="H74" i="9"/>
  <c r="E74" i="9"/>
  <c r="D74" i="9"/>
  <c r="C74" i="9"/>
  <c r="B74" i="9" s="1"/>
  <c r="A74" i="9"/>
  <c r="Q73" i="9"/>
  <c r="N73" i="9"/>
  <c r="K73" i="9"/>
  <c r="H73" i="9"/>
  <c r="E73" i="9"/>
  <c r="D73" i="9"/>
  <c r="C73" i="9"/>
  <c r="A73" i="9"/>
  <c r="S72" i="9"/>
  <c r="R72" i="9"/>
  <c r="P72" i="9"/>
  <c r="O72" i="9"/>
  <c r="M72" i="9"/>
  <c r="L72" i="9"/>
  <c r="K72" i="9"/>
  <c r="J72" i="9"/>
  <c r="I72" i="9"/>
  <c r="G72" i="9"/>
  <c r="F72" i="9"/>
  <c r="A72" i="9"/>
  <c r="Q71" i="9"/>
  <c r="N71" i="9"/>
  <c r="K71" i="9"/>
  <c r="H71" i="9"/>
  <c r="E71" i="9"/>
  <c r="D71" i="9"/>
  <c r="C71" i="9"/>
  <c r="A71" i="9"/>
  <c r="Q70" i="9"/>
  <c r="N70" i="9"/>
  <c r="K70" i="9"/>
  <c r="H70" i="9"/>
  <c r="E70" i="9"/>
  <c r="D70" i="9"/>
  <c r="C70" i="9"/>
  <c r="A70" i="9"/>
  <c r="Q69" i="9"/>
  <c r="N69" i="9"/>
  <c r="K69" i="9"/>
  <c r="K66" i="9" s="1"/>
  <c r="H69" i="9"/>
  <c r="E69" i="9"/>
  <c r="D69" i="9"/>
  <c r="B69" i="9" s="1"/>
  <c r="C69" i="9"/>
  <c r="A69" i="9"/>
  <c r="Q68" i="9"/>
  <c r="N68" i="9"/>
  <c r="K68" i="9"/>
  <c r="H68" i="9"/>
  <c r="E68" i="9"/>
  <c r="D68" i="9"/>
  <c r="C68" i="9"/>
  <c r="A68" i="9"/>
  <c r="Q67" i="9"/>
  <c r="N67" i="9"/>
  <c r="K67" i="9"/>
  <c r="H67" i="9"/>
  <c r="E67" i="9"/>
  <c r="D67" i="9"/>
  <c r="C67" i="9"/>
  <c r="A67" i="9"/>
  <c r="S66" i="9"/>
  <c r="R66" i="9"/>
  <c r="P66" i="9"/>
  <c r="O66" i="9"/>
  <c r="M66" i="9"/>
  <c r="L66" i="9"/>
  <c r="J66" i="9"/>
  <c r="I66" i="9"/>
  <c r="G66" i="9"/>
  <c r="F66" i="9"/>
  <c r="A66" i="9"/>
  <c r="Q65" i="9"/>
  <c r="N65" i="9"/>
  <c r="K65" i="9"/>
  <c r="H65" i="9"/>
  <c r="E65" i="9"/>
  <c r="D65" i="9"/>
  <c r="C65" i="9"/>
  <c r="A65" i="9"/>
  <c r="Q64" i="9"/>
  <c r="N64" i="9"/>
  <c r="K64" i="9"/>
  <c r="H64" i="9"/>
  <c r="E64" i="9"/>
  <c r="D64" i="9"/>
  <c r="C64" i="9"/>
  <c r="A64" i="9"/>
  <c r="Q63" i="9"/>
  <c r="N63" i="9"/>
  <c r="K63" i="9"/>
  <c r="H63" i="9"/>
  <c r="E63" i="9"/>
  <c r="D63" i="9"/>
  <c r="B63" i="9" s="1"/>
  <c r="C63" i="9"/>
  <c r="A63" i="9"/>
  <c r="Q62" i="9"/>
  <c r="N62" i="9"/>
  <c r="K62" i="9"/>
  <c r="H62" i="9"/>
  <c r="E62" i="9"/>
  <c r="D62" i="9"/>
  <c r="C62" i="9"/>
  <c r="A62" i="9"/>
  <c r="Q61" i="9"/>
  <c r="N61" i="9"/>
  <c r="K61" i="9"/>
  <c r="H61" i="9"/>
  <c r="E61" i="9"/>
  <c r="D61" i="9"/>
  <c r="C61" i="9"/>
  <c r="A61" i="9"/>
  <c r="S60" i="9"/>
  <c r="R60" i="9"/>
  <c r="P60" i="9"/>
  <c r="O60" i="9"/>
  <c r="M60" i="9"/>
  <c r="L60" i="9"/>
  <c r="J60" i="9"/>
  <c r="I60" i="9"/>
  <c r="G60" i="9"/>
  <c r="D60" i="9" s="1"/>
  <c r="F60" i="9"/>
  <c r="A60" i="9"/>
  <c r="Q59" i="9"/>
  <c r="N59" i="9"/>
  <c r="K59" i="9"/>
  <c r="H59" i="9"/>
  <c r="E59" i="9"/>
  <c r="D59" i="9"/>
  <c r="C59" i="9"/>
  <c r="A59" i="9"/>
  <c r="Q58" i="9"/>
  <c r="N58" i="9"/>
  <c r="K58" i="9"/>
  <c r="H58" i="9"/>
  <c r="E58" i="9"/>
  <c r="D58" i="9"/>
  <c r="C58" i="9"/>
  <c r="A58" i="9"/>
  <c r="Q57" i="9"/>
  <c r="N57" i="9"/>
  <c r="K57" i="9"/>
  <c r="H57" i="9"/>
  <c r="E57" i="9"/>
  <c r="E54" i="9" s="1"/>
  <c r="D57" i="9"/>
  <c r="B57" i="9" s="1"/>
  <c r="C57" i="9"/>
  <c r="A57" i="9"/>
  <c r="Q56" i="9"/>
  <c r="N56" i="9"/>
  <c r="N54" i="9" s="1"/>
  <c r="K56" i="9"/>
  <c r="H56" i="9"/>
  <c r="E56" i="9"/>
  <c r="D56" i="9"/>
  <c r="C56" i="9"/>
  <c r="A56" i="9"/>
  <c r="Q55" i="9"/>
  <c r="N55" i="9"/>
  <c r="K55" i="9"/>
  <c r="H55" i="9"/>
  <c r="E55" i="9"/>
  <c r="D55" i="9"/>
  <c r="C55" i="9"/>
  <c r="A55" i="9"/>
  <c r="S54" i="9"/>
  <c r="R54" i="9"/>
  <c r="P54" i="9"/>
  <c r="O54" i="9"/>
  <c r="M54" i="9"/>
  <c r="L54" i="9"/>
  <c r="J54" i="9"/>
  <c r="I54" i="9"/>
  <c r="G54" i="9"/>
  <c r="F54" i="9"/>
  <c r="A54" i="9"/>
  <c r="Q53" i="9"/>
  <c r="N53" i="9"/>
  <c r="K53" i="9"/>
  <c r="H53" i="9"/>
  <c r="E53" i="9"/>
  <c r="D53" i="9"/>
  <c r="C53" i="9"/>
  <c r="B53" i="9" s="1"/>
  <c r="A53" i="9"/>
  <c r="Q52" i="9"/>
  <c r="N52" i="9"/>
  <c r="K52" i="9"/>
  <c r="H52" i="9"/>
  <c r="E52" i="9"/>
  <c r="D52" i="9"/>
  <c r="C52" i="9"/>
  <c r="A52" i="9"/>
  <c r="Q51" i="9"/>
  <c r="Q48" i="9" s="1"/>
  <c r="N51" i="9"/>
  <c r="K51" i="9"/>
  <c r="H51" i="9"/>
  <c r="E51" i="9"/>
  <c r="D51" i="9"/>
  <c r="C51" i="9"/>
  <c r="A51" i="9"/>
  <c r="Q50" i="9"/>
  <c r="N50" i="9"/>
  <c r="K50" i="9"/>
  <c r="H50" i="9"/>
  <c r="E50" i="9"/>
  <c r="D50" i="9"/>
  <c r="C50" i="9"/>
  <c r="A50" i="9"/>
  <c r="Q49" i="9"/>
  <c r="N49" i="9"/>
  <c r="N48" i="9" s="1"/>
  <c r="K49" i="9"/>
  <c r="H49" i="9"/>
  <c r="E49" i="9"/>
  <c r="D49" i="9"/>
  <c r="C49" i="9"/>
  <c r="A49" i="9"/>
  <c r="S48" i="9"/>
  <c r="R48" i="9"/>
  <c r="P48" i="9"/>
  <c r="O48" i="9"/>
  <c r="M48" i="9"/>
  <c r="L48" i="9"/>
  <c r="J48" i="9"/>
  <c r="I48" i="9"/>
  <c r="G48" i="9"/>
  <c r="F48" i="9"/>
  <c r="C48" i="9" s="1"/>
  <c r="A48" i="9"/>
  <c r="Q47" i="9"/>
  <c r="N47" i="9"/>
  <c r="K47" i="9"/>
  <c r="H47" i="9"/>
  <c r="E47" i="9"/>
  <c r="D47" i="9"/>
  <c r="C47" i="9"/>
  <c r="A47" i="9"/>
  <c r="Q46" i="9"/>
  <c r="N46" i="9"/>
  <c r="K46" i="9"/>
  <c r="H46" i="9"/>
  <c r="E46" i="9"/>
  <c r="D46" i="9"/>
  <c r="B46" i="9" s="1"/>
  <c r="C46" i="9"/>
  <c r="A46" i="9"/>
  <c r="Q45" i="9"/>
  <c r="N45" i="9"/>
  <c r="K45" i="9"/>
  <c r="H45" i="9"/>
  <c r="E45" i="9"/>
  <c r="D45" i="9"/>
  <c r="C45" i="9"/>
  <c r="B45" i="9"/>
  <c r="A45" i="9"/>
  <c r="Q44" i="9"/>
  <c r="N44" i="9"/>
  <c r="K44" i="9"/>
  <c r="K42" i="9" s="1"/>
  <c r="H44" i="9"/>
  <c r="E44" i="9"/>
  <c r="D44" i="9"/>
  <c r="C44" i="9"/>
  <c r="B44" i="9" s="1"/>
  <c r="A44" i="9"/>
  <c r="Q43" i="9"/>
  <c r="N43" i="9"/>
  <c r="K43" i="9"/>
  <c r="H43" i="9"/>
  <c r="E43" i="9"/>
  <c r="D43" i="9"/>
  <c r="C43" i="9"/>
  <c r="B43" i="9" s="1"/>
  <c r="A43" i="9"/>
  <c r="S42" i="9"/>
  <c r="R42" i="9"/>
  <c r="P42" i="9"/>
  <c r="O42" i="9"/>
  <c r="M42" i="9"/>
  <c r="L42" i="9"/>
  <c r="J42" i="9"/>
  <c r="I42" i="9"/>
  <c r="G42" i="9"/>
  <c r="F42" i="9"/>
  <c r="A42" i="9"/>
  <c r="Q41" i="9"/>
  <c r="N41" i="9"/>
  <c r="K41" i="9"/>
  <c r="H41" i="9"/>
  <c r="E41" i="9"/>
  <c r="D41" i="9"/>
  <c r="C41" i="9"/>
  <c r="A41" i="9"/>
  <c r="Q40" i="9"/>
  <c r="N40" i="9"/>
  <c r="K40" i="9"/>
  <c r="H40" i="9"/>
  <c r="E40" i="9"/>
  <c r="D40" i="9"/>
  <c r="C40" i="9"/>
  <c r="A40" i="9"/>
  <c r="Q39" i="9"/>
  <c r="Q36" i="9" s="1"/>
  <c r="N39" i="9"/>
  <c r="K39" i="9"/>
  <c r="H39" i="9"/>
  <c r="E39" i="9"/>
  <c r="D39" i="9"/>
  <c r="C39" i="9"/>
  <c r="B39" i="9"/>
  <c r="A39" i="9"/>
  <c r="Q38" i="9"/>
  <c r="N38" i="9"/>
  <c r="K38" i="9"/>
  <c r="H38" i="9"/>
  <c r="E38" i="9"/>
  <c r="D38" i="9"/>
  <c r="C38" i="9"/>
  <c r="B38" i="9" s="1"/>
  <c r="A38" i="9"/>
  <c r="Q37" i="9"/>
  <c r="N37" i="9"/>
  <c r="K37" i="9"/>
  <c r="H37" i="9"/>
  <c r="E37" i="9"/>
  <c r="D37" i="9"/>
  <c r="C37" i="9"/>
  <c r="A37" i="9"/>
  <c r="S36" i="9"/>
  <c r="R36" i="9"/>
  <c r="P36" i="9"/>
  <c r="O36" i="9"/>
  <c r="M36" i="9"/>
  <c r="L36" i="9"/>
  <c r="J36" i="9"/>
  <c r="D36" i="9" s="1"/>
  <c r="I36" i="9"/>
  <c r="G36" i="9"/>
  <c r="F36" i="9"/>
  <c r="A36" i="9"/>
  <c r="Q35" i="9"/>
  <c r="N35" i="9"/>
  <c r="K35" i="9"/>
  <c r="H35" i="9"/>
  <c r="E35" i="9"/>
  <c r="D35" i="9"/>
  <c r="B35" i="9" s="1"/>
  <c r="C35" i="9"/>
  <c r="A35" i="9"/>
  <c r="Q34" i="9"/>
  <c r="N34" i="9"/>
  <c r="K34" i="9"/>
  <c r="H34" i="9"/>
  <c r="E34" i="9"/>
  <c r="D34" i="9"/>
  <c r="C34" i="9"/>
  <c r="B34" i="9" s="1"/>
  <c r="A34" i="9"/>
  <c r="Q33" i="9"/>
  <c r="Q30" i="9" s="1"/>
  <c r="N33" i="9"/>
  <c r="K33" i="9"/>
  <c r="H33" i="9"/>
  <c r="E33" i="9"/>
  <c r="D33" i="9"/>
  <c r="C33" i="9"/>
  <c r="A33" i="9"/>
  <c r="Q32" i="9"/>
  <c r="N32" i="9"/>
  <c r="K32" i="9"/>
  <c r="H32" i="9"/>
  <c r="E32" i="9"/>
  <c r="D32" i="9"/>
  <c r="C32" i="9"/>
  <c r="A32" i="9"/>
  <c r="Q31" i="9"/>
  <c r="N31" i="9"/>
  <c r="N30" i="9" s="1"/>
  <c r="K31" i="9"/>
  <c r="H31" i="9"/>
  <c r="E31" i="9"/>
  <c r="D31" i="9"/>
  <c r="C31" i="9"/>
  <c r="B31" i="9"/>
  <c r="A31" i="9"/>
  <c r="S30" i="9"/>
  <c r="R30" i="9"/>
  <c r="P30" i="9"/>
  <c r="O30" i="9"/>
  <c r="M30" i="9"/>
  <c r="L30" i="9"/>
  <c r="J30" i="9"/>
  <c r="I30" i="9"/>
  <c r="G30" i="9"/>
  <c r="F30" i="9"/>
  <c r="E30" i="9"/>
  <c r="A30" i="9"/>
  <c r="Q29" i="9"/>
  <c r="N29" i="9"/>
  <c r="K29" i="9"/>
  <c r="H29" i="9"/>
  <c r="E29" i="9"/>
  <c r="D29" i="9"/>
  <c r="C29" i="9"/>
  <c r="B29" i="9" s="1"/>
  <c r="A29" i="9"/>
  <c r="Q28" i="9"/>
  <c r="N28" i="9"/>
  <c r="K28" i="9"/>
  <c r="H28" i="9"/>
  <c r="E28" i="9"/>
  <c r="D28" i="9"/>
  <c r="C28" i="9"/>
  <c r="B28" i="9" s="1"/>
  <c r="A28" i="9"/>
  <c r="Q27" i="9"/>
  <c r="N27" i="9"/>
  <c r="K27" i="9"/>
  <c r="H27" i="9"/>
  <c r="E27" i="9"/>
  <c r="D27" i="9"/>
  <c r="C27" i="9"/>
  <c r="A27" i="9"/>
  <c r="Q26" i="9"/>
  <c r="N26" i="9"/>
  <c r="K26" i="9"/>
  <c r="H26" i="9"/>
  <c r="E26" i="9"/>
  <c r="D26" i="9"/>
  <c r="C26" i="9"/>
  <c r="A26" i="9"/>
  <c r="Q25" i="9"/>
  <c r="Q24" i="9" s="1"/>
  <c r="N25" i="9"/>
  <c r="K25" i="9"/>
  <c r="H25" i="9"/>
  <c r="E25" i="9"/>
  <c r="D25" i="9"/>
  <c r="C25" i="9"/>
  <c r="B25" i="9"/>
  <c r="A25" i="9"/>
  <c r="S24" i="9"/>
  <c r="R24" i="9"/>
  <c r="P24" i="9"/>
  <c r="O24" i="9"/>
  <c r="M24" i="9"/>
  <c r="L24" i="9"/>
  <c r="J24" i="9"/>
  <c r="I24" i="9"/>
  <c r="G24" i="9"/>
  <c r="D24" i="9" s="1"/>
  <c r="F24" i="9"/>
  <c r="A24" i="9"/>
  <c r="Q23" i="9"/>
  <c r="N23" i="9"/>
  <c r="K23" i="9"/>
  <c r="H23" i="9"/>
  <c r="E23" i="9"/>
  <c r="D23" i="9"/>
  <c r="C23" i="9"/>
  <c r="B23" i="9"/>
  <c r="A23" i="9"/>
  <c r="Q22" i="9"/>
  <c r="N22" i="9"/>
  <c r="K22" i="9"/>
  <c r="H22" i="9"/>
  <c r="E22" i="9"/>
  <c r="D22" i="9"/>
  <c r="C22" i="9"/>
  <c r="A22" i="9"/>
  <c r="Q21" i="9"/>
  <c r="N21" i="9"/>
  <c r="K21" i="9"/>
  <c r="H21" i="9"/>
  <c r="E21" i="9"/>
  <c r="D21" i="9"/>
  <c r="C21" i="9"/>
  <c r="A21" i="9"/>
  <c r="Q20" i="9"/>
  <c r="N20" i="9"/>
  <c r="N18" i="9" s="1"/>
  <c r="K20" i="9"/>
  <c r="H20" i="9"/>
  <c r="E20" i="9"/>
  <c r="D20" i="9"/>
  <c r="C20" i="9"/>
  <c r="A20" i="9"/>
  <c r="Q19" i="9"/>
  <c r="N19" i="9"/>
  <c r="K19" i="9"/>
  <c r="H19" i="9"/>
  <c r="E19" i="9"/>
  <c r="E18" i="9" s="1"/>
  <c r="D19" i="9"/>
  <c r="C19" i="9"/>
  <c r="B19" i="9" s="1"/>
  <c r="A19" i="9"/>
  <c r="S18" i="9"/>
  <c r="R18" i="9"/>
  <c r="Q18" i="9"/>
  <c r="P18" i="9"/>
  <c r="O18" i="9"/>
  <c r="M18" i="9"/>
  <c r="L18" i="9"/>
  <c r="J18" i="9"/>
  <c r="I18" i="9"/>
  <c r="G18" i="9"/>
  <c r="F18" i="9"/>
  <c r="A18" i="9"/>
  <c r="Q17" i="9"/>
  <c r="N17" i="9"/>
  <c r="K17" i="9"/>
  <c r="H17" i="9"/>
  <c r="E17" i="9"/>
  <c r="D17" i="9"/>
  <c r="C17" i="9"/>
  <c r="B17" i="9" s="1"/>
  <c r="A17" i="9"/>
  <c r="Q16" i="9"/>
  <c r="N16" i="9"/>
  <c r="K16" i="9"/>
  <c r="H16" i="9"/>
  <c r="E16" i="9"/>
  <c r="D16" i="9"/>
  <c r="C16" i="9"/>
  <c r="A16" i="9"/>
  <c r="Q15" i="9"/>
  <c r="N15" i="9"/>
  <c r="K15" i="9"/>
  <c r="H15" i="9"/>
  <c r="E15" i="9"/>
  <c r="D15" i="9"/>
  <c r="C15" i="9"/>
  <c r="A15" i="9"/>
  <c r="Q14" i="9"/>
  <c r="N14" i="9"/>
  <c r="K14" i="9"/>
  <c r="H14" i="9"/>
  <c r="E14" i="9"/>
  <c r="D14" i="9"/>
  <c r="B14" i="9" s="1"/>
  <c r="C14" i="9"/>
  <c r="A14" i="9"/>
  <c r="Q13" i="9"/>
  <c r="N13" i="9"/>
  <c r="K13" i="9"/>
  <c r="H13" i="9"/>
  <c r="H12" i="9" s="1"/>
  <c r="E13" i="9"/>
  <c r="E12" i="9" s="1"/>
  <c r="D13" i="9"/>
  <c r="C13" i="9"/>
  <c r="B13" i="9" s="1"/>
  <c r="A13" i="9"/>
  <c r="S12" i="9"/>
  <c r="R12" i="9"/>
  <c r="P12" i="9"/>
  <c r="O12" i="9"/>
  <c r="M12" i="9"/>
  <c r="L12" i="9"/>
  <c r="J12" i="9"/>
  <c r="I12" i="9"/>
  <c r="G12" i="9"/>
  <c r="F12" i="9"/>
  <c r="D12" i="9"/>
  <c r="A12" i="9"/>
  <c r="Q11" i="9"/>
  <c r="N11" i="9"/>
  <c r="K11" i="9"/>
  <c r="H11" i="9"/>
  <c r="E11" i="9"/>
  <c r="D11" i="9"/>
  <c r="C11" i="9"/>
  <c r="A11" i="9"/>
  <c r="Q10" i="9"/>
  <c r="N10" i="9"/>
  <c r="K10" i="9"/>
  <c r="H10" i="9"/>
  <c r="E10" i="9"/>
  <c r="D10" i="9"/>
  <c r="C10" i="9"/>
  <c r="B10" i="9" s="1"/>
  <c r="A10" i="9"/>
  <c r="Q9" i="9"/>
  <c r="N9" i="9"/>
  <c r="K9" i="9"/>
  <c r="H9" i="9"/>
  <c r="E9" i="9"/>
  <c r="D9" i="9"/>
  <c r="C9" i="9"/>
  <c r="A9" i="9"/>
  <c r="Q8" i="9"/>
  <c r="N8" i="9"/>
  <c r="K8" i="9"/>
  <c r="H8" i="9"/>
  <c r="E8" i="9"/>
  <c r="E6" i="9" s="1"/>
  <c r="D8" i="9"/>
  <c r="B8" i="9" s="1"/>
  <c r="C8" i="9"/>
  <c r="A8" i="9"/>
  <c r="Q7" i="9"/>
  <c r="N7" i="9"/>
  <c r="K7" i="9"/>
  <c r="H7" i="9"/>
  <c r="E7" i="9"/>
  <c r="D7" i="9"/>
  <c r="C7" i="9"/>
  <c r="B7" i="9"/>
  <c r="A7" i="9"/>
  <c r="S6" i="9"/>
  <c r="R6" i="9"/>
  <c r="P6" i="9"/>
  <c r="O6" i="9"/>
  <c r="M6" i="9"/>
  <c r="L6" i="9"/>
  <c r="J6" i="9"/>
  <c r="I6" i="9"/>
  <c r="G6" i="9"/>
  <c r="F6" i="9"/>
  <c r="A6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A3" i="9"/>
  <c r="D126" i="8"/>
  <c r="C126" i="8"/>
  <c r="B126" i="8" s="1"/>
  <c r="A126" i="8"/>
  <c r="D125" i="8"/>
  <c r="C125" i="8"/>
  <c r="B125" i="8" s="1"/>
  <c r="A125" i="8"/>
  <c r="D124" i="8"/>
  <c r="C124" i="8"/>
  <c r="B124" i="8"/>
  <c r="A124" i="8"/>
  <c r="D123" i="8"/>
  <c r="C123" i="8"/>
  <c r="B123" i="8" s="1"/>
  <c r="A123" i="8"/>
  <c r="D122" i="8"/>
  <c r="C122" i="8"/>
  <c r="B122" i="8" s="1"/>
  <c r="A122" i="8"/>
  <c r="D121" i="8"/>
  <c r="C121" i="8"/>
  <c r="B121" i="8"/>
  <c r="A121" i="8"/>
  <c r="D120" i="8"/>
  <c r="C120" i="8"/>
  <c r="B120" i="8" s="1"/>
  <c r="A120" i="8"/>
  <c r="D119" i="8"/>
  <c r="C119" i="8"/>
  <c r="A119" i="8"/>
  <c r="D118" i="8"/>
  <c r="C118" i="8"/>
  <c r="B118" i="8"/>
  <c r="A118" i="8"/>
  <c r="D117" i="8"/>
  <c r="C117" i="8"/>
  <c r="B117" i="8" s="1"/>
  <c r="A117" i="8"/>
  <c r="D116" i="8"/>
  <c r="C116" i="8"/>
  <c r="B116" i="8" s="1"/>
  <c r="A116" i="8"/>
  <c r="D115" i="8"/>
  <c r="C115" i="8"/>
  <c r="B115" i="8"/>
  <c r="A115" i="8"/>
  <c r="D114" i="8"/>
  <c r="C114" i="8"/>
  <c r="B114" i="8" s="1"/>
  <c r="A114" i="8"/>
  <c r="D113" i="8"/>
  <c r="C113" i="8"/>
  <c r="B113" i="8" s="1"/>
  <c r="A113" i="8"/>
  <c r="D112" i="8"/>
  <c r="C112" i="8"/>
  <c r="B112" i="8"/>
  <c r="A112" i="8"/>
  <c r="D111" i="8"/>
  <c r="C111" i="8"/>
  <c r="B111" i="8" s="1"/>
  <c r="A111" i="8"/>
  <c r="D110" i="8"/>
  <c r="C110" i="8"/>
  <c r="A110" i="8"/>
  <c r="D109" i="8"/>
  <c r="C109" i="8"/>
  <c r="B109" i="8"/>
  <c r="A109" i="8"/>
  <c r="D108" i="8"/>
  <c r="C108" i="8"/>
  <c r="B108" i="8" s="1"/>
  <c r="A108" i="8"/>
  <c r="D107" i="8"/>
  <c r="C107" i="8"/>
  <c r="B107" i="8" s="1"/>
  <c r="A107" i="8"/>
  <c r="D106" i="8"/>
  <c r="C106" i="8"/>
  <c r="B106" i="8"/>
  <c r="A106" i="8"/>
  <c r="D105" i="8"/>
  <c r="C105" i="8"/>
  <c r="B105" i="8" s="1"/>
  <c r="A105" i="8"/>
  <c r="D104" i="8"/>
  <c r="C104" i="8"/>
  <c r="B104" i="8" s="1"/>
  <c r="A104" i="8"/>
  <c r="D103" i="8"/>
  <c r="C103" i="8"/>
  <c r="B103" i="8"/>
  <c r="A103" i="8"/>
  <c r="D102" i="8"/>
  <c r="C102" i="8"/>
  <c r="B102" i="8" s="1"/>
  <c r="A102" i="8"/>
  <c r="D101" i="8"/>
  <c r="C101" i="8"/>
  <c r="A101" i="8"/>
  <c r="D100" i="8"/>
  <c r="C100" i="8"/>
  <c r="B100" i="8"/>
  <c r="A100" i="8"/>
  <c r="D99" i="8"/>
  <c r="C99" i="8"/>
  <c r="B99" i="8" s="1"/>
  <c r="A99" i="8"/>
  <c r="D98" i="8"/>
  <c r="C98" i="8"/>
  <c r="B98" i="8" s="1"/>
  <c r="A98" i="8"/>
  <c r="D97" i="8"/>
  <c r="C97" i="8"/>
  <c r="B97" i="8"/>
  <c r="A97" i="8"/>
  <c r="D96" i="8"/>
  <c r="C96" i="8"/>
  <c r="B96" i="8" s="1"/>
  <c r="A96" i="8"/>
  <c r="D95" i="8"/>
  <c r="C95" i="8"/>
  <c r="B95" i="8" s="1"/>
  <c r="A95" i="8"/>
  <c r="D94" i="8"/>
  <c r="C94" i="8"/>
  <c r="B94" i="8" s="1"/>
  <c r="A94" i="8"/>
  <c r="D93" i="8"/>
  <c r="C93" i="8"/>
  <c r="A93" i="8"/>
  <c r="D92" i="8"/>
  <c r="C92" i="8"/>
  <c r="B92" i="8"/>
  <c r="A92" i="8"/>
  <c r="D91" i="8"/>
  <c r="C91" i="8"/>
  <c r="B91" i="8" s="1"/>
  <c r="A91" i="8"/>
  <c r="D90" i="8"/>
  <c r="C90" i="8"/>
  <c r="A90" i="8"/>
  <c r="D89" i="8"/>
  <c r="C89" i="8"/>
  <c r="B89" i="8" s="1"/>
  <c r="A89" i="8"/>
  <c r="D88" i="8"/>
  <c r="C88" i="8"/>
  <c r="B88" i="8"/>
  <c r="A88" i="8"/>
  <c r="D87" i="8"/>
  <c r="C87" i="8"/>
  <c r="B87" i="8" s="1"/>
  <c r="A87" i="8"/>
  <c r="D86" i="8"/>
  <c r="C86" i="8"/>
  <c r="B86" i="8" s="1"/>
  <c r="A86" i="8"/>
  <c r="D85" i="8"/>
  <c r="C85" i="8"/>
  <c r="B85" i="8" s="1"/>
  <c r="A85" i="8"/>
  <c r="D84" i="8"/>
  <c r="C84" i="8"/>
  <c r="A84" i="8"/>
  <c r="D83" i="8"/>
  <c r="B83" i="8" s="1"/>
  <c r="C83" i="8"/>
  <c r="A83" i="8"/>
  <c r="D82" i="8"/>
  <c r="C82" i="8"/>
  <c r="B82" i="8"/>
  <c r="A82" i="8"/>
  <c r="D81" i="8"/>
  <c r="C81" i="8"/>
  <c r="A81" i="8"/>
  <c r="D80" i="8"/>
  <c r="C80" i="8"/>
  <c r="B80" i="8" s="1"/>
  <c r="A80" i="8"/>
  <c r="D79" i="8"/>
  <c r="C79" i="8"/>
  <c r="B79" i="8"/>
  <c r="A79" i="8"/>
  <c r="D78" i="8"/>
  <c r="C78" i="8"/>
  <c r="B78" i="8" s="1"/>
  <c r="A78" i="8"/>
  <c r="D77" i="8"/>
  <c r="C77" i="8"/>
  <c r="A77" i="8"/>
  <c r="D76" i="8"/>
  <c r="C76" i="8"/>
  <c r="B76" i="8"/>
  <c r="A76" i="8"/>
  <c r="D75" i="8"/>
  <c r="C75" i="8"/>
  <c r="B75" i="8" s="1"/>
  <c r="A75" i="8"/>
  <c r="D74" i="8"/>
  <c r="C74" i="8"/>
  <c r="B74" i="8" s="1"/>
  <c r="A74" i="8"/>
  <c r="D73" i="8"/>
  <c r="C73" i="8"/>
  <c r="B73" i="8"/>
  <c r="A73" i="8"/>
  <c r="D72" i="8"/>
  <c r="C72" i="8"/>
  <c r="B72" i="8" s="1"/>
  <c r="A72" i="8"/>
  <c r="D71" i="8"/>
  <c r="C71" i="8"/>
  <c r="B71" i="8" s="1"/>
  <c r="A71" i="8"/>
  <c r="D70" i="8"/>
  <c r="C70" i="8"/>
  <c r="B70" i="8"/>
  <c r="A70" i="8"/>
  <c r="D69" i="8"/>
  <c r="C69" i="8"/>
  <c r="B69" i="8" s="1"/>
  <c r="A69" i="8"/>
  <c r="D68" i="8"/>
  <c r="C68" i="8"/>
  <c r="A68" i="8"/>
  <c r="D67" i="8"/>
  <c r="C67" i="8"/>
  <c r="B67" i="8"/>
  <c r="A67" i="8"/>
  <c r="D66" i="8"/>
  <c r="C66" i="8"/>
  <c r="B66" i="8" s="1"/>
  <c r="A66" i="8"/>
  <c r="D65" i="8"/>
  <c r="C65" i="8"/>
  <c r="B65" i="8" s="1"/>
  <c r="A65" i="8"/>
  <c r="D64" i="8"/>
  <c r="C64" i="8"/>
  <c r="B64" i="8"/>
  <c r="A64" i="8"/>
  <c r="D63" i="8"/>
  <c r="C63" i="8"/>
  <c r="B63" i="8" s="1"/>
  <c r="A63" i="8"/>
  <c r="D62" i="8"/>
  <c r="C62" i="8"/>
  <c r="A62" i="8"/>
  <c r="D61" i="8"/>
  <c r="C61" i="8"/>
  <c r="B61" i="8"/>
  <c r="A61" i="8"/>
  <c r="D60" i="8"/>
  <c r="C60" i="8"/>
  <c r="B60" i="8" s="1"/>
  <c r="A60" i="8"/>
  <c r="D59" i="8"/>
  <c r="C59" i="8"/>
  <c r="A59" i="8"/>
  <c r="D58" i="8"/>
  <c r="C58" i="8"/>
  <c r="B58" i="8"/>
  <c r="A58" i="8"/>
  <c r="D57" i="8"/>
  <c r="C57" i="8"/>
  <c r="B57" i="8" s="1"/>
  <c r="A57" i="8"/>
  <c r="D56" i="8"/>
  <c r="C56" i="8"/>
  <c r="B56" i="8" s="1"/>
  <c r="A56" i="8"/>
  <c r="D55" i="8"/>
  <c r="C55" i="8"/>
  <c r="B55" i="8"/>
  <c r="A55" i="8"/>
  <c r="D54" i="8"/>
  <c r="C54" i="8"/>
  <c r="B54" i="8" s="1"/>
  <c r="A54" i="8"/>
  <c r="D53" i="8"/>
  <c r="C53" i="8"/>
  <c r="A53" i="8"/>
  <c r="D52" i="8"/>
  <c r="C52" i="8"/>
  <c r="B52" i="8"/>
  <c r="A52" i="8"/>
  <c r="D51" i="8"/>
  <c r="C51" i="8"/>
  <c r="B51" i="8" s="1"/>
  <c r="A51" i="8"/>
  <c r="D50" i="8"/>
  <c r="C50" i="8"/>
  <c r="A50" i="8"/>
  <c r="D49" i="8"/>
  <c r="C49" i="8"/>
  <c r="B49" i="8"/>
  <c r="A49" i="8"/>
  <c r="D48" i="8"/>
  <c r="C48" i="8"/>
  <c r="B48" i="8" s="1"/>
  <c r="A48" i="8"/>
  <c r="D47" i="8"/>
  <c r="C47" i="8"/>
  <c r="B47" i="8" s="1"/>
  <c r="A47" i="8"/>
  <c r="D46" i="8"/>
  <c r="C46" i="8"/>
  <c r="B46" i="8"/>
  <c r="A46" i="8"/>
  <c r="D45" i="8"/>
  <c r="C45" i="8"/>
  <c r="B45" i="8" s="1"/>
  <c r="A45" i="8"/>
  <c r="D44" i="8"/>
  <c r="C44" i="8"/>
  <c r="A44" i="8"/>
  <c r="D43" i="8"/>
  <c r="C43" i="8"/>
  <c r="B43" i="8"/>
  <c r="A43" i="8"/>
  <c r="D42" i="8"/>
  <c r="C42" i="8"/>
  <c r="B42" i="8" s="1"/>
  <c r="A42" i="8"/>
  <c r="D41" i="8"/>
  <c r="C41" i="8"/>
  <c r="A41" i="8"/>
  <c r="D40" i="8"/>
  <c r="C40" i="8"/>
  <c r="B40" i="8"/>
  <c r="A40" i="8"/>
  <c r="D39" i="8"/>
  <c r="C39" i="8"/>
  <c r="B39" i="8" s="1"/>
  <c r="A39" i="8"/>
  <c r="D38" i="8"/>
  <c r="C38" i="8"/>
  <c r="B38" i="8" s="1"/>
  <c r="A38" i="8"/>
  <c r="D37" i="8"/>
  <c r="C37" i="8"/>
  <c r="B37" i="8"/>
  <c r="A37" i="8"/>
  <c r="D36" i="8"/>
  <c r="C36" i="8"/>
  <c r="B36" i="8" s="1"/>
  <c r="A36" i="8"/>
  <c r="D35" i="8"/>
  <c r="C35" i="8"/>
  <c r="A35" i="8"/>
  <c r="D34" i="8"/>
  <c r="C34" i="8"/>
  <c r="B34" i="8"/>
  <c r="A34" i="8"/>
  <c r="D33" i="8"/>
  <c r="C33" i="8"/>
  <c r="B33" i="8" s="1"/>
  <c r="A33" i="8"/>
  <c r="D32" i="8"/>
  <c r="C32" i="8"/>
  <c r="A32" i="8"/>
  <c r="D31" i="8"/>
  <c r="C31" i="8"/>
  <c r="B31" i="8"/>
  <c r="A31" i="8"/>
  <c r="D30" i="8"/>
  <c r="C30" i="8"/>
  <c r="B30" i="8" s="1"/>
  <c r="A30" i="8"/>
  <c r="D29" i="8"/>
  <c r="C29" i="8"/>
  <c r="B29" i="8" s="1"/>
  <c r="A29" i="8"/>
  <c r="D28" i="8"/>
  <c r="C28" i="8"/>
  <c r="B28" i="8"/>
  <c r="A28" i="8"/>
  <c r="D27" i="8"/>
  <c r="C27" i="8"/>
  <c r="B27" i="8" s="1"/>
  <c r="A27" i="8"/>
  <c r="D26" i="8"/>
  <c r="C26" i="8"/>
  <c r="A26" i="8"/>
  <c r="D25" i="8"/>
  <c r="C25" i="8"/>
  <c r="B25" i="8"/>
  <c r="A25" i="8"/>
  <c r="D24" i="8"/>
  <c r="C24" i="8"/>
  <c r="B24" i="8" s="1"/>
  <c r="A24" i="8"/>
  <c r="D23" i="8"/>
  <c r="C23" i="8"/>
  <c r="A23" i="8"/>
  <c r="D22" i="8"/>
  <c r="C22" i="8"/>
  <c r="B22" i="8"/>
  <c r="A22" i="8"/>
  <c r="D21" i="8"/>
  <c r="C21" i="8"/>
  <c r="B21" i="8" s="1"/>
  <c r="A21" i="8"/>
  <c r="D20" i="8"/>
  <c r="C20" i="8"/>
  <c r="B20" i="8" s="1"/>
  <c r="A20" i="8"/>
  <c r="D19" i="8"/>
  <c r="C19" i="8"/>
  <c r="B19" i="8"/>
  <c r="A19" i="8"/>
  <c r="D18" i="8"/>
  <c r="C18" i="8"/>
  <c r="B18" i="8" s="1"/>
  <c r="A18" i="8"/>
  <c r="D17" i="8"/>
  <c r="C17" i="8"/>
  <c r="A17" i="8"/>
  <c r="D16" i="8"/>
  <c r="C16" i="8"/>
  <c r="B16" i="8"/>
  <c r="A16" i="8"/>
  <c r="D15" i="8"/>
  <c r="C15" i="8"/>
  <c r="B15" i="8" s="1"/>
  <c r="A15" i="8"/>
  <c r="D14" i="8"/>
  <c r="C14" i="8"/>
  <c r="A14" i="8"/>
  <c r="D13" i="8"/>
  <c r="C13" i="8"/>
  <c r="B13" i="8"/>
  <c r="A13" i="8"/>
  <c r="D12" i="8"/>
  <c r="C12" i="8"/>
  <c r="B12" i="8" s="1"/>
  <c r="A12" i="8"/>
  <c r="D11" i="8"/>
  <c r="C11" i="8"/>
  <c r="B11" i="8" s="1"/>
  <c r="A11" i="8"/>
  <c r="D10" i="8"/>
  <c r="C10" i="8"/>
  <c r="B10" i="8"/>
  <c r="A10" i="8"/>
  <c r="D9" i="8"/>
  <c r="C9" i="8"/>
  <c r="B9" i="8" s="1"/>
  <c r="A9" i="8"/>
  <c r="D8" i="8"/>
  <c r="C8" i="8"/>
  <c r="A8" i="8"/>
  <c r="D7" i="8"/>
  <c r="C7" i="8"/>
  <c r="B7" i="8"/>
  <c r="A7" i="8"/>
  <c r="D6" i="8"/>
  <c r="C6" i="8"/>
  <c r="B6" i="8" s="1"/>
  <c r="A6" i="8"/>
  <c r="S5" i="8"/>
  <c r="R5" i="8"/>
  <c r="P5" i="8"/>
  <c r="O5" i="8"/>
  <c r="N5" i="8" s="1"/>
  <c r="M5" i="8"/>
  <c r="L5" i="8"/>
  <c r="J5" i="8"/>
  <c r="I5" i="8"/>
  <c r="H5" i="8" s="1"/>
  <c r="G5" i="8"/>
  <c r="F5" i="8"/>
  <c r="E5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A3" i="8"/>
  <c r="D126" i="7"/>
  <c r="C126" i="7"/>
  <c r="A126" i="7"/>
  <c r="D125" i="7"/>
  <c r="C125" i="7"/>
  <c r="A125" i="7"/>
  <c r="D124" i="7"/>
  <c r="C124" i="7"/>
  <c r="A124" i="7"/>
  <c r="D123" i="7"/>
  <c r="C123" i="7"/>
  <c r="A123" i="7"/>
  <c r="D122" i="7"/>
  <c r="C122" i="7"/>
  <c r="A122" i="7"/>
  <c r="D121" i="7"/>
  <c r="C121" i="7"/>
  <c r="A121" i="7"/>
  <c r="D120" i="7"/>
  <c r="C120" i="7"/>
  <c r="A120" i="7"/>
  <c r="D119" i="7"/>
  <c r="C119" i="7"/>
  <c r="A119" i="7"/>
  <c r="D118" i="7"/>
  <c r="C118" i="7"/>
  <c r="A118" i="7"/>
  <c r="D117" i="7"/>
  <c r="C117" i="7"/>
  <c r="A117" i="7"/>
  <c r="D116" i="7"/>
  <c r="C116" i="7"/>
  <c r="A116" i="7"/>
  <c r="D115" i="7"/>
  <c r="C115" i="7"/>
  <c r="A115" i="7"/>
  <c r="D114" i="7"/>
  <c r="C114" i="7"/>
  <c r="A114" i="7"/>
  <c r="D113" i="7"/>
  <c r="C113" i="7"/>
  <c r="A113" i="7"/>
  <c r="D112" i="7"/>
  <c r="C112" i="7"/>
  <c r="A112" i="7"/>
  <c r="D111" i="7"/>
  <c r="C111" i="7"/>
  <c r="A111" i="7"/>
  <c r="D110" i="7"/>
  <c r="C110" i="7"/>
  <c r="A110" i="7"/>
  <c r="D109" i="7"/>
  <c r="C109" i="7"/>
  <c r="A109" i="7"/>
  <c r="D108" i="7"/>
  <c r="C108" i="7"/>
  <c r="A108" i="7"/>
  <c r="D107" i="7"/>
  <c r="C107" i="7"/>
  <c r="A107" i="7"/>
  <c r="D106" i="7"/>
  <c r="C106" i="7"/>
  <c r="A106" i="7"/>
  <c r="D105" i="7"/>
  <c r="C105" i="7"/>
  <c r="B105" i="7" s="1"/>
  <c r="A105" i="7"/>
  <c r="D104" i="7"/>
  <c r="C104" i="7"/>
  <c r="B104" i="7"/>
  <c r="A104" i="7"/>
  <c r="D103" i="7"/>
  <c r="C103" i="7"/>
  <c r="B103" i="7" s="1"/>
  <c r="A103" i="7"/>
  <c r="D102" i="7"/>
  <c r="B102" i="7" s="1"/>
  <c r="C102" i="7"/>
  <c r="A102" i="7"/>
  <c r="D101" i="7"/>
  <c r="C101" i="7"/>
  <c r="B101" i="7" s="1"/>
  <c r="A101" i="7"/>
  <c r="D100" i="7"/>
  <c r="C100" i="7"/>
  <c r="B100" i="7" s="1"/>
  <c r="A100" i="7"/>
  <c r="D99" i="7"/>
  <c r="B99" i="7" s="1"/>
  <c r="C99" i="7"/>
  <c r="A99" i="7"/>
  <c r="D98" i="7"/>
  <c r="C98" i="7"/>
  <c r="B98" i="7" s="1"/>
  <c r="A98" i="7"/>
  <c r="D97" i="7"/>
  <c r="C97" i="7"/>
  <c r="B97" i="7" s="1"/>
  <c r="A97" i="7"/>
  <c r="D96" i="7"/>
  <c r="B96" i="7" s="1"/>
  <c r="C96" i="7"/>
  <c r="A96" i="7"/>
  <c r="D95" i="7"/>
  <c r="C95" i="7"/>
  <c r="B95" i="7"/>
  <c r="A95" i="7"/>
  <c r="D94" i="7"/>
  <c r="C94" i="7"/>
  <c r="B94" i="7" s="1"/>
  <c r="A94" i="7"/>
  <c r="D93" i="7"/>
  <c r="B93" i="7" s="1"/>
  <c r="C93" i="7"/>
  <c r="A93" i="7"/>
  <c r="D92" i="7"/>
  <c r="C92" i="7"/>
  <c r="B92" i="7" s="1"/>
  <c r="A92" i="7"/>
  <c r="D91" i="7"/>
  <c r="C91" i="7"/>
  <c r="B91" i="7" s="1"/>
  <c r="A91" i="7"/>
  <c r="D90" i="7"/>
  <c r="B90" i="7" s="1"/>
  <c r="C90" i="7"/>
  <c r="A90" i="7"/>
  <c r="D89" i="7"/>
  <c r="C89" i="7"/>
  <c r="B89" i="7" s="1"/>
  <c r="A89" i="7"/>
  <c r="D88" i="7"/>
  <c r="C88" i="7"/>
  <c r="B88" i="7" s="1"/>
  <c r="A88" i="7"/>
  <c r="D87" i="7"/>
  <c r="B87" i="7" s="1"/>
  <c r="C87" i="7"/>
  <c r="A87" i="7"/>
  <c r="D86" i="7"/>
  <c r="C86" i="7"/>
  <c r="B86" i="7"/>
  <c r="A86" i="7"/>
  <c r="D85" i="7"/>
  <c r="C85" i="7"/>
  <c r="B85" i="7" s="1"/>
  <c r="A85" i="7"/>
  <c r="D84" i="7"/>
  <c r="B84" i="7" s="1"/>
  <c r="C84" i="7"/>
  <c r="A84" i="7"/>
  <c r="D83" i="7"/>
  <c r="C83" i="7"/>
  <c r="B83" i="7" s="1"/>
  <c r="A83" i="7"/>
  <c r="D82" i="7"/>
  <c r="C82" i="7"/>
  <c r="B82" i="7" s="1"/>
  <c r="A82" i="7"/>
  <c r="D81" i="7"/>
  <c r="B81" i="7" s="1"/>
  <c r="C81" i="7"/>
  <c r="A81" i="7"/>
  <c r="D80" i="7"/>
  <c r="C80" i="7"/>
  <c r="B80" i="7" s="1"/>
  <c r="A80" i="7"/>
  <c r="D79" i="7"/>
  <c r="C79" i="7"/>
  <c r="B79" i="7" s="1"/>
  <c r="A79" i="7"/>
  <c r="D78" i="7"/>
  <c r="B78" i="7" s="1"/>
  <c r="C78" i="7"/>
  <c r="A78" i="7"/>
  <c r="D77" i="7"/>
  <c r="C77" i="7"/>
  <c r="B77" i="7"/>
  <c r="A77" i="7"/>
  <c r="D76" i="7"/>
  <c r="C76" i="7"/>
  <c r="B76" i="7" s="1"/>
  <c r="A76" i="7"/>
  <c r="D75" i="7"/>
  <c r="B75" i="7" s="1"/>
  <c r="C75" i="7"/>
  <c r="A75" i="7"/>
  <c r="D74" i="7"/>
  <c r="C74" i="7"/>
  <c r="B74" i="7" s="1"/>
  <c r="A74" i="7"/>
  <c r="D73" i="7"/>
  <c r="C73" i="7"/>
  <c r="B73" i="7" s="1"/>
  <c r="A73" i="7"/>
  <c r="D72" i="7"/>
  <c r="B72" i="7" s="1"/>
  <c r="C72" i="7"/>
  <c r="A72" i="7"/>
  <c r="D71" i="7"/>
  <c r="C71" i="7"/>
  <c r="B71" i="7" s="1"/>
  <c r="A71" i="7"/>
  <c r="D70" i="7"/>
  <c r="C70" i="7"/>
  <c r="B70" i="7" s="1"/>
  <c r="A70" i="7"/>
  <c r="D69" i="7"/>
  <c r="B69" i="7" s="1"/>
  <c r="C69" i="7"/>
  <c r="A69" i="7"/>
  <c r="D68" i="7"/>
  <c r="C68" i="7"/>
  <c r="B68" i="7"/>
  <c r="A68" i="7"/>
  <c r="D67" i="7"/>
  <c r="C67" i="7"/>
  <c r="B67" i="7" s="1"/>
  <c r="A67" i="7"/>
  <c r="D66" i="7"/>
  <c r="B66" i="7" s="1"/>
  <c r="C66" i="7"/>
  <c r="A66" i="7"/>
  <c r="D65" i="7"/>
  <c r="C65" i="7"/>
  <c r="B65" i="7" s="1"/>
  <c r="A65" i="7"/>
  <c r="D64" i="7"/>
  <c r="C64" i="7"/>
  <c r="B64" i="7" s="1"/>
  <c r="A64" i="7"/>
  <c r="D63" i="7"/>
  <c r="B63" i="7" s="1"/>
  <c r="C63" i="7"/>
  <c r="A63" i="7"/>
  <c r="D62" i="7"/>
  <c r="C62" i="7"/>
  <c r="B62" i="7" s="1"/>
  <c r="A62" i="7"/>
  <c r="D61" i="7"/>
  <c r="C61" i="7"/>
  <c r="B61" i="7" s="1"/>
  <c r="A61" i="7"/>
  <c r="D60" i="7"/>
  <c r="B60" i="7" s="1"/>
  <c r="C60" i="7"/>
  <c r="A60" i="7"/>
  <c r="D59" i="7"/>
  <c r="C59" i="7"/>
  <c r="B59" i="7"/>
  <c r="A59" i="7"/>
  <c r="D58" i="7"/>
  <c r="C58" i="7"/>
  <c r="B58" i="7" s="1"/>
  <c r="A58" i="7"/>
  <c r="D57" i="7"/>
  <c r="B57" i="7" s="1"/>
  <c r="C57" i="7"/>
  <c r="A57" i="7"/>
  <c r="D56" i="7"/>
  <c r="C56" i="7"/>
  <c r="B56" i="7" s="1"/>
  <c r="A56" i="7"/>
  <c r="D55" i="7"/>
  <c r="C55" i="7"/>
  <c r="B55" i="7" s="1"/>
  <c r="A55" i="7"/>
  <c r="D54" i="7"/>
  <c r="B54" i="7" s="1"/>
  <c r="C54" i="7"/>
  <c r="A54" i="7"/>
  <c r="D53" i="7"/>
  <c r="C53" i="7"/>
  <c r="B53" i="7" s="1"/>
  <c r="A53" i="7"/>
  <c r="D52" i="7"/>
  <c r="C52" i="7"/>
  <c r="B52" i="7" s="1"/>
  <c r="A52" i="7"/>
  <c r="D51" i="7"/>
  <c r="B51" i="7" s="1"/>
  <c r="C51" i="7"/>
  <c r="A51" i="7"/>
  <c r="D50" i="7"/>
  <c r="C50" i="7"/>
  <c r="B50" i="7"/>
  <c r="A50" i="7"/>
  <c r="D49" i="7"/>
  <c r="C49" i="7"/>
  <c r="B49" i="7" s="1"/>
  <c r="A49" i="7"/>
  <c r="D48" i="7"/>
  <c r="B48" i="7" s="1"/>
  <c r="C48" i="7"/>
  <c r="A48" i="7"/>
  <c r="D47" i="7"/>
  <c r="C47" i="7"/>
  <c r="B47" i="7" s="1"/>
  <c r="A47" i="7"/>
  <c r="D46" i="7"/>
  <c r="C46" i="7"/>
  <c r="B46" i="7" s="1"/>
  <c r="A46" i="7"/>
  <c r="D45" i="7"/>
  <c r="B45" i="7" s="1"/>
  <c r="C45" i="7"/>
  <c r="A45" i="7"/>
  <c r="D44" i="7"/>
  <c r="C44" i="7"/>
  <c r="B44" i="7" s="1"/>
  <c r="A44" i="7"/>
  <c r="D43" i="7"/>
  <c r="C43" i="7"/>
  <c r="B43" i="7" s="1"/>
  <c r="A43" i="7"/>
  <c r="D42" i="7"/>
  <c r="B42" i="7" s="1"/>
  <c r="C42" i="7"/>
  <c r="A42" i="7"/>
  <c r="D41" i="7"/>
  <c r="C41" i="7"/>
  <c r="B41" i="7"/>
  <c r="A41" i="7"/>
  <c r="D40" i="7"/>
  <c r="C40" i="7"/>
  <c r="B40" i="7" s="1"/>
  <c r="A40" i="7"/>
  <c r="D39" i="7"/>
  <c r="B39" i="7" s="1"/>
  <c r="C39" i="7"/>
  <c r="A39" i="7"/>
  <c r="D38" i="7"/>
  <c r="C38" i="7"/>
  <c r="B38" i="7" s="1"/>
  <c r="A38" i="7"/>
  <c r="D37" i="7"/>
  <c r="C37" i="7"/>
  <c r="B37" i="7" s="1"/>
  <c r="A37" i="7"/>
  <c r="D36" i="7"/>
  <c r="B36" i="7" s="1"/>
  <c r="C36" i="7"/>
  <c r="A36" i="7"/>
  <c r="D35" i="7"/>
  <c r="C35" i="7"/>
  <c r="B35" i="7" s="1"/>
  <c r="A35" i="7"/>
  <c r="D34" i="7"/>
  <c r="C34" i="7"/>
  <c r="B34" i="7" s="1"/>
  <c r="A34" i="7"/>
  <c r="D33" i="7"/>
  <c r="B33" i="7" s="1"/>
  <c r="C33" i="7"/>
  <c r="A33" i="7"/>
  <c r="D32" i="7"/>
  <c r="C32" i="7"/>
  <c r="B32" i="7"/>
  <c r="A32" i="7"/>
  <c r="D31" i="7"/>
  <c r="C31" i="7"/>
  <c r="B31" i="7" s="1"/>
  <c r="A31" i="7"/>
  <c r="D30" i="7"/>
  <c r="B30" i="7" s="1"/>
  <c r="C30" i="7"/>
  <c r="A30" i="7"/>
  <c r="D29" i="7"/>
  <c r="C29" i="7"/>
  <c r="B29" i="7" s="1"/>
  <c r="A29" i="7"/>
  <c r="D28" i="7"/>
  <c r="C28" i="7"/>
  <c r="B28" i="7" s="1"/>
  <c r="A28" i="7"/>
  <c r="D27" i="7"/>
  <c r="B27" i="7" s="1"/>
  <c r="C27" i="7"/>
  <c r="A27" i="7"/>
  <c r="D26" i="7"/>
  <c r="C26" i="7"/>
  <c r="B26" i="7" s="1"/>
  <c r="A26" i="7"/>
  <c r="D25" i="7"/>
  <c r="C25" i="7"/>
  <c r="B25" i="7" s="1"/>
  <c r="A25" i="7"/>
  <c r="D24" i="7"/>
  <c r="B24" i="7" s="1"/>
  <c r="C24" i="7"/>
  <c r="A24" i="7"/>
  <c r="D23" i="7"/>
  <c r="C23" i="7"/>
  <c r="B23" i="7"/>
  <c r="A23" i="7"/>
  <c r="D22" i="7"/>
  <c r="C22" i="7"/>
  <c r="B22" i="7" s="1"/>
  <c r="A22" i="7"/>
  <c r="D21" i="7"/>
  <c r="B21" i="7" s="1"/>
  <c r="C21" i="7"/>
  <c r="A21" i="7"/>
  <c r="D20" i="7"/>
  <c r="C20" i="7"/>
  <c r="B20" i="7" s="1"/>
  <c r="A20" i="7"/>
  <c r="D19" i="7"/>
  <c r="C19" i="7"/>
  <c r="B19" i="7" s="1"/>
  <c r="A19" i="7"/>
  <c r="D18" i="7"/>
  <c r="B18" i="7" s="1"/>
  <c r="C18" i="7"/>
  <c r="A18" i="7"/>
  <c r="D17" i="7"/>
  <c r="C17" i="7"/>
  <c r="B17" i="7"/>
  <c r="A17" i="7"/>
  <c r="D16" i="7"/>
  <c r="C16" i="7"/>
  <c r="B16" i="7" s="1"/>
  <c r="A16" i="7"/>
  <c r="D15" i="7"/>
  <c r="B15" i="7" s="1"/>
  <c r="C15" i="7"/>
  <c r="A15" i="7"/>
  <c r="D14" i="7"/>
  <c r="C14" i="7"/>
  <c r="B14" i="7" s="1"/>
  <c r="A14" i="7"/>
  <c r="D13" i="7"/>
  <c r="C13" i="7"/>
  <c r="B13" i="7" s="1"/>
  <c r="A13" i="7"/>
  <c r="D12" i="7"/>
  <c r="B12" i="7" s="1"/>
  <c r="C12" i="7"/>
  <c r="A12" i="7"/>
  <c r="D11" i="7"/>
  <c r="C11" i="7"/>
  <c r="B11" i="7"/>
  <c r="A11" i="7"/>
  <c r="D10" i="7"/>
  <c r="C10" i="7"/>
  <c r="A10" i="7"/>
  <c r="D9" i="7"/>
  <c r="B9" i="7" s="1"/>
  <c r="C9" i="7"/>
  <c r="A9" i="7"/>
  <c r="D8" i="7"/>
  <c r="C8" i="7"/>
  <c r="B8" i="7"/>
  <c r="A8" i="7"/>
  <c r="D7" i="7"/>
  <c r="C7" i="7"/>
  <c r="B7" i="7" s="1"/>
  <c r="A7" i="7"/>
  <c r="D6" i="7"/>
  <c r="C6" i="7"/>
  <c r="B6" i="7"/>
  <c r="A6" i="7"/>
  <c r="S5" i="7"/>
  <c r="R5" i="7"/>
  <c r="Q5" i="7"/>
  <c r="P5" i="7"/>
  <c r="O5" i="7"/>
  <c r="N5" i="7" s="1"/>
  <c r="M5" i="7"/>
  <c r="L5" i="7"/>
  <c r="J5" i="7"/>
  <c r="I5" i="7"/>
  <c r="G5" i="7"/>
  <c r="D5" i="7" s="1"/>
  <c r="F5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A3" i="7"/>
  <c r="D126" i="6"/>
  <c r="B126" i="6" s="1"/>
  <c r="C126" i="6"/>
  <c r="A126" i="6"/>
  <c r="D125" i="6"/>
  <c r="B125" i="6" s="1"/>
  <c r="C125" i="6"/>
  <c r="A125" i="6"/>
  <c r="D124" i="6"/>
  <c r="B124" i="6" s="1"/>
  <c r="C124" i="6"/>
  <c r="A124" i="6"/>
  <c r="D123" i="6"/>
  <c r="B123" i="6" s="1"/>
  <c r="C123" i="6"/>
  <c r="A123" i="6"/>
  <c r="D122" i="6"/>
  <c r="B122" i="6" s="1"/>
  <c r="C122" i="6"/>
  <c r="A122" i="6"/>
  <c r="D121" i="6"/>
  <c r="B121" i="6" s="1"/>
  <c r="C121" i="6"/>
  <c r="A121" i="6"/>
  <c r="D120" i="6"/>
  <c r="B120" i="6" s="1"/>
  <c r="C120" i="6"/>
  <c r="A120" i="6"/>
  <c r="D119" i="6"/>
  <c r="B119" i="6" s="1"/>
  <c r="C119" i="6"/>
  <c r="A119" i="6"/>
  <c r="D118" i="6"/>
  <c r="B118" i="6" s="1"/>
  <c r="C118" i="6"/>
  <c r="A118" i="6"/>
  <c r="D117" i="6"/>
  <c r="B117" i="6" s="1"/>
  <c r="C117" i="6"/>
  <c r="A117" i="6"/>
  <c r="D116" i="6"/>
  <c r="B116" i="6" s="1"/>
  <c r="C116" i="6"/>
  <c r="A116" i="6"/>
  <c r="D115" i="6"/>
  <c r="B115" i="6" s="1"/>
  <c r="C115" i="6"/>
  <c r="A115" i="6"/>
  <c r="D114" i="6"/>
  <c r="B114" i="6" s="1"/>
  <c r="C114" i="6"/>
  <c r="A114" i="6"/>
  <c r="D113" i="6"/>
  <c r="B113" i="6" s="1"/>
  <c r="C113" i="6"/>
  <c r="A113" i="6"/>
  <c r="D112" i="6"/>
  <c r="B112" i="6" s="1"/>
  <c r="C112" i="6"/>
  <c r="A112" i="6"/>
  <c r="D111" i="6"/>
  <c r="B111" i="6" s="1"/>
  <c r="C111" i="6"/>
  <c r="A111" i="6"/>
  <c r="D110" i="6"/>
  <c r="B110" i="6" s="1"/>
  <c r="C110" i="6"/>
  <c r="A110" i="6"/>
  <c r="D109" i="6"/>
  <c r="B109" i="6" s="1"/>
  <c r="C109" i="6"/>
  <c r="A109" i="6"/>
  <c r="D108" i="6"/>
  <c r="B108" i="6" s="1"/>
  <c r="C108" i="6"/>
  <c r="A108" i="6"/>
  <c r="D107" i="6"/>
  <c r="B107" i="6" s="1"/>
  <c r="C107" i="6"/>
  <c r="A107" i="6"/>
  <c r="D106" i="6"/>
  <c r="B106" i="6" s="1"/>
  <c r="C106" i="6"/>
  <c r="A106" i="6"/>
  <c r="D105" i="6"/>
  <c r="B105" i="6" s="1"/>
  <c r="C105" i="6"/>
  <c r="A105" i="6"/>
  <c r="D104" i="6"/>
  <c r="B104" i="6" s="1"/>
  <c r="C104" i="6"/>
  <c r="A104" i="6"/>
  <c r="D103" i="6"/>
  <c r="B103" i="6" s="1"/>
  <c r="C103" i="6"/>
  <c r="A103" i="6"/>
  <c r="D102" i="6"/>
  <c r="B102" i="6" s="1"/>
  <c r="C102" i="6"/>
  <c r="A102" i="6"/>
  <c r="D101" i="6"/>
  <c r="B101" i="6" s="1"/>
  <c r="C101" i="6"/>
  <c r="A101" i="6"/>
  <c r="D100" i="6"/>
  <c r="B100" i="6" s="1"/>
  <c r="C100" i="6"/>
  <c r="A100" i="6"/>
  <c r="D99" i="6"/>
  <c r="B99" i="6" s="1"/>
  <c r="C99" i="6"/>
  <c r="A99" i="6"/>
  <c r="D98" i="6"/>
  <c r="B98" i="6" s="1"/>
  <c r="C98" i="6"/>
  <c r="A98" i="6"/>
  <c r="D97" i="6"/>
  <c r="B97" i="6" s="1"/>
  <c r="C97" i="6"/>
  <c r="A97" i="6"/>
  <c r="D96" i="6"/>
  <c r="B96" i="6" s="1"/>
  <c r="C96" i="6"/>
  <c r="A96" i="6"/>
  <c r="D95" i="6"/>
  <c r="B95" i="6" s="1"/>
  <c r="C95" i="6"/>
  <c r="A95" i="6"/>
  <c r="D94" i="6"/>
  <c r="B94" i="6" s="1"/>
  <c r="C94" i="6"/>
  <c r="A94" i="6"/>
  <c r="D93" i="6"/>
  <c r="B93" i="6" s="1"/>
  <c r="C93" i="6"/>
  <c r="A93" i="6"/>
  <c r="D92" i="6"/>
  <c r="B92" i="6" s="1"/>
  <c r="C92" i="6"/>
  <c r="A92" i="6"/>
  <c r="D91" i="6"/>
  <c r="B91" i="6" s="1"/>
  <c r="C91" i="6"/>
  <c r="A91" i="6"/>
  <c r="D90" i="6"/>
  <c r="B90" i="6" s="1"/>
  <c r="C90" i="6"/>
  <c r="A90" i="6"/>
  <c r="D89" i="6"/>
  <c r="B89" i="6" s="1"/>
  <c r="C89" i="6"/>
  <c r="A89" i="6"/>
  <c r="D88" i="6"/>
  <c r="B88" i="6" s="1"/>
  <c r="C88" i="6"/>
  <c r="A88" i="6"/>
  <c r="D87" i="6"/>
  <c r="B87" i="6" s="1"/>
  <c r="C87" i="6"/>
  <c r="A87" i="6"/>
  <c r="D86" i="6"/>
  <c r="B86" i="6" s="1"/>
  <c r="C86" i="6"/>
  <c r="A86" i="6"/>
  <c r="D85" i="6"/>
  <c r="C85" i="6"/>
  <c r="A85" i="6"/>
  <c r="D84" i="6"/>
  <c r="C84" i="6"/>
  <c r="A84" i="6"/>
  <c r="D83" i="6"/>
  <c r="C83" i="6"/>
  <c r="A83" i="6"/>
  <c r="D82" i="6"/>
  <c r="C82" i="6"/>
  <c r="A82" i="6"/>
  <c r="D81" i="6"/>
  <c r="C81" i="6"/>
  <c r="A81" i="6"/>
  <c r="D80" i="6"/>
  <c r="C80" i="6"/>
  <c r="A80" i="6"/>
  <c r="D79" i="6"/>
  <c r="C79" i="6"/>
  <c r="A79" i="6"/>
  <c r="D78" i="6"/>
  <c r="C78" i="6"/>
  <c r="A78" i="6"/>
  <c r="D77" i="6"/>
  <c r="C77" i="6"/>
  <c r="A77" i="6"/>
  <c r="D76" i="6"/>
  <c r="C76" i="6"/>
  <c r="A76" i="6"/>
  <c r="D75" i="6"/>
  <c r="C75" i="6"/>
  <c r="A75" i="6"/>
  <c r="D74" i="6"/>
  <c r="C74" i="6"/>
  <c r="A74" i="6"/>
  <c r="D73" i="6"/>
  <c r="C73" i="6"/>
  <c r="A73" i="6"/>
  <c r="D72" i="6"/>
  <c r="C72" i="6"/>
  <c r="A72" i="6"/>
  <c r="D71" i="6"/>
  <c r="C71" i="6"/>
  <c r="A71" i="6"/>
  <c r="D70" i="6"/>
  <c r="C70" i="6"/>
  <c r="A70" i="6"/>
  <c r="D69" i="6"/>
  <c r="C69" i="6"/>
  <c r="A69" i="6"/>
  <c r="D68" i="6"/>
  <c r="C68" i="6"/>
  <c r="A68" i="6"/>
  <c r="D67" i="6"/>
  <c r="C67" i="6"/>
  <c r="A67" i="6"/>
  <c r="D66" i="6"/>
  <c r="C66" i="6"/>
  <c r="A66" i="6"/>
  <c r="D65" i="6"/>
  <c r="C65" i="6"/>
  <c r="A65" i="6"/>
  <c r="D64" i="6"/>
  <c r="C64" i="6"/>
  <c r="A64" i="6"/>
  <c r="D63" i="6"/>
  <c r="C63" i="6"/>
  <c r="A63" i="6"/>
  <c r="D62" i="6"/>
  <c r="C62" i="6"/>
  <c r="A62" i="6"/>
  <c r="D61" i="6"/>
  <c r="C61" i="6"/>
  <c r="A61" i="6"/>
  <c r="D60" i="6"/>
  <c r="C60" i="6"/>
  <c r="A60" i="6"/>
  <c r="D59" i="6"/>
  <c r="C59" i="6"/>
  <c r="A59" i="6"/>
  <c r="D58" i="6"/>
  <c r="C58" i="6"/>
  <c r="A58" i="6"/>
  <c r="D57" i="6"/>
  <c r="C57" i="6"/>
  <c r="A57" i="6"/>
  <c r="D56" i="6"/>
  <c r="C56" i="6"/>
  <c r="A56" i="6"/>
  <c r="D55" i="6"/>
  <c r="C55" i="6"/>
  <c r="A55" i="6"/>
  <c r="D54" i="6"/>
  <c r="C54" i="6"/>
  <c r="A54" i="6"/>
  <c r="D53" i="6"/>
  <c r="C53" i="6"/>
  <c r="A53" i="6"/>
  <c r="D52" i="6"/>
  <c r="C52" i="6"/>
  <c r="A52" i="6"/>
  <c r="D51" i="6"/>
  <c r="C51" i="6"/>
  <c r="A51" i="6"/>
  <c r="D50" i="6"/>
  <c r="C50" i="6"/>
  <c r="A50" i="6"/>
  <c r="D49" i="6"/>
  <c r="C49" i="6"/>
  <c r="A49" i="6"/>
  <c r="D48" i="6"/>
  <c r="C48" i="6"/>
  <c r="A48" i="6"/>
  <c r="D47" i="6"/>
  <c r="C47" i="6"/>
  <c r="A47" i="6"/>
  <c r="D46" i="6"/>
  <c r="C46" i="6"/>
  <c r="A46" i="6"/>
  <c r="D45" i="6"/>
  <c r="C45" i="6"/>
  <c r="A45" i="6"/>
  <c r="D44" i="6"/>
  <c r="C44" i="6"/>
  <c r="A44" i="6"/>
  <c r="D43" i="6"/>
  <c r="C43" i="6"/>
  <c r="A43" i="6"/>
  <c r="D42" i="6"/>
  <c r="C42" i="6"/>
  <c r="A42" i="6"/>
  <c r="D41" i="6"/>
  <c r="C41" i="6"/>
  <c r="A41" i="6"/>
  <c r="D40" i="6"/>
  <c r="C40" i="6"/>
  <c r="A40" i="6"/>
  <c r="D39" i="6"/>
  <c r="C39" i="6"/>
  <c r="A39" i="6"/>
  <c r="D38" i="6"/>
  <c r="C38" i="6"/>
  <c r="A38" i="6"/>
  <c r="D37" i="6"/>
  <c r="C37" i="6"/>
  <c r="A37" i="6"/>
  <c r="D36" i="6"/>
  <c r="C36" i="6"/>
  <c r="A36" i="6"/>
  <c r="D35" i="6"/>
  <c r="C35" i="6"/>
  <c r="A35" i="6"/>
  <c r="D34" i="6"/>
  <c r="C34" i="6"/>
  <c r="A34" i="6"/>
  <c r="D33" i="6"/>
  <c r="C33" i="6"/>
  <c r="A33" i="6"/>
  <c r="D32" i="6"/>
  <c r="C32" i="6"/>
  <c r="A32" i="6"/>
  <c r="D31" i="6"/>
  <c r="C31" i="6"/>
  <c r="A31" i="6"/>
  <c r="D30" i="6"/>
  <c r="C30" i="6"/>
  <c r="A30" i="6"/>
  <c r="D29" i="6"/>
  <c r="C29" i="6"/>
  <c r="A29" i="6"/>
  <c r="D28" i="6"/>
  <c r="C28" i="6"/>
  <c r="A28" i="6"/>
  <c r="D27" i="6"/>
  <c r="C27" i="6"/>
  <c r="A27" i="6"/>
  <c r="D26" i="6"/>
  <c r="C26" i="6"/>
  <c r="A26" i="6"/>
  <c r="D25" i="6"/>
  <c r="C25" i="6"/>
  <c r="A25" i="6"/>
  <c r="D24" i="6"/>
  <c r="C24" i="6"/>
  <c r="A24" i="6"/>
  <c r="D23" i="6"/>
  <c r="C23" i="6"/>
  <c r="A23" i="6"/>
  <c r="D22" i="6"/>
  <c r="C22" i="6"/>
  <c r="A22" i="6"/>
  <c r="D21" i="6"/>
  <c r="C21" i="6"/>
  <c r="A21" i="6"/>
  <c r="D20" i="6"/>
  <c r="C20" i="6"/>
  <c r="A20" i="6"/>
  <c r="D19" i="6"/>
  <c r="C19" i="6"/>
  <c r="A19" i="6"/>
  <c r="D18" i="6"/>
  <c r="C18" i="6"/>
  <c r="A18" i="6"/>
  <c r="D17" i="6"/>
  <c r="C17" i="6"/>
  <c r="A17" i="6"/>
  <c r="D16" i="6"/>
  <c r="C16" i="6"/>
  <c r="A16" i="6"/>
  <c r="D15" i="6"/>
  <c r="C15" i="6"/>
  <c r="A15" i="6"/>
  <c r="D14" i="6"/>
  <c r="C14" i="6"/>
  <c r="A14" i="6"/>
  <c r="D13" i="6"/>
  <c r="C13" i="6"/>
  <c r="A13" i="6"/>
  <c r="D12" i="6"/>
  <c r="C12" i="6"/>
  <c r="A12" i="6"/>
  <c r="D11" i="6"/>
  <c r="C11" i="6"/>
  <c r="A11" i="6"/>
  <c r="D10" i="6"/>
  <c r="C10" i="6"/>
  <c r="A10" i="6"/>
  <c r="D9" i="6"/>
  <c r="C9" i="6"/>
  <c r="A9" i="6"/>
  <c r="D8" i="6"/>
  <c r="C8" i="6"/>
  <c r="A8" i="6"/>
  <c r="D7" i="6"/>
  <c r="C7" i="6"/>
  <c r="A7" i="6"/>
  <c r="D6" i="6"/>
  <c r="C6" i="6"/>
  <c r="A6" i="6"/>
  <c r="D5" i="6"/>
  <c r="C5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A3" i="6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A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C125" i="5" s="1"/>
  <c r="E125" i="5"/>
  <c r="A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A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A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A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A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A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C119" i="5" s="1"/>
  <c r="E119" i="5"/>
  <c r="A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A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A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D116" i="5" s="1"/>
  <c r="F116" i="5"/>
  <c r="E116" i="5"/>
  <c r="A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A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A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A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A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A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A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A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A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A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A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A105" i="5"/>
  <c r="S104" i="5"/>
  <c r="R104" i="5"/>
  <c r="Q104" i="5"/>
  <c r="P104" i="5"/>
  <c r="O104" i="5"/>
  <c r="N104" i="5"/>
  <c r="M104" i="5"/>
  <c r="L104" i="5"/>
  <c r="K104" i="5"/>
  <c r="J104" i="5"/>
  <c r="I104" i="5"/>
  <c r="C104" i="5" s="1"/>
  <c r="H104" i="5"/>
  <c r="G104" i="5"/>
  <c r="F104" i="5"/>
  <c r="E104" i="5"/>
  <c r="A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C103" i="5" s="1"/>
  <c r="E103" i="5"/>
  <c r="A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A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A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D100" i="5" s="1"/>
  <c r="F100" i="5"/>
  <c r="E100" i="5"/>
  <c r="A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A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A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A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A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A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A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C93" i="5" s="1"/>
  <c r="E93" i="5"/>
  <c r="A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A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D91" i="5" s="1"/>
  <c r="F91" i="5"/>
  <c r="E91" i="5"/>
  <c r="A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C90" i="5" s="1"/>
  <c r="E90" i="5"/>
  <c r="A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A89" i="5"/>
  <c r="S88" i="5"/>
  <c r="R88" i="5"/>
  <c r="Q88" i="5"/>
  <c r="P88" i="5"/>
  <c r="O88" i="5"/>
  <c r="N88" i="5"/>
  <c r="M88" i="5"/>
  <c r="L88" i="5"/>
  <c r="K88" i="5"/>
  <c r="J88" i="5"/>
  <c r="I88" i="5"/>
  <c r="C88" i="5" s="1"/>
  <c r="H88" i="5"/>
  <c r="G88" i="5"/>
  <c r="F88" i="5"/>
  <c r="E88" i="5"/>
  <c r="A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A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C86" i="5" s="1"/>
  <c r="E86" i="5"/>
  <c r="A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A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D84" i="5" s="1"/>
  <c r="F84" i="5"/>
  <c r="E84" i="5"/>
  <c r="A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A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A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A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A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A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A78" i="5"/>
  <c r="S77" i="5"/>
  <c r="R77" i="5"/>
  <c r="Q77" i="5"/>
  <c r="P77" i="5"/>
  <c r="O77" i="5"/>
  <c r="N77" i="5"/>
  <c r="M77" i="5"/>
  <c r="L77" i="5"/>
  <c r="K77" i="5"/>
  <c r="J77" i="5"/>
  <c r="D77" i="5" s="1"/>
  <c r="I77" i="5"/>
  <c r="H77" i="5"/>
  <c r="G77" i="5"/>
  <c r="F77" i="5"/>
  <c r="C77" i="5" s="1"/>
  <c r="B77" i="5" s="1"/>
  <c r="E77" i="5"/>
  <c r="A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A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D75" i="5" s="1"/>
  <c r="F75" i="5"/>
  <c r="E75" i="5"/>
  <c r="A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A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A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A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A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A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A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A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A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D66" i="5" s="1"/>
  <c r="F66" i="5"/>
  <c r="E66" i="5"/>
  <c r="A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A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A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D63" i="5" s="1"/>
  <c r="F63" i="5"/>
  <c r="E63" i="5"/>
  <c r="A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A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A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A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D59" i="5" s="1"/>
  <c r="F59" i="5"/>
  <c r="E59" i="5"/>
  <c r="A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A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A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D56" i="5" s="1"/>
  <c r="F56" i="5"/>
  <c r="E56" i="5"/>
  <c r="A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A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C54" i="5"/>
  <c r="A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A53" i="5"/>
  <c r="S52" i="5"/>
  <c r="R52" i="5"/>
  <c r="Q52" i="5"/>
  <c r="P52" i="5"/>
  <c r="O52" i="5"/>
  <c r="N52" i="5"/>
  <c r="M52" i="5"/>
  <c r="D52" i="5" s="1"/>
  <c r="L52" i="5"/>
  <c r="K52" i="5"/>
  <c r="J52" i="5"/>
  <c r="I52" i="5"/>
  <c r="H52" i="5"/>
  <c r="G52" i="5"/>
  <c r="F52" i="5"/>
  <c r="E52" i="5"/>
  <c r="A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A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A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C49" i="5" s="1"/>
  <c r="E49" i="5"/>
  <c r="A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A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D47" i="5" s="1"/>
  <c r="F47" i="5"/>
  <c r="E47" i="5"/>
  <c r="A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A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A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A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D43" i="5" s="1"/>
  <c r="F43" i="5"/>
  <c r="E43" i="5"/>
  <c r="A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A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A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A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A39" i="5"/>
  <c r="S38" i="5"/>
  <c r="R38" i="5"/>
  <c r="Q38" i="5"/>
  <c r="P38" i="5"/>
  <c r="O38" i="5"/>
  <c r="C38" i="5" s="1"/>
  <c r="N38" i="5"/>
  <c r="M38" i="5"/>
  <c r="L38" i="5"/>
  <c r="K38" i="5"/>
  <c r="J38" i="5"/>
  <c r="I38" i="5"/>
  <c r="H38" i="5"/>
  <c r="G38" i="5"/>
  <c r="F38" i="5"/>
  <c r="E38" i="5"/>
  <c r="A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A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A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A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A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A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A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A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A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A29" i="5"/>
  <c r="S28" i="5"/>
  <c r="R28" i="5"/>
  <c r="Q28" i="5"/>
  <c r="P28" i="5"/>
  <c r="O28" i="5"/>
  <c r="N28" i="5"/>
  <c r="M28" i="5"/>
  <c r="L28" i="5"/>
  <c r="K28" i="5"/>
  <c r="J28" i="5"/>
  <c r="I28" i="5"/>
  <c r="C28" i="5" s="1"/>
  <c r="H28" i="5"/>
  <c r="G28" i="5"/>
  <c r="F28" i="5"/>
  <c r="E28" i="5"/>
  <c r="A28" i="5"/>
  <c r="S27" i="5"/>
  <c r="R27" i="5"/>
  <c r="Q27" i="5"/>
  <c r="P27" i="5"/>
  <c r="O27" i="5"/>
  <c r="N27" i="5"/>
  <c r="M27" i="5"/>
  <c r="D27" i="5" s="1"/>
  <c r="L27" i="5"/>
  <c r="K27" i="5"/>
  <c r="J27" i="5"/>
  <c r="I27" i="5"/>
  <c r="H27" i="5"/>
  <c r="G27" i="5"/>
  <c r="F27" i="5"/>
  <c r="E27" i="5"/>
  <c r="A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A26" i="5"/>
  <c r="S25" i="5"/>
  <c r="R25" i="5"/>
  <c r="Q25" i="5"/>
  <c r="P25" i="5"/>
  <c r="O25" i="5"/>
  <c r="N25" i="5"/>
  <c r="M25" i="5"/>
  <c r="L25" i="5"/>
  <c r="K25" i="5"/>
  <c r="J25" i="5"/>
  <c r="D25" i="5" s="1"/>
  <c r="I25" i="5"/>
  <c r="H25" i="5"/>
  <c r="G25" i="5"/>
  <c r="F25" i="5"/>
  <c r="E25" i="5"/>
  <c r="A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A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A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A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A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A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D19" i="5" s="1"/>
  <c r="F19" i="5"/>
  <c r="E19" i="5"/>
  <c r="A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A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A17" i="5"/>
  <c r="S16" i="5"/>
  <c r="R16" i="5"/>
  <c r="Q16" i="5"/>
  <c r="P16" i="5"/>
  <c r="O16" i="5"/>
  <c r="N16" i="5"/>
  <c r="M16" i="5"/>
  <c r="L16" i="5"/>
  <c r="K16" i="5"/>
  <c r="J16" i="5"/>
  <c r="I16" i="5"/>
  <c r="C16" i="5" s="1"/>
  <c r="H16" i="5"/>
  <c r="G16" i="5"/>
  <c r="F16" i="5"/>
  <c r="E16" i="5"/>
  <c r="A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A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A14" i="5"/>
  <c r="S13" i="5"/>
  <c r="R13" i="5"/>
  <c r="Q13" i="5"/>
  <c r="P13" i="5"/>
  <c r="O13" i="5"/>
  <c r="N13" i="5"/>
  <c r="M13" i="5"/>
  <c r="L13" i="5"/>
  <c r="K13" i="5"/>
  <c r="J13" i="5"/>
  <c r="D13" i="5" s="1"/>
  <c r="I13" i="5"/>
  <c r="H13" i="5"/>
  <c r="G13" i="5"/>
  <c r="F13" i="5"/>
  <c r="E13" i="5"/>
  <c r="A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A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A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A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A9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A8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A7" i="5"/>
  <c r="S6" i="5"/>
  <c r="R6" i="5"/>
  <c r="Q6" i="5"/>
  <c r="P6" i="5"/>
  <c r="O6" i="5"/>
  <c r="N6" i="5"/>
  <c r="N128" i="5" s="1"/>
  <c r="M6" i="5"/>
  <c r="L6" i="5"/>
  <c r="K6" i="5"/>
  <c r="J6" i="5"/>
  <c r="J128" i="5" s="1"/>
  <c r="I6" i="5"/>
  <c r="H6" i="5"/>
  <c r="G6" i="5"/>
  <c r="F6" i="5"/>
  <c r="E6" i="5"/>
  <c r="A6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A3" i="5"/>
  <c r="N126" i="4"/>
  <c r="K126" i="4"/>
  <c r="H126" i="4"/>
  <c r="E126" i="4"/>
  <c r="D126" i="4"/>
  <c r="C126" i="4"/>
  <c r="B126" i="4" s="1"/>
  <c r="Q125" i="4"/>
  <c r="N125" i="4"/>
  <c r="N120" i="4" s="1"/>
  <c r="K125" i="4"/>
  <c r="H125" i="4"/>
  <c r="E125" i="4"/>
  <c r="D125" i="4"/>
  <c r="C125" i="4"/>
  <c r="B125" i="4" s="1"/>
  <c r="Q124" i="4"/>
  <c r="N124" i="4"/>
  <c r="K124" i="4"/>
  <c r="H124" i="4"/>
  <c r="E124" i="4"/>
  <c r="D124" i="4"/>
  <c r="C124" i="4"/>
  <c r="B124" i="4" s="1"/>
  <c r="Q123" i="4"/>
  <c r="N123" i="4"/>
  <c r="K123" i="4"/>
  <c r="H123" i="4"/>
  <c r="E123" i="4"/>
  <c r="D123" i="4"/>
  <c r="C123" i="4"/>
  <c r="Q122" i="4"/>
  <c r="N122" i="4"/>
  <c r="K122" i="4"/>
  <c r="H122" i="4"/>
  <c r="E122" i="4"/>
  <c r="D122" i="4"/>
  <c r="C122" i="4"/>
  <c r="B122" i="4" s="1"/>
  <c r="Q121" i="4"/>
  <c r="N121" i="4"/>
  <c r="K121" i="4"/>
  <c r="K120" i="4" s="1"/>
  <c r="H121" i="4"/>
  <c r="H120" i="4" s="1"/>
  <c r="E121" i="4"/>
  <c r="D121" i="4"/>
  <c r="C121" i="4"/>
  <c r="S120" i="4"/>
  <c r="R120" i="4"/>
  <c r="C120" i="4" s="1"/>
  <c r="P120" i="4"/>
  <c r="O120" i="4"/>
  <c r="M120" i="4"/>
  <c r="L120" i="4"/>
  <c r="J120" i="4"/>
  <c r="I120" i="4"/>
  <c r="G120" i="4"/>
  <c r="F120" i="4"/>
  <c r="Q119" i="4"/>
  <c r="Q114" i="4" s="1"/>
  <c r="N119" i="4"/>
  <c r="K119" i="4"/>
  <c r="H119" i="4"/>
  <c r="E119" i="4"/>
  <c r="D119" i="4"/>
  <c r="C119" i="4"/>
  <c r="Q118" i="4"/>
  <c r="N118" i="4"/>
  <c r="K118" i="4"/>
  <c r="H118" i="4"/>
  <c r="E118" i="4"/>
  <c r="E114" i="4" s="1"/>
  <c r="D118" i="4"/>
  <c r="C118" i="4"/>
  <c r="Q117" i="4"/>
  <c r="N117" i="4"/>
  <c r="K117" i="4"/>
  <c r="H117" i="4"/>
  <c r="E117" i="4"/>
  <c r="D117" i="4"/>
  <c r="C117" i="4"/>
  <c r="B117" i="4" s="1"/>
  <c r="Q116" i="4"/>
  <c r="N116" i="4"/>
  <c r="K116" i="4"/>
  <c r="H116" i="4"/>
  <c r="E116" i="4"/>
  <c r="D116" i="4"/>
  <c r="C116" i="4"/>
  <c r="Q115" i="4"/>
  <c r="N115" i="4"/>
  <c r="N114" i="4" s="1"/>
  <c r="K115" i="4"/>
  <c r="H115" i="4"/>
  <c r="E115" i="4"/>
  <c r="D115" i="4"/>
  <c r="C115" i="4"/>
  <c r="B115" i="4" s="1"/>
  <c r="S114" i="4"/>
  <c r="R114" i="4"/>
  <c r="P114" i="4"/>
  <c r="O114" i="4"/>
  <c r="M114" i="4"/>
  <c r="L114" i="4"/>
  <c r="J114" i="4"/>
  <c r="I114" i="4"/>
  <c r="G114" i="4"/>
  <c r="F114" i="4"/>
  <c r="Q113" i="4"/>
  <c r="N113" i="4"/>
  <c r="K113" i="4"/>
  <c r="H113" i="4"/>
  <c r="E113" i="4"/>
  <c r="D113" i="4"/>
  <c r="C113" i="4"/>
  <c r="Q112" i="4"/>
  <c r="N112" i="4"/>
  <c r="K112" i="4"/>
  <c r="H112" i="4"/>
  <c r="E112" i="4"/>
  <c r="D112" i="4"/>
  <c r="C112" i="4"/>
  <c r="B112" i="4" s="1"/>
  <c r="Q111" i="4"/>
  <c r="N111" i="4"/>
  <c r="K111" i="4"/>
  <c r="H111" i="4"/>
  <c r="E111" i="4"/>
  <c r="D111" i="4"/>
  <c r="C111" i="4"/>
  <c r="Q110" i="4"/>
  <c r="N110" i="4"/>
  <c r="K110" i="4"/>
  <c r="H110" i="4"/>
  <c r="E110" i="4"/>
  <c r="D110" i="4"/>
  <c r="C110" i="4"/>
  <c r="B110" i="4" s="1"/>
  <c r="Q109" i="4"/>
  <c r="N109" i="4"/>
  <c r="K109" i="4"/>
  <c r="H109" i="4"/>
  <c r="E109" i="4"/>
  <c r="D109" i="4"/>
  <c r="C109" i="4"/>
  <c r="B109" i="4" s="1"/>
  <c r="S108" i="4"/>
  <c r="R108" i="4"/>
  <c r="P108" i="4"/>
  <c r="O108" i="4"/>
  <c r="M108" i="4"/>
  <c r="L108" i="4"/>
  <c r="J108" i="4"/>
  <c r="I108" i="4"/>
  <c r="G108" i="4"/>
  <c r="F108" i="4"/>
  <c r="Q107" i="4"/>
  <c r="N107" i="4"/>
  <c r="K107" i="4"/>
  <c r="H107" i="4"/>
  <c r="E107" i="4"/>
  <c r="D107" i="4"/>
  <c r="C107" i="4"/>
  <c r="Q106" i="4"/>
  <c r="N106" i="4"/>
  <c r="K106" i="4"/>
  <c r="H106" i="4"/>
  <c r="E106" i="4"/>
  <c r="D106" i="4"/>
  <c r="C106" i="4"/>
  <c r="B106" i="4" s="1"/>
  <c r="Q105" i="4"/>
  <c r="N105" i="4"/>
  <c r="K105" i="4"/>
  <c r="H105" i="4"/>
  <c r="E105" i="4"/>
  <c r="D105" i="4"/>
  <c r="C105" i="4"/>
  <c r="Q104" i="4"/>
  <c r="N104" i="4"/>
  <c r="N102" i="4" s="1"/>
  <c r="K104" i="4"/>
  <c r="H104" i="4"/>
  <c r="E104" i="4"/>
  <c r="D104" i="4"/>
  <c r="C104" i="4"/>
  <c r="Q103" i="4"/>
  <c r="Q102" i="4" s="1"/>
  <c r="N103" i="4"/>
  <c r="K103" i="4"/>
  <c r="H103" i="4"/>
  <c r="E103" i="4"/>
  <c r="D103" i="4"/>
  <c r="C103" i="4"/>
  <c r="B103" i="4" s="1"/>
  <c r="S102" i="4"/>
  <c r="R102" i="4"/>
  <c r="P102" i="4"/>
  <c r="O102" i="4"/>
  <c r="M102" i="4"/>
  <c r="D102" i="4" s="1"/>
  <c r="L102" i="4"/>
  <c r="J102" i="4"/>
  <c r="I102" i="4"/>
  <c r="G102" i="4"/>
  <c r="F102" i="4"/>
  <c r="Q101" i="4"/>
  <c r="N101" i="4"/>
  <c r="K101" i="4"/>
  <c r="H101" i="4"/>
  <c r="H96" i="4" s="1"/>
  <c r="E101" i="4"/>
  <c r="D101" i="4"/>
  <c r="C101" i="4"/>
  <c r="B101" i="4" s="1"/>
  <c r="Q100" i="4"/>
  <c r="N100" i="4"/>
  <c r="K100" i="4"/>
  <c r="H100" i="4"/>
  <c r="E100" i="4"/>
  <c r="D100" i="4"/>
  <c r="C100" i="4"/>
  <c r="Q99" i="4"/>
  <c r="N99" i="4"/>
  <c r="K99" i="4"/>
  <c r="H99" i="4"/>
  <c r="E99" i="4"/>
  <c r="D99" i="4"/>
  <c r="C99" i="4"/>
  <c r="Q98" i="4"/>
  <c r="N98" i="4"/>
  <c r="K98" i="4"/>
  <c r="H98" i="4"/>
  <c r="E98" i="4"/>
  <c r="D98" i="4"/>
  <c r="C98" i="4"/>
  <c r="B98" i="4" s="1"/>
  <c r="Q97" i="4"/>
  <c r="N97" i="4"/>
  <c r="K97" i="4"/>
  <c r="H97" i="4"/>
  <c r="E97" i="4"/>
  <c r="D97" i="4"/>
  <c r="C97" i="4"/>
  <c r="S96" i="4"/>
  <c r="R96" i="4"/>
  <c r="P96" i="4"/>
  <c r="O96" i="4"/>
  <c r="N96" i="4"/>
  <c r="M96" i="4"/>
  <c r="L96" i="4"/>
  <c r="J96" i="4"/>
  <c r="I96" i="4"/>
  <c r="G96" i="4"/>
  <c r="F96" i="4"/>
  <c r="C96" i="4"/>
  <c r="Q95" i="4"/>
  <c r="N95" i="4"/>
  <c r="K95" i="4"/>
  <c r="H95" i="4"/>
  <c r="H90" i="4" s="1"/>
  <c r="E95" i="4"/>
  <c r="D95" i="4"/>
  <c r="C95" i="4"/>
  <c r="Q94" i="4"/>
  <c r="N94" i="4"/>
  <c r="K94" i="4"/>
  <c r="H94" i="4"/>
  <c r="E94" i="4"/>
  <c r="D94" i="4"/>
  <c r="C94" i="4"/>
  <c r="Q93" i="4"/>
  <c r="N93" i="4"/>
  <c r="K93" i="4"/>
  <c r="H93" i="4"/>
  <c r="E93" i="4"/>
  <c r="D93" i="4"/>
  <c r="C93" i="4"/>
  <c r="B93" i="4" s="1"/>
  <c r="Q92" i="4"/>
  <c r="Q90" i="4" s="1"/>
  <c r="N92" i="4"/>
  <c r="K92" i="4"/>
  <c r="H92" i="4"/>
  <c r="E92" i="4"/>
  <c r="D92" i="4"/>
  <c r="C92" i="4"/>
  <c r="B92" i="4" s="1"/>
  <c r="Q91" i="4"/>
  <c r="N91" i="4"/>
  <c r="K91" i="4"/>
  <c r="H91" i="4"/>
  <c r="E91" i="4"/>
  <c r="E90" i="4" s="1"/>
  <c r="D91" i="4"/>
  <c r="C91" i="4"/>
  <c r="S90" i="4"/>
  <c r="R90" i="4"/>
  <c r="P90" i="4"/>
  <c r="O90" i="4"/>
  <c r="M90" i="4"/>
  <c r="L90" i="4"/>
  <c r="J90" i="4"/>
  <c r="I90" i="4"/>
  <c r="G90" i="4"/>
  <c r="F90" i="4"/>
  <c r="Q89" i="4"/>
  <c r="N89" i="4"/>
  <c r="K89" i="4"/>
  <c r="K84" i="4" s="1"/>
  <c r="H89" i="4"/>
  <c r="E89" i="4"/>
  <c r="D89" i="4"/>
  <c r="C89" i="4"/>
  <c r="B89" i="4" s="1"/>
  <c r="Q88" i="4"/>
  <c r="N88" i="4"/>
  <c r="K88" i="4"/>
  <c r="H88" i="4"/>
  <c r="E88" i="4"/>
  <c r="D88" i="4"/>
  <c r="C88" i="4"/>
  <c r="B88" i="4" s="1"/>
  <c r="Q87" i="4"/>
  <c r="N87" i="4"/>
  <c r="K87" i="4"/>
  <c r="H87" i="4"/>
  <c r="E87" i="4"/>
  <c r="D87" i="4"/>
  <c r="C87" i="4"/>
  <c r="B87" i="4" s="1"/>
  <c r="Q86" i="4"/>
  <c r="N86" i="4"/>
  <c r="K86" i="4"/>
  <c r="H86" i="4"/>
  <c r="E86" i="4"/>
  <c r="D86" i="4"/>
  <c r="C86" i="4"/>
  <c r="Q85" i="4"/>
  <c r="N85" i="4"/>
  <c r="N84" i="4" s="1"/>
  <c r="K85" i="4"/>
  <c r="H85" i="4"/>
  <c r="H84" i="4" s="1"/>
  <c r="E85" i="4"/>
  <c r="D85" i="4"/>
  <c r="C85" i="4"/>
  <c r="B85" i="4" s="1"/>
  <c r="S84" i="4"/>
  <c r="R84" i="4"/>
  <c r="P84" i="4"/>
  <c r="O84" i="4"/>
  <c r="C84" i="4" s="1"/>
  <c r="M84" i="4"/>
  <c r="L84" i="4"/>
  <c r="J84" i="4"/>
  <c r="I84" i="4"/>
  <c r="G84" i="4"/>
  <c r="F84" i="4"/>
  <c r="Q83" i="4"/>
  <c r="N83" i="4"/>
  <c r="K83" i="4"/>
  <c r="H83" i="4"/>
  <c r="E83" i="4"/>
  <c r="D83" i="4"/>
  <c r="C83" i="4"/>
  <c r="B83" i="4" s="1"/>
  <c r="Q82" i="4"/>
  <c r="N82" i="4"/>
  <c r="N78" i="4" s="1"/>
  <c r="K82" i="4"/>
  <c r="H82" i="4"/>
  <c r="E82" i="4"/>
  <c r="D82" i="4"/>
  <c r="C82" i="4"/>
  <c r="B82" i="4" s="1"/>
  <c r="Q81" i="4"/>
  <c r="Q78" i="4" s="1"/>
  <c r="N81" i="4"/>
  <c r="K81" i="4"/>
  <c r="H81" i="4"/>
  <c r="E81" i="4"/>
  <c r="D81" i="4"/>
  <c r="C81" i="4"/>
  <c r="B81" i="4" s="1"/>
  <c r="Q80" i="4"/>
  <c r="N80" i="4"/>
  <c r="K80" i="4"/>
  <c r="H80" i="4"/>
  <c r="E80" i="4"/>
  <c r="D80" i="4"/>
  <c r="C80" i="4"/>
  <c r="Q79" i="4"/>
  <c r="N79" i="4"/>
  <c r="K79" i="4"/>
  <c r="H79" i="4"/>
  <c r="H78" i="4" s="1"/>
  <c r="E79" i="4"/>
  <c r="E78" i="4" s="1"/>
  <c r="D79" i="4"/>
  <c r="C79" i="4"/>
  <c r="B79" i="4" s="1"/>
  <c r="S78" i="4"/>
  <c r="R78" i="4"/>
  <c r="P78" i="4"/>
  <c r="O78" i="4"/>
  <c r="M78" i="4"/>
  <c r="L78" i="4"/>
  <c r="J78" i="4"/>
  <c r="I78" i="4"/>
  <c r="C78" i="4" s="1"/>
  <c r="G78" i="4"/>
  <c r="F78" i="4"/>
  <c r="Q77" i="4"/>
  <c r="N77" i="4"/>
  <c r="N72" i="4" s="1"/>
  <c r="K77" i="4"/>
  <c r="H77" i="4"/>
  <c r="E77" i="4"/>
  <c r="D77" i="4"/>
  <c r="C77" i="4"/>
  <c r="B77" i="4" s="1"/>
  <c r="Q76" i="4"/>
  <c r="N76" i="4"/>
  <c r="K76" i="4"/>
  <c r="H76" i="4"/>
  <c r="E76" i="4"/>
  <c r="D76" i="4"/>
  <c r="C76" i="4"/>
  <c r="B76" i="4" s="1"/>
  <c r="Q75" i="4"/>
  <c r="N75" i="4"/>
  <c r="K75" i="4"/>
  <c r="H75" i="4"/>
  <c r="E75" i="4"/>
  <c r="D75" i="4"/>
  <c r="C75" i="4"/>
  <c r="Q74" i="4"/>
  <c r="N74" i="4"/>
  <c r="K74" i="4"/>
  <c r="H74" i="4"/>
  <c r="E74" i="4"/>
  <c r="D74" i="4"/>
  <c r="C74" i="4"/>
  <c r="B74" i="4" s="1"/>
  <c r="Q73" i="4"/>
  <c r="N73" i="4"/>
  <c r="K73" i="4"/>
  <c r="H73" i="4"/>
  <c r="H72" i="4" s="1"/>
  <c r="E73" i="4"/>
  <c r="D73" i="4"/>
  <c r="C73" i="4"/>
  <c r="B73" i="4" s="1"/>
  <c r="S72" i="4"/>
  <c r="R72" i="4"/>
  <c r="P72" i="4"/>
  <c r="O72" i="4"/>
  <c r="M72" i="4"/>
  <c r="L72" i="4"/>
  <c r="K72" i="4"/>
  <c r="J72" i="4"/>
  <c r="I72" i="4"/>
  <c r="G72" i="4"/>
  <c r="F72" i="4"/>
  <c r="C72" i="4"/>
  <c r="Q71" i="4"/>
  <c r="N71" i="4"/>
  <c r="K71" i="4"/>
  <c r="H71" i="4"/>
  <c r="E71" i="4"/>
  <c r="D71" i="4"/>
  <c r="C71" i="4"/>
  <c r="Q70" i="4"/>
  <c r="N70" i="4"/>
  <c r="K70" i="4"/>
  <c r="H70" i="4"/>
  <c r="E70" i="4"/>
  <c r="D70" i="4"/>
  <c r="C70" i="4"/>
  <c r="Q69" i="4"/>
  <c r="N69" i="4"/>
  <c r="K69" i="4"/>
  <c r="H69" i="4"/>
  <c r="E69" i="4"/>
  <c r="E66" i="4" s="1"/>
  <c r="D69" i="4"/>
  <c r="C69" i="4"/>
  <c r="B69" i="4" s="1"/>
  <c r="Q68" i="4"/>
  <c r="N68" i="4"/>
  <c r="K68" i="4"/>
  <c r="H68" i="4"/>
  <c r="E68" i="4"/>
  <c r="D68" i="4"/>
  <c r="C68" i="4"/>
  <c r="Q67" i="4"/>
  <c r="Q66" i="4" s="1"/>
  <c r="N67" i="4"/>
  <c r="N66" i="4" s="1"/>
  <c r="K67" i="4"/>
  <c r="H67" i="4"/>
  <c r="E67" i="4"/>
  <c r="D67" i="4"/>
  <c r="C67" i="4"/>
  <c r="S66" i="4"/>
  <c r="R66" i="4"/>
  <c r="P66" i="4"/>
  <c r="O66" i="4"/>
  <c r="M66" i="4"/>
  <c r="L66" i="4"/>
  <c r="J66" i="4"/>
  <c r="I66" i="4"/>
  <c r="G66" i="4"/>
  <c r="F66" i="4"/>
  <c r="Q65" i="4"/>
  <c r="N65" i="4"/>
  <c r="K65" i="4"/>
  <c r="H65" i="4"/>
  <c r="E65" i="4"/>
  <c r="D65" i="4"/>
  <c r="B65" i="4" s="1"/>
  <c r="C65" i="4"/>
  <c r="Q64" i="4"/>
  <c r="N64" i="4"/>
  <c r="K64" i="4"/>
  <c r="H64" i="4"/>
  <c r="H60" i="4" s="1"/>
  <c r="E64" i="4"/>
  <c r="D64" i="4"/>
  <c r="C64" i="4"/>
  <c r="Q63" i="4"/>
  <c r="N63" i="4"/>
  <c r="K63" i="4"/>
  <c r="K60" i="4" s="1"/>
  <c r="H63" i="4"/>
  <c r="E63" i="4"/>
  <c r="D63" i="4"/>
  <c r="C63" i="4"/>
  <c r="Q62" i="4"/>
  <c r="N62" i="4"/>
  <c r="N60" i="4" s="1"/>
  <c r="K62" i="4"/>
  <c r="H62" i="4"/>
  <c r="E62" i="4"/>
  <c r="D62" i="4"/>
  <c r="C62" i="4"/>
  <c r="B62" i="4" s="1"/>
  <c r="Q61" i="4"/>
  <c r="N61" i="4"/>
  <c r="K61" i="4"/>
  <c r="H61" i="4"/>
  <c r="E61" i="4"/>
  <c r="D61" i="4"/>
  <c r="C61" i="4"/>
  <c r="B61" i="4" s="1"/>
  <c r="S60" i="4"/>
  <c r="R60" i="4"/>
  <c r="P60" i="4"/>
  <c r="O60" i="4"/>
  <c r="M60" i="4"/>
  <c r="L60" i="4"/>
  <c r="J60" i="4"/>
  <c r="I60" i="4"/>
  <c r="G60" i="4"/>
  <c r="F60" i="4"/>
  <c r="C60" i="4"/>
  <c r="Q59" i="4"/>
  <c r="N59" i="4"/>
  <c r="K59" i="4"/>
  <c r="H59" i="4"/>
  <c r="E59" i="4"/>
  <c r="D59" i="4"/>
  <c r="C59" i="4"/>
  <c r="Q58" i="4"/>
  <c r="N58" i="4"/>
  <c r="K58" i="4"/>
  <c r="H58" i="4"/>
  <c r="E58" i="4"/>
  <c r="D58" i="4"/>
  <c r="C58" i="4"/>
  <c r="Q57" i="4"/>
  <c r="N57" i="4"/>
  <c r="K57" i="4"/>
  <c r="H57" i="4"/>
  <c r="E57" i="4"/>
  <c r="D57" i="4"/>
  <c r="C57" i="4"/>
  <c r="B57" i="4" s="1"/>
  <c r="Q56" i="4"/>
  <c r="N56" i="4"/>
  <c r="K56" i="4"/>
  <c r="H56" i="4"/>
  <c r="E56" i="4"/>
  <c r="D56" i="4"/>
  <c r="C56" i="4"/>
  <c r="Q55" i="4"/>
  <c r="N55" i="4"/>
  <c r="K55" i="4"/>
  <c r="H55" i="4"/>
  <c r="E55" i="4"/>
  <c r="E54" i="4" s="1"/>
  <c r="D55" i="4"/>
  <c r="C55" i="4"/>
  <c r="S54" i="4"/>
  <c r="R54" i="4"/>
  <c r="P54" i="4"/>
  <c r="O54" i="4"/>
  <c r="M54" i="4"/>
  <c r="L54" i="4"/>
  <c r="J54" i="4"/>
  <c r="I54" i="4"/>
  <c r="C54" i="4" s="1"/>
  <c r="H54" i="4"/>
  <c r="G54" i="4"/>
  <c r="F54" i="4"/>
  <c r="Q53" i="4"/>
  <c r="N53" i="4"/>
  <c r="K53" i="4"/>
  <c r="K48" i="4" s="1"/>
  <c r="H53" i="4"/>
  <c r="E53" i="4"/>
  <c r="D53" i="4"/>
  <c r="C53" i="4"/>
  <c r="Q52" i="4"/>
  <c r="N52" i="4"/>
  <c r="K52" i="4"/>
  <c r="H52" i="4"/>
  <c r="E52" i="4"/>
  <c r="D52" i="4"/>
  <c r="C52" i="4"/>
  <c r="B52" i="4" s="1"/>
  <c r="Q51" i="4"/>
  <c r="N51" i="4"/>
  <c r="K51" i="4"/>
  <c r="H51" i="4"/>
  <c r="E51" i="4"/>
  <c r="D51" i="4"/>
  <c r="C51" i="4"/>
  <c r="B51" i="4" s="1"/>
  <c r="Q50" i="4"/>
  <c r="N50" i="4"/>
  <c r="K50" i="4"/>
  <c r="H50" i="4"/>
  <c r="E50" i="4"/>
  <c r="D50" i="4"/>
  <c r="C50" i="4"/>
  <c r="Q49" i="4"/>
  <c r="N49" i="4"/>
  <c r="K49" i="4"/>
  <c r="H49" i="4"/>
  <c r="H48" i="4" s="1"/>
  <c r="E49" i="4"/>
  <c r="D49" i="4"/>
  <c r="C49" i="4"/>
  <c r="B49" i="4" s="1"/>
  <c r="S48" i="4"/>
  <c r="R48" i="4"/>
  <c r="P48" i="4"/>
  <c r="O48" i="4"/>
  <c r="C48" i="4" s="1"/>
  <c r="M48" i="4"/>
  <c r="L48" i="4"/>
  <c r="J48" i="4"/>
  <c r="I48" i="4"/>
  <c r="G48" i="4"/>
  <c r="F48" i="4"/>
  <c r="Q47" i="4"/>
  <c r="N47" i="4"/>
  <c r="K47" i="4"/>
  <c r="H47" i="4"/>
  <c r="E47" i="4"/>
  <c r="D47" i="4"/>
  <c r="C47" i="4"/>
  <c r="Q46" i="4"/>
  <c r="N46" i="4"/>
  <c r="K46" i="4"/>
  <c r="H46" i="4"/>
  <c r="E46" i="4"/>
  <c r="D46" i="4"/>
  <c r="C46" i="4"/>
  <c r="B46" i="4" s="1"/>
  <c r="Q45" i="4"/>
  <c r="N45" i="4"/>
  <c r="K45" i="4"/>
  <c r="H45" i="4"/>
  <c r="E45" i="4"/>
  <c r="D45" i="4"/>
  <c r="C45" i="4"/>
  <c r="Q44" i="4"/>
  <c r="N44" i="4"/>
  <c r="K44" i="4"/>
  <c r="H44" i="4"/>
  <c r="E44" i="4"/>
  <c r="D44" i="4"/>
  <c r="C44" i="4"/>
  <c r="Q43" i="4"/>
  <c r="N43" i="4"/>
  <c r="N42" i="4" s="1"/>
  <c r="K43" i="4"/>
  <c r="H43" i="4"/>
  <c r="H42" i="4" s="1"/>
  <c r="E43" i="4"/>
  <c r="D43" i="4"/>
  <c r="C43" i="4"/>
  <c r="B43" i="4" s="1"/>
  <c r="S42" i="4"/>
  <c r="R42" i="4"/>
  <c r="Q42" i="4"/>
  <c r="P42" i="4"/>
  <c r="O42" i="4"/>
  <c r="M42" i="4"/>
  <c r="L42" i="4"/>
  <c r="J42" i="4"/>
  <c r="J5" i="4" s="1"/>
  <c r="I42" i="4"/>
  <c r="G42" i="4"/>
  <c r="F42" i="4"/>
  <c r="Q41" i="4"/>
  <c r="N41" i="4"/>
  <c r="N36" i="4" s="1"/>
  <c r="K41" i="4"/>
  <c r="H41" i="4"/>
  <c r="E41" i="4"/>
  <c r="D41" i="4"/>
  <c r="C41" i="4"/>
  <c r="B41" i="4" s="1"/>
  <c r="Q40" i="4"/>
  <c r="N40" i="4"/>
  <c r="K40" i="4"/>
  <c r="H40" i="4"/>
  <c r="E40" i="4"/>
  <c r="D40" i="4"/>
  <c r="C40" i="4"/>
  <c r="B40" i="4" s="1"/>
  <c r="Q39" i="4"/>
  <c r="N39" i="4"/>
  <c r="K39" i="4"/>
  <c r="H39" i="4"/>
  <c r="E39" i="4"/>
  <c r="D39" i="4"/>
  <c r="C39" i="4"/>
  <c r="Q38" i="4"/>
  <c r="N38" i="4"/>
  <c r="K38" i="4"/>
  <c r="H38" i="4"/>
  <c r="E38" i="4"/>
  <c r="D38" i="4"/>
  <c r="C38" i="4"/>
  <c r="B38" i="4" s="1"/>
  <c r="Q37" i="4"/>
  <c r="N37" i="4"/>
  <c r="K37" i="4"/>
  <c r="H37" i="4"/>
  <c r="H36" i="4" s="1"/>
  <c r="E37" i="4"/>
  <c r="D37" i="4"/>
  <c r="C37" i="4"/>
  <c r="B37" i="4" s="1"/>
  <c r="S36" i="4"/>
  <c r="R36" i="4"/>
  <c r="P36" i="4"/>
  <c r="O36" i="4"/>
  <c r="M36" i="4"/>
  <c r="L36" i="4"/>
  <c r="K36" i="4"/>
  <c r="J36" i="4"/>
  <c r="I36" i="4"/>
  <c r="G36" i="4"/>
  <c r="F36" i="4"/>
  <c r="C36" i="4"/>
  <c r="Q35" i="4"/>
  <c r="N35" i="4"/>
  <c r="K35" i="4"/>
  <c r="H35" i="4"/>
  <c r="E35" i="4"/>
  <c r="D35" i="4"/>
  <c r="C35" i="4"/>
  <c r="B35" i="4" s="1"/>
  <c r="Q34" i="4"/>
  <c r="N34" i="4"/>
  <c r="K34" i="4"/>
  <c r="H34" i="4"/>
  <c r="E34" i="4"/>
  <c r="D34" i="4"/>
  <c r="C34" i="4"/>
  <c r="Q33" i="4"/>
  <c r="N33" i="4"/>
  <c r="K33" i="4"/>
  <c r="H33" i="4"/>
  <c r="E33" i="4"/>
  <c r="D33" i="4"/>
  <c r="C33" i="4"/>
  <c r="B33" i="4" s="1"/>
  <c r="Q32" i="4"/>
  <c r="N32" i="4"/>
  <c r="K32" i="4"/>
  <c r="H32" i="4"/>
  <c r="H30" i="4" s="1"/>
  <c r="E32" i="4"/>
  <c r="D32" i="4"/>
  <c r="C32" i="4"/>
  <c r="B32" i="4" s="1"/>
  <c r="Q31" i="4"/>
  <c r="N31" i="4"/>
  <c r="N30" i="4" s="1"/>
  <c r="K31" i="4"/>
  <c r="H31" i="4"/>
  <c r="E31" i="4"/>
  <c r="D31" i="4"/>
  <c r="C31" i="4"/>
  <c r="S30" i="4"/>
  <c r="R30" i="4"/>
  <c r="P30" i="4"/>
  <c r="O30" i="4"/>
  <c r="M30" i="4"/>
  <c r="L30" i="4"/>
  <c r="J30" i="4"/>
  <c r="I30" i="4"/>
  <c r="G30" i="4"/>
  <c r="F30" i="4"/>
  <c r="E30" i="4"/>
  <c r="Q29" i="4"/>
  <c r="N29" i="4"/>
  <c r="K29" i="4"/>
  <c r="H29" i="4"/>
  <c r="E29" i="4"/>
  <c r="D29" i="4"/>
  <c r="B29" i="4" s="1"/>
  <c r="C29" i="4"/>
  <c r="Q28" i="4"/>
  <c r="N28" i="4"/>
  <c r="K28" i="4"/>
  <c r="H28" i="4"/>
  <c r="H24" i="4" s="1"/>
  <c r="E28" i="4"/>
  <c r="D28" i="4"/>
  <c r="C28" i="4"/>
  <c r="B28" i="4"/>
  <c r="Q27" i="4"/>
  <c r="N27" i="4"/>
  <c r="K27" i="4"/>
  <c r="K24" i="4" s="1"/>
  <c r="H27" i="4"/>
  <c r="E27" i="4"/>
  <c r="D27" i="4"/>
  <c r="C27" i="4"/>
  <c r="Q26" i="4"/>
  <c r="N26" i="4"/>
  <c r="N24" i="4" s="1"/>
  <c r="K26" i="4"/>
  <c r="H26" i="4"/>
  <c r="E26" i="4"/>
  <c r="D26" i="4"/>
  <c r="C26" i="4"/>
  <c r="B26" i="4" s="1"/>
  <c r="Q25" i="4"/>
  <c r="N25" i="4"/>
  <c r="K25" i="4"/>
  <c r="H25" i="4"/>
  <c r="E25" i="4"/>
  <c r="D25" i="4"/>
  <c r="C25" i="4"/>
  <c r="B25" i="4" s="1"/>
  <c r="S24" i="4"/>
  <c r="R24" i="4"/>
  <c r="P24" i="4"/>
  <c r="O24" i="4"/>
  <c r="M24" i="4"/>
  <c r="L24" i="4"/>
  <c r="J24" i="4"/>
  <c r="I24" i="4"/>
  <c r="G24" i="4"/>
  <c r="F24" i="4"/>
  <c r="Q23" i="4"/>
  <c r="N23" i="4"/>
  <c r="K23" i="4"/>
  <c r="H23" i="4"/>
  <c r="E23" i="4"/>
  <c r="E18" i="4" s="1"/>
  <c r="D23" i="4"/>
  <c r="C23" i="4"/>
  <c r="B23" i="4" s="1"/>
  <c r="Q22" i="4"/>
  <c r="N22" i="4"/>
  <c r="K22" i="4"/>
  <c r="H22" i="4"/>
  <c r="H18" i="4" s="1"/>
  <c r="E22" i="4"/>
  <c r="D22" i="4"/>
  <c r="C22" i="4"/>
  <c r="Q21" i="4"/>
  <c r="N21" i="4"/>
  <c r="K21" i="4"/>
  <c r="H21" i="4"/>
  <c r="E21" i="4"/>
  <c r="D21" i="4"/>
  <c r="C21" i="4"/>
  <c r="B21" i="4" s="1"/>
  <c r="Q20" i="4"/>
  <c r="N20" i="4"/>
  <c r="N18" i="4" s="1"/>
  <c r="K20" i="4"/>
  <c r="H20" i="4"/>
  <c r="E20" i="4"/>
  <c r="D20" i="4"/>
  <c r="C20" i="4"/>
  <c r="B20" i="4" s="1"/>
  <c r="Q19" i="4"/>
  <c r="Q18" i="4" s="1"/>
  <c r="N19" i="4"/>
  <c r="K19" i="4"/>
  <c r="H19" i="4"/>
  <c r="E19" i="4"/>
  <c r="D19" i="4"/>
  <c r="C19" i="4"/>
  <c r="B19" i="4" s="1"/>
  <c r="S18" i="4"/>
  <c r="R18" i="4"/>
  <c r="P18" i="4"/>
  <c r="O18" i="4"/>
  <c r="M18" i="4"/>
  <c r="L18" i="4"/>
  <c r="J18" i="4"/>
  <c r="I18" i="4"/>
  <c r="G18" i="4"/>
  <c r="F18" i="4"/>
  <c r="Q17" i="4"/>
  <c r="N17" i="4"/>
  <c r="K17" i="4"/>
  <c r="H17" i="4"/>
  <c r="H12" i="4" s="1"/>
  <c r="E17" i="4"/>
  <c r="D17" i="4"/>
  <c r="C17" i="4"/>
  <c r="B17" i="4" s="1"/>
  <c r="Q16" i="4"/>
  <c r="N16" i="4"/>
  <c r="K16" i="4"/>
  <c r="K12" i="4" s="1"/>
  <c r="H16" i="4"/>
  <c r="E16" i="4"/>
  <c r="D16" i="4"/>
  <c r="C16" i="4"/>
  <c r="Q15" i="4"/>
  <c r="N15" i="4"/>
  <c r="K15" i="4"/>
  <c r="H15" i="4"/>
  <c r="E15" i="4"/>
  <c r="D15" i="4"/>
  <c r="C15" i="4"/>
  <c r="B15" i="4" s="1"/>
  <c r="Q14" i="4"/>
  <c r="N14" i="4"/>
  <c r="K14" i="4"/>
  <c r="H14" i="4"/>
  <c r="E14" i="4"/>
  <c r="D14" i="4"/>
  <c r="C14" i="4"/>
  <c r="B14" i="4" s="1"/>
  <c r="Q13" i="4"/>
  <c r="N13" i="4"/>
  <c r="K13" i="4"/>
  <c r="H13" i="4"/>
  <c r="E13" i="4"/>
  <c r="E12" i="4" s="1"/>
  <c r="D13" i="4"/>
  <c r="C13" i="4"/>
  <c r="S12" i="4"/>
  <c r="R12" i="4"/>
  <c r="P12" i="4"/>
  <c r="O12" i="4"/>
  <c r="N12" i="4"/>
  <c r="M12" i="4"/>
  <c r="L12" i="4"/>
  <c r="J12" i="4"/>
  <c r="I12" i="4"/>
  <c r="G12" i="4"/>
  <c r="D12" i="4" s="1"/>
  <c r="F12" i="4"/>
  <c r="Q11" i="4"/>
  <c r="N11" i="4"/>
  <c r="K11" i="4"/>
  <c r="H11" i="4"/>
  <c r="E11" i="4"/>
  <c r="D11" i="4"/>
  <c r="C11" i="4"/>
  <c r="B11" i="4" s="1"/>
  <c r="Q10" i="4"/>
  <c r="N10" i="4"/>
  <c r="K10" i="4"/>
  <c r="H10" i="4"/>
  <c r="E10" i="4"/>
  <c r="D10" i="4"/>
  <c r="C10" i="4"/>
  <c r="B10" i="4" s="1"/>
  <c r="Q9" i="4"/>
  <c r="N9" i="4"/>
  <c r="K9" i="4"/>
  <c r="H9" i="4"/>
  <c r="E9" i="4"/>
  <c r="E6" i="4" s="1"/>
  <c r="D9" i="4"/>
  <c r="C9" i="4"/>
  <c r="B9" i="4" s="1"/>
  <c r="Q8" i="4"/>
  <c r="N8" i="4"/>
  <c r="K8" i="4"/>
  <c r="H8" i="4"/>
  <c r="H6" i="4" s="1"/>
  <c r="E8" i="4"/>
  <c r="D8" i="4"/>
  <c r="C8" i="4"/>
  <c r="B8" i="4" s="1"/>
  <c r="Q7" i="4"/>
  <c r="N7" i="4"/>
  <c r="N6" i="4" s="1"/>
  <c r="K7" i="4"/>
  <c r="H7" i="4"/>
  <c r="E7" i="4"/>
  <c r="D7" i="4"/>
  <c r="C7" i="4"/>
  <c r="B7" i="4"/>
  <c r="S6" i="4"/>
  <c r="R6" i="4"/>
  <c r="P6" i="4"/>
  <c r="O6" i="4"/>
  <c r="M6" i="4"/>
  <c r="L6" i="4"/>
  <c r="J6" i="4"/>
  <c r="I6" i="4"/>
  <c r="G6" i="4"/>
  <c r="D6" i="4" s="1"/>
  <c r="F6" i="4"/>
  <c r="D126" i="3"/>
  <c r="B126" i="3" s="1"/>
  <c r="C126" i="3"/>
  <c r="Q125" i="3"/>
  <c r="N125" i="3"/>
  <c r="K125" i="3"/>
  <c r="H125" i="3"/>
  <c r="D125" i="3"/>
  <c r="B125" i="3" s="1"/>
  <c r="C125" i="3"/>
  <c r="Q124" i="3"/>
  <c r="N124" i="3"/>
  <c r="K124" i="3"/>
  <c r="H124" i="3"/>
  <c r="D124" i="3"/>
  <c r="C124" i="3"/>
  <c r="Q123" i="3"/>
  <c r="N123" i="3"/>
  <c r="K123" i="3"/>
  <c r="H123" i="3"/>
  <c r="D123" i="3"/>
  <c r="C123" i="3"/>
  <c r="B123" i="3" s="1"/>
  <c r="Q122" i="3"/>
  <c r="N122" i="3"/>
  <c r="K122" i="3"/>
  <c r="H122" i="3"/>
  <c r="D122" i="3"/>
  <c r="C122" i="3"/>
  <c r="B122" i="3" s="1"/>
  <c r="Q121" i="3"/>
  <c r="Q120" i="3" s="1"/>
  <c r="N121" i="3"/>
  <c r="N120" i="3" s="1"/>
  <c r="K121" i="3"/>
  <c r="H121" i="3"/>
  <c r="D121" i="3"/>
  <c r="C121" i="3"/>
  <c r="B121" i="3" s="1"/>
  <c r="S120" i="3"/>
  <c r="R120" i="3"/>
  <c r="P120" i="3"/>
  <c r="O120" i="3"/>
  <c r="M120" i="3"/>
  <c r="L120" i="3"/>
  <c r="J120" i="3"/>
  <c r="I120" i="3"/>
  <c r="G120" i="3"/>
  <c r="F120" i="3"/>
  <c r="E120" i="3"/>
  <c r="Q119" i="3"/>
  <c r="N119" i="3"/>
  <c r="K119" i="3"/>
  <c r="H119" i="3"/>
  <c r="E119" i="3"/>
  <c r="D119" i="3"/>
  <c r="C119" i="3"/>
  <c r="B119" i="3"/>
  <c r="Q118" i="3"/>
  <c r="N118" i="3"/>
  <c r="K118" i="3"/>
  <c r="H118" i="3"/>
  <c r="E118" i="3"/>
  <c r="D118" i="3"/>
  <c r="B118" i="3" s="1"/>
  <c r="C118" i="3"/>
  <c r="Q117" i="3"/>
  <c r="N117" i="3"/>
  <c r="K117" i="3"/>
  <c r="H117" i="3"/>
  <c r="H114" i="3" s="1"/>
  <c r="E117" i="3"/>
  <c r="D117" i="3"/>
  <c r="C117" i="3"/>
  <c r="B117" i="3" s="1"/>
  <c r="Q116" i="3"/>
  <c r="Q114" i="3" s="1"/>
  <c r="N116" i="3"/>
  <c r="K116" i="3"/>
  <c r="H116" i="3"/>
  <c r="E116" i="3"/>
  <c r="D116" i="3"/>
  <c r="C116" i="3"/>
  <c r="B116" i="3"/>
  <c r="Q115" i="3"/>
  <c r="N115" i="3"/>
  <c r="K115" i="3"/>
  <c r="H115" i="3"/>
  <c r="E115" i="3"/>
  <c r="E114" i="3" s="1"/>
  <c r="D115" i="3"/>
  <c r="B115" i="3" s="1"/>
  <c r="C115" i="3"/>
  <c r="S114" i="3"/>
  <c r="R114" i="3"/>
  <c r="P114" i="3"/>
  <c r="O114" i="3"/>
  <c r="M114" i="3"/>
  <c r="L114" i="3"/>
  <c r="J114" i="3"/>
  <c r="D114" i="3" s="1"/>
  <c r="I114" i="3"/>
  <c r="C114" i="3" s="1"/>
  <c r="G114" i="3"/>
  <c r="F114" i="3"/>
  <c r="Q113" i="3"/>
  <c r="N113" i="3"/>
  <c r="K113" i="3"/>
  <c r="H113" i="3"/>
  <c r="E113" i="3"/>
  <c r="D113" i="3"/>
  <c r="C113" i="3"/>
  <c r="B113" i="3" s="1"/>
  <c r="Q112" i="3"/>
  <c r="N112" i="3"/>
  <c r="K112" i="3"/>
  <c r="H112" i="3"/>
  <c r="E112" i="3"/>
  <c r="D112" i="3"/>
  <c r="C112" i="3"/>
  <c r="Q111" i="3"/>
  <c r="N111" i="3"/>
  <c r="K111" i="3"/>
  <c r="H111" i="3"/>
  <c r="E111" i="3"/>
  <c r="D111" i="3"/>
  <c r="C111" i="3"/>
  <c r="B111" i="3" s="1"/>
  <c r="Q110" i="3"/>
  <c r="N110" i="3"/>
  <c r="K110" i="3"/>
  <c r="H110" i="3"/>
  <c r="E110" i="3"/>
  <c r="D110" i="3"/>
  <c r="C110" i="3"/>
  <c r="Q109" i="3"/>
  <c r="N109" i="3"/>
  <c r="N108" i="3" s="1"/>
  <c r="K109" i="3"/>
  <c r="K108" i="3" s="1"/>
  <c r="H109" i="3"/>
  <c r="H108" i="3" s="1"/>
  <c r="E109" i="3"/>
  <c r="D109" i="3"/>
  <c r="C109" i="3"/>
  <c r="B109" i="3" s="1"/>
  <c r="S108" i="3"/>
  <c r="R108" i="3"/>
  <c r="P108" i="3"/>
  <c r="O108" i="3"/>
  <c r="M108" i="3"/>
  <c r="L108" i="3"/>
  <c r="J108" i="3"/>
  <c r="I108" i="3"/>
  <c r="G108" i="3"/>
  <c r="F108" i="3"/>
  <c r="Q107" i="3"/>
  <c r="N107" i="3"/>
  <c r="K107" i="3"/>
  <c r="H107" i="3"/>
  <c r="E107" i="3"/>
  <c r="D107" i="3"/>
  <c r="C107" i="3"/>
  <c r="B107" i="3" s="1"/>
  <c r="Q106" i="3"/>
  <c r="N106" i="3"/>
  <c r="K106" i="3"/>
  <c r="H106" i="3"/>
  <c r="E106" i="3"/>
  <c r="D106" i="3"/>
  <c r="C106" i="3"/>
  <c r="B106" i="3" s="1"/>
  <c r="Q105" i="3"/>
  <c r="N105" i="3"/>
  <c r="N102" i="3" s="1"/>
  <c r="K105" i="3"/>
  <c r="H105" i="3"/>
  <c r="E105" i="3"/>
  <c r="D105" i="3"/>
  <c r="C105" i="3"/>
  <c r="B105" i="3"/>
  <c r="Q104" i="3"/>
  <c r="N104" i="3"/>
  <c r="K104" i="3"/>
  <c r="H104" i="3"/>
  <c r="E104" i="3"/>
  <c r="D104" i="3"/>
  <c r="C104" i="3"/>
  <c r="Q103" i="3"/>
  <c r="N103" i="3"/>
  <c r="K103" i="3"/>
  <c r="H103" i="3"/>
  <c r="H102" i="3" s="1"/>
  <c r="E103" i="3"/>
  <c r="E102" i="3" s="1"/>
  <c r="D103" i="3"/>
  <c r="C103" i="3"/>
  <c r="B103" i="3" s="1"/>
  <c r="S102" i="3"/>
  <c r="R102" i="3"/>
  <c r="Q102" i="3"/>
  <c r="P102" i="3"/>
  <c r="O102" i="3"/>
  <c r="M102" i="3"/>
  <c r="L102" i="3"/>
  <c r="J102" i="3"/>
  <c r="I102" i="3"/>
  <c r="G102" i="3"/>
  <c r="F102" i="3"/>
  <c r="D102" i="3"/>
  <c r="Q101" i="3"/>
  <c r="N101" i="3"/>
  <c r="K101" i="3"/>
  <c r="H101" i="3"/>
  <c r="E101" i="3"/>
  <c r="D101" i="3"/>
  <c r="C101" i="3"/>
  <c r="Q100" i="3"/>
  <c r="N100" i="3"/>
  <c r="K100" i="3"/>
  <c r="H100" i="3"/>
  <c r="E100" i="3"/>
  <c r="E96" i="3" s="1"/>
  <c r="D100" i="3"/>
  <c r="C100" i="3"/>
  <c r="Q99" i="3"/>
  <c r="N99" i="3"/>
  <c r="K99" i="3"/>
  <c r="H99" i="3"/>
  <c r="E99" i="3"/>
  <c r="D99" i="3"/>
  <c r="C99" i="3"/>
  <c r="Q98" i="3"/>
  <c r="N98" i="3"/>
  <c r="K98" i="3"/>
  <c r="K96" i="3" s="1"/>
  <c r="H98" i="3"/>
  <c r="E98" i="3"/>
  <c r="D98" i="3"/>
  <c r="C98" i="3"/>
  <c r="B98" i="3" s="1"/>
  <c r="Q97" i="3"/>
  <c r="Q96" i="3" s="1"/>
  <c r="N97" i="3"/>
  <c r="N96" i="3" s="1"/>
  <c r="K97" i="3"/>
  <c r="H97" i="3"/>
  <c r="E97" i="3"/>
  <c r="D97" i="3"/>
  <c r="C97" i="3"/>
  <c r="B97" i="3" s="1"/>
  <c r="S96" i="3"/>
  <c r="R96" i="3"/>
  <c r="P96" i="3"/>
  <c r="O96" i="3"/>
  <c r="M96" i="3"/>
  <c r="L96" i="3"/>
  <c r="J96" i="3"/>
  <c r="I96" i="3"/>
  <c r="H96" i="3"/>
  <c r="G96" i="3"/>
  <c r="F96" i="3"/>
  <c r="C96" i="3" s="1"/>
  <c r="Q95" i="3"/>
  <c r="N95" i="3"/>
  <c r="K95" i="3"/>
  <c r="H95" i="3"/>
  <c r="H90" i="3" s="1"/>
  <c r="E95" i="3"/>
  <c r="D95" i="3"/>
  <c r="B95" i="3" s="1"/>
  <c r="C95" i="3"/>
  <c r="Q94" i="3"/>
  <c r="N94" i="3"/>
  <c r="K94" i="3"/>
  <c r="H94" i="3"/>
  <c r="E94" i="3"/>
  <c r="D94" i="3"/>
  <c r="C94" i="3"/>
  <c r="B94" i="3"/>
  <c r="Q93" i="3"/>
  <c r="N93" i="3"/>
  <c r="K93" i="3"/>
  <c r="H93" i="3"/>
  <c r="E93" i="3"/>
  <c r="E90" i="3" s="1"/>
  <c r="D93" i="3"/>
  <c r="C93" i="3"/>
  <c r="B93" i="3" s="1"/>
  <c r="Q92" i="3"/>
  <c r="N92" i="3"/>
  <c r="K92" i="3"/>
  <c r="H92" i="3"/>
  <c r="E92" i="3"/>
  <c r="D92" i="3"/>
  <c r="B92" i="3" s="1"/>
  <c r="C92" i="3"/>
  <c r="Q91" i="3"/>
  <c r="Q90" i="3" s="1"/>
  <c r="N91" i="3"/>
  <c r="N90" i="3" s="1"/>
  <c r="K91" i="3"/>
  <c r="H91" i="3"/>
  <c r="E91" i="3"/>
  <c r="D91" i="3"/>
  <c r="C91" i="3"/>
  <c r="B91" i="3"/>
  <c r="S90" i="3"/>
  <c r="R90" i="3"/>
  <c r="P90" i="3"/>
  <c r="O90" i="3"/>
  <c r="M90" i="3"/>
  <c r="L90" i="3"/>
  <c r="J90" i="3"/>
  <c r="I90" i="3"/>
  <c r="G90" i="3"/>
  <c r="D90" i="3" s="1"/>
  <c r="F90" i="3"/>
  <c r="Q89" i="3"/>
  <c r="N89" i="3"/>
  <c r="K89" i="3"/>
  <c r="H89" i="3"/>
  <c r="E89" i="3"/>
  <c r="D89" i="3"/>
  <c r="C89" i="3"/>
  <c r="Q88" i="3"/>
  <c r="N88" i="3"/>
  <c r="K88" i="3"/>
  <c r="H88" i="3"/>
  <c r="E88" i="3"/>
  <c r="D88" i="3"/>
  <c r="C88" i="3"/>
  <c r="Q87" i="3"/>
  <c r="N87" i="3"/>
  <c r="K87" i="3"/>
  <c r="H87" i="3"/>
  <c r="E87" i="3"/>
  <c r="D87" i="3"/>
  <c r="C87" i="3"/>
  <c r="Q86" i="3"/>
  <c r="N86" i="3"/>
  <c r="K86" i="3"/>
  <c r="H86" i="3"/>
  <c r="E86" i="3"/>
  <c r="E84" i="3" s="1"/>
  <c r="D86" i="3"/>
  <c r="C86" i="3"/>
  <c r="B86" i="3" s="1"/>
  <c r="Q85" i="3"/>
  <c r="N85" i="3"/>
  <c r="K85" i="3"/>
  <c r="H85" i="3"/>
  <c r="H84" i="3" s="1"/>
  <c r="E85" i="3"/>
  <c r="D85" i="3"/>
  <c r="C85" i="3"/>
  <c r="S84" i="3"/>
  <c r="R84" i="3"/>
  <c r="Q84" i="3"/>
  <c r="P84" i="3"/>
  <c r="O84" i="3"/>
  <c r="M84" i="3"/>
  <c r="L84" i="3"/>
  <c r="K84" i="3"/>
  <c r="J84" i="3"/>
  <c r="I84" i="3"/>
  <c r="G84" i="3"/>
  <c r="F84" i="3"/>
  <c r="N83" i="3"/>
  <c r="K83" i="3"/>
  <c r="H83" i="3"/>
  <c r="E83" i="3"/>
  <c r="D83" i="3"/>
  <c r="C83" i="3"/>
  <c r="B83" i="3" s="1"/>
  <c r="N82" i="3"/>
  <c r="K82" i="3"/>
  <c r="H82" i="3"/>
  <c r="E82" i="3"/>
  <c r="D82" i="3"/>
  <c r="C82" i="3"/>
  <c r="B82" i="3" s="1"/>
  <c r="N81" i="3"/>
  <c r="K81" i="3"/>
  <c r="H81" i="3"/>
  <c r="E81" i="3"/>
  <c r="D81" i="3"/>
  <c r="C81" i="3"/>
  <c r="B81" i="3" s="1"/>
  <c r="N80" i="3"/>
  <c r="K80" i="3"/>
  <c r="H80" i="3"/>
  <c r="E80" i="3"/>
  <c r="D80" i="3"/>
  <c r="C80" i="3"/>
  <c r="B80" i="3" s="1"/>
  <c r="N79" i="3"/>
  <c r="K79" i="3"/>
  <c r="K78" i="3" s="1"/>
  <c r="H79" i="3"/>
  <c r="E79" i="3"/>
  <c r="E78" i="3" s="1"/>
  <c r="D79" i="3"/>
  <c r="C79" i="3"/>
  <c r="S78" i="3"/>
  <c r="R78" i="3"/>
  <c r="C78" i="3" s="1"/>
  <c r="Q78" i="3"/>
  <c r="P78" i="3"/>
  <c r="O78" i="3"/>
  <c r="M78" i="3"/>
  <c r="L78" i="3"/>
  <c r="J78" i="3"/>
  <c r="I78" i="3"/>
  <c r="G78" i="3"/>
  <c r="F78" i="3"/>
  <c r="N77" i="3"/>
  <c r="K77" i="3"/>
  <c r="H77" i="3"/>
  <c r="E77" i="3"/>
  <c r="D77" i="3"/>
  <c r="C77" i="3"/>
  <c r="B77" i="3"/>
  <c r="N76" i="3"/>
  <c r="K76" i="3"/>
  <c r="H76" i="3"/>
  <c r="E76" i="3"/>
  <c r="D76" i="3"/>
  <c r="C76" i="3"/>
  <c r="B76" i="3" s="1"/>
  <c r="N75" i="3"/>
  <c r="K75" i="3"/>
  <c r="H75" i="3"/>
  <c r="E75" i="3"/>
  <c r="D75" i="3"/>
  <c r="C75" i="3"/>
  <c r="N74" i="3"/>
  <c r="K74" i="3"/>
  <c r="H74" i="3"/>
  <c r="E74" i="3"/>
  <c r="D74" i="3"/>
  <c r="C74" i="3"/>
  <c r="N73" i="3"/>
  <c r="K73" i="3"/>
  <c r="H73" i="3"/>
  <c r="E73" i="3"/>
  <c r="D73" i="3"/>
  <c r="B73" i="3" s="1"/>
  <c r="C73" i="3"/>
  <c r="S72" i="3"/>
  <c r="R72" i="3"/>
  <c r="Q72" i="3"/>
  <c r="P72" i="3"/>
  <c r="O72" i="3"/>
  <c r="M72" i="3"/>
  <c r="L72" i="3"/>
  <c r="J72" i="3"/>
  <c r="I72" i="3"/>
  <c r="H72" i="3"/>
  <c r="G72" i="3"/>
  <c r="F72" i="3"/>
  <c r="N71" i="3"/>
  <c r="K71" i="3"/>
  <c r="H71" i="3"/>
  <c r="E71" i="3"/>
  <c r="D71" i="3"/>
  <c r="C71" i="3"/>
  <c r="B71" i="3" s="1"/>
  <c r="N70" i="3"/>
  <c r="K70" i="3"/>
  <c r="H70" i="3"/>
  <c r="H66" i="3" s="1"/>
  <c r="E70" i="3"/>
  <c r="D70" i="3"/>
  <c r="C70" i="3"/>
  <c r="B70" i="3" s="1"/>
  <c r="N69" i="3"/>
  <c r="K69" i="3"/>
  <c r="H69" i="3"/>
  <c r="E69" i="3"/>
  <c r="D69" i="3"/>
  <c r="C69" i="3"/>
  <c r="N68" i="3"/>
  <c r="N66" i="3" s="1"/>
  <c r="K68" i="3"/>
  <c r="H68" i="3"/>
  <c r="E68" i="3"/>
  <c r="D68" i="3"/>
  <c r="C68" i="3"/>
  <c r="N67" i="3"/>
  <c r="K67" i="3"/>
  <c r="K66" i="3" s="1"/>
  <c r="H67" i="3"/>
  <c r="E67" i="3"/>
  <c r="E66" i="3" s="1"/>
  <c r="D67" i="3"/>
  <c r="C67" i="3"/>
  <c r="S66" i="3"/>
  <c r="R66" i="3"/>
  <c r="Q66" i="3"/>
  <c r="P66" i="3"/>
  <c r="O66" i="3"/>
  <c r="M66" i="3"/>
  <c r="L66" i="3"/>
  <c r="J66" i="3"/>
  <c r="I66" i="3"/>
  <c r="G66" i="3"/>
  <c r="F66" i="3"/>
  <c r="Q65" i="3"/>
  <c r="N65" i="3"/>
  <c r="K65" i="3"/>
  <c r="H65" i="3"/>
  <c r="E65" i="3"/>
  <c r="D65" i="3"/>
  <c r="C65" i="3"/>
  <c r="B65" i="3" s="1"/>
  <c r="Q64" i="3"/>
  <c r="N64" i="3"/>
  <c r="K64" i="3"/>
  <c r="H64" i="3"/>
  <c r="E64" i="3"/>
  <c r="D64" i="3"/>
  <c r="C64" i="3"/>
  <c r="B64" i="3" s="1"/>
  <c r="Q63" i="3"/>
  <c r="N63" i="3"/>
  <c r="K63" i="3"/>
  <c r="H63" i="3"/>
  <c r="E63" i="3"/>
  <c r="D63" i="3"/>
  <c r="C63" i="3"/>
  <c r="Q62" i="3"/>
  <c r="N62" i="3"/>
  <c r="N60" i="3" s="1"/>
  <c r="K62" i="3"/>
  <c r="H62" i="3"/>
  <c r="E62" i="3"/>
  <c r="D62" i="3"/>
  <c r="C62" i="3"/>
  <c r="B62" i="3" s="1"/>
  <c r="Q61" i="3"/>
  <c r="N61" i="3"/>
  <c r="K61" i="3"/>
  <c r="H61" i="3"/>
  <c r="H60" i="3" s="1"/>
  <c r="E61" i="3"/>
  <c r="D61" i="3"/>
  <c r="C61" i="3"/>
  <c r="B61" i="3" s="1"/>
  <c r="S60" i="3"/>
  <c r="R60" i="3"/>
  <c r="P60" i="3"/>
  <c r="O60" i="3"/>
  <c r="M60" i="3"/>
  <c r="L60" i="3"/>
  <c r="K60" i="3"/>
  <c r="J60" i="3"/>
  <c r="I60" i="3"/>
  <c r="G60" i="3"/>
  <c r="F60" i="3"/>
  <c r="C60" i="3"/>
  <c r="Q59" i="3"/>
  <c r="N59" i="3"/>
  <c r="K59" i="3"/>
  <c r="H59" i="3"/>
  <c r="E59" i="3"/>
  <c r="D59" i="3"/>
  <c r="C59" i="3"/>
  <c r="B59" i="3" s="1"/>
  <c r="Q58" i="3"/>
  <c r="N58" i="3"/>
  <c r="K58" i="3"/>
  <c r="H58" i="3"/>
  <c r="E58" i="3"/>
  <c r="D58" i="3"/>
  <c r="C58" i="3"/>
  <c r="Q57" i="3"/>
  <c r="N57" i="3"/>
  <c r="K57" i="3"/>
  <c r="H57" i="3"/>
  <c r="E57" i="3"/>
  <c r="D57" i="3"/>
  <c r="C57" i="3"/>
  <c r="B57" i="3" s="1"/>
  <c r="Q56" i="3"/>
  <c r="Q54" i="3" s="1"/>
  <c r="N56" i="3"/>
  <c r="K56" i="3"/>
  <c r="H56" i="3"/>
  <c r="H54" i="3" s="1"/>
  <c r="E56" i="3"/>
  <c r="D56" i="3"/>
  <c r="C56" i="3"/>
  <c r="B56" i="3" s="1"/>
  <c r="Q55" i="3"/>
  <c r="N55" i="3"/>
  <c r="N54" i="3" s="1"/>
  <c r="K55" i="3"/>
  <c r="K54" i="3" s="1"/>
  <c r="H55" i="3"/>
  <c r="E55" i="3"/>
  <c r="D55" i="3"/>
  <c r="C55" i="3"/>
  <c r="S54" i="3"/>
  <c r="R54" i="3"/>
  <c r="P54" i="3"/>
  <c r="O54" i="3"/>
  <c r="M54" i="3"/>
  <c r="D54" i="3" s="1"/>
  <c r="L54" i="3"/>
  <c r="J54" i="3"/>
  <c r="I54" i="3"/>
  <c r="G54" i="3"/>
  <c r="F54" i="3"/>
  <c r="E54" i="3"/>
  <c r="Q53" i="3"/>
  <c r="N53" i="3"/>
  <c r="K53" i="3"/>
  <c r="H53" i="3"/>
  <c r="E53" i="3"/>
  <c r="D53" i="3"/>
  <c r="C53" i="3"/>
  <c r="Q52" i="3"/>
  <c r="N52" i="3"/>
  <c r="K52" i="3"/>
  <c r="H52" i="3"/>
  <c r="E52" i="3"/>
  <c r="D52" i="3"/>
  <c r="C52" i="3"/>
  <c r="B52" i="3" s="1"/>
  <c r="Q51" i="3"/>
  <c r="N51" i="3"/>
  <c r="K51" i="3"/>
  <c r="H51" i="3"/>
  <c r="E51" i="3"/>
  <c r="D51" i="3"/>
  <c r="C51" i="3"/>
  <c r="B51" i="3" s="1"/>
  <c r="Q50" i="3"/>
  <c r="N50" i="3"/>
  <c r="K50" i="3"/>
  <c r="K48" i="3" s="1"/>
  <c r="H50" i="3"/>
  <c r="E50" i="3"/>
  <c r="D50" i="3"/>
  <c r="C50" i="3"/>
  <c r="Q49" i="3"/>
  <c r="Q48" i="3" s="1"/>
  <c r="N49" i="3"/>
  <c r="N48" i="3" s="1"/>
  <c r="K49" i="3"/>
  <c r="H49" i="3"/>
  <c r="H48" i="3" s="1"/>
  <c r="E49" i="3"/>
  <c r="D49" i="3"/>
  <c r="C49" i="3"/>
  <c r="B49" i="3" s="1"/>
  <c r="S48" i="3"/>
  <c r="R48" i="3"/>
  <c r="P48" i="3"/>
  <c r="O48" i="3"/>
  <c r="M48" i="3"/>
  <c r="L48" i="3"/>
  <c r="J48" i="3"/>
  <c r="I48" i="3"/>
  <c r="G48" i="3"/>
  <c r="F48" i="3"/>
  <c r="C48" i="3" s="1"/>
  <c r="Q47" i="3"/>
  <c r="N47" i="3"/>
  <c r="K47" i="3"/>
  <c r="H47" i="3"/>
  <c r="E47" i="3"/>
  <c r="D47" i="3"/>
  <c r="C47" i="3"/>
  <c r="B47" i="3" s="1"/>
  <c r="Q46" i="3"/>
  <c r="N46" i="3"/>
  <c r="K46" i="3"/>
  <c r="H46" i="3"/>
  <c r="H42" i="3" s="1"/>
  <c r="E46" i="3"/>
  <c r="D46" i="3"/>
  <c r="C46" i="3"/>
  <c r="B46" i="3" s="1"/>
  <c r="Q45" i="3"/>
  <c r="N45" i="3"/>
  <c r="K45" i="3"/>
  <c r="H45" i="3"/>
  <c r="E45" i="3"/>
  <c r="D45" i="3"/>
  <c r="C45" i="3"/>
  <c r="Q44" i="3"/>
  <c r="N44" i="3"/>
  <c r="K44" i="3"/>
  <c r="H44" i="3"/>
  <c r="E44" i="3"/>
  <c r="E42" i="3" s="1"/>
  <c r="D44" i="3"/>
  <c r="C44" i="3"/>
  <c r="B44" i="3" s="1"/>
  <c r="Q43" i="3"/>
  <c r="Q42" i="3" s="1"/>
  <c r="N43" i="3"/>
  <c r="K43" i="3"/>
  <c r="H43" i="3"/>
  <c r="E43" i="3"/>
  <c r="D43" i="3"/>
  <c r="C43" i="3"/>
  <c r="B43" i="3" s="1"/>
  <c r="S42" i="3"/>
  <c r="R42" i="3"/>
  <c r="P42" i="3"/>
  <c r="O42" i="3"/>
  <c r="N42" i="3"/>
  <c r="M42" i="3"/>
  <c r="L42" i="3"/>
  <c r="J42" i="3"/>
  <c r="I42" i="3"/>
  <c r="G42" i="3"/>
  <c r="D42" i="3" s="1"/>
  <c r="F42" i="3"/>
  <c r="Q41" i="3"/>
  <c r="N41" i="3"/>
  <c r="K41" i="3"/>
  <c r="H41" i="3"/>
  <c r="E41" i="3"/>
  <c r="D41" i="3"/>
  <c r="C41" i="3"/>
  <c r="B41" i="3" s="1"/>
  <c r="Q40" i="3"/>
  <c r="N40" i="3"/>
  <c r="K40" i="3"/>
  <c r="K36" i="3" s="1"/>
  <c r="H40" i="3"/>
  <c r="E40" i="3"/>
  <c r="D40" i="3"/>
  <c r="C40" i="3"/>
  <c r="Q39" i="3"/>
  <c r="N39" i="3"/>
  <c r="K39" i="3"/>
  <c r="H39" i="3"/>
  <c r="E39" i="3"/>
  <c r="D39" i="3"/>
  <c r="C39" i="3"/>
  <c r="B39" i="3" s="1"/>
  <c r="Q38" i="3"/>
  <c r="N38" i="3"/>
  <c r="K38" i="3"/>
  <c r="H38" i="3"/>
  <c r="E38" i="3"/>
  <c r="D38" i="3"/>
  <c r="C38" i="3"/>
  <c r="B38" i="3" s="1"/>
  <c r="Q37" i="3"/>
  <c r="N37" i="3"/>
  <c r="K37" i="3"/>
  <c r="H37" i="3"/>
  <c r="E37" i="3"/>
  <c r="E36" i="3" s="1"/>
  <c r="D37" i="3"/>
  <c r="C37" i="3"/>
  <c r="S36" i="3"/>
  <c r="R36" i="3"/>
  <c r="P36" i="3"/>
  <c r="O36" i="3"/>
  <c r="N36" i="3"/>
  <c r="M36" i="3"/>
  <c r="L36" i="3"/>
  <c r="J36" i="3"/>
  <c r="I36" i="3"/>
  <c r="C36" i="3" s="1"/>
  <c r="H36" i="3"/>
  <c r="G36" i="3"/>
  <c r="F36" i="3"/>
  <c r="Q35" i="3"/>
  <c r="N35" i="3"/>
  <c r="K35" i="3"/>
  <c r="H35" i="3"/>
  <c r="E35" i="3"/>
  <c r="D35" i="3"/>
  <c r="C35" i="3"/>
  <c r="Q34" i="3"/>
  <c r="N34" i="3"/>
  <c r="K34" i="3"/>
  <c r="H34" i="3"/>
  <c r="E34" i="3"/>
  <c r="D34" i="3"/>
  <c r="C34" i="3"/>
  <c r="B34" i="3" s="1"/>
  <c r="Q33" i="3"/>
  <c r="Q30" i="3" s="1"/>
  <c r="N33" i="3"/>
  <c r="K33" i="3"/>
  <c r="H33" i="3"/>
  <c r="E33" i="3"/>
  <c r="D33" i="3"/>
  <c r="C33" i="3"/>
  <c r="B33" i="3" s="1"/>
  <c r="Q32" i="3"/>
  <c r="N32" i="3"/>
  <c r="K32" i="3"/>
  <c r="H32" i="3"/>
  <c r="E32" i="3"/>
  <c r="D32" i="3"/>
  <c r="C32" i="3"/>
  <c r="Q31" i="3"/>
  <c r="N31" i="3"/>
  <c r="N30" i="3" s="1"/>
  <c r="K31" i="3"/>
  <c r="H31" i="3"/>
  <c r="H30" i="3" s="1"/>
  <c r="E31" i="3"/>
  <c r="E30" i="3" s="1"/>
  <c r="D31" i="3"/>
  <c r="C31" i="3"/>
  <c r="B31" i="3" s="1"/>
  <c r="S30" i="3"/>
  <c r="R30" i="3"/>
  <c r="P30" i="3"/>
  <c r="O30" i="3"/>
  <c r="M30" i="3"/>
  <c r="L30" i="3"/>
  <c r="J30" i="3"/>
  <c r="I30" i="3"/>
  <c r="C30" i="3" s="1"/>
  <c r="G30" i="3"/>
  <c r="F30" i="3"/>
  <c r="Q29" i="3"/>
  <c r="N29" i="3"/>
  <c r="K29" i="3"/>
  <c r="H29" i="3"/>
  <c r="E29" i="3"/>
  <c r="D29" i="3"/>
  <c r="C29" i="3"/>
  <c r="B29" i="3" s="1"/>
  <c r="Q28" i="3"/>
  <c r="N28" i="3"/>
  <c r="K28" i="3"/>
  <c r="H28" i="3"/>
  <c r="E28" i="3"/>
  <c r="D28" i="3"/>
  <c r="C28" i="3"/>
  <c r="B28" i="3" s="1"/>
  <c r="Q27" i="3"/>
  <c r="N27" i="3"/>
  <c r="K27" i="3"/>
  <c r="H27" i="3"/>
  <c r="E27" i="3"/>
  <c r="D27" i="3"/>
  <c r="C27" i="3"/>
  <c r="Q26" i="3"/>
  <c r="N26" i="3"/>
  <c r="N24" i="3" s="1"/>
  <c r="K26" i="3"/>
  <c r="H26" i="3"/>
  <c r="E26" i="3"/>
  <c r="D26" i="3"/>
  <c r="C26" i="3"/>
  <c r="B26" i="3" s="1"/>
  <c r="Q25" i="3"/>
  <c r="N25" i="3"/>
  <c r="K25" i="3"/>
  <c r="H25" i="3"/>
  <c r="H24" i="3" s="1"/>
  <c r="E25" i="3"/>
  <c r="D25" i="3"/>
  <c r="C25" i="3"/>
  <c r="B25" i="3" s="1"/>
  <c r="S24" i="3"/>
  <c r="R24" i="3"/>
  <c r="P24" i="3"/>
  <c r="O24" i="3"/>
  <c r="M24" i="3"/>
  <c r="L24" i="3"/>
  <c r="K24" i="3"/>
  <c r="J24" i="3"/>
  <c r="J129" i="3" s="1"/>
  <c r="I24" i="3"/>
  <c r="G24" i="3"/>
  <c r="F24" i="3"/>
  <c r="C24" i="3"/>
  <c r="Q23" i="3"/>
  <c r="N23" i="3"/>
  <c r="K23" i="3"/>
  <c r="H23" i="3"/>
  <c r="E23" i="3"/>
  <c r="D23" i="3"/>
  <c r="C23" i="3"/>
  <c r="B23" i="3" s="1"/>
  <c r="Q22" i="3"/>
  <c r="N22" i="3"/>
  <c r="K22" i="3"/>
  <c r="H22" i="3"/>
  <c r="E22" i="3"/>
  <c r="D22" i="3"/>
  <c r="C22" i="3"/>
  <c r="Q21" i="3"/>
  <c r="N21" i="3"/>
  <c r="K21" i="3"/>
  <c r="H21" i="3"/>
  <c r="E21" i="3"/>
  <c r="D21" i="3"/>
  <c r="C21" i="3"/>
  <c r="Q20" i="3"/>
  <c r="Q18" i="3" s="1"/>
  <c r="N20" i="3"/>
  <c r="K20" i="3"/>
  <c r="H20" i="3"/>
  <c r="H18" i="3" s="1"/>
  <c r="E20" i="3"/>
  <c r="D20" i="3"/>
  <c r="C20" i="3"/>
  <c r="B20" i="3" s="1"/>
  <c r="Q19" i="3"/>
  <c r="N19" i="3"/>
  <c r="N18" i="3" s="1"/>
  <c r="K19" i="3"/>
  <c r="K18" i="3" s="1"/>
  <c r="H19" i="3"/>
  <c r="E19" i="3"/>
  <c r="D19" i="3"/>
  <c r="C19" i="3"/>
  <c r="S18" i="3"/>
  <c r="R18" i="3"/>
  <c r="P18" i="3"/>
  <c r="O18" i="3"/>
  <c r="M18" i="3"/>
  <c r="L18" i="3"/>
  <c r="J18" i="3"/>
  <c r="I18" i="3"/>
  <c r="G18" i="3"/>
  <c r="F18" i="3"/>
  <c r="E18" i="3"/>
  <c r="Q17" i="3"/>
  <c r="N17" i="3"/>
  <c r="K17" i="3"/>
  <c r="H17" i="3"/>
  <c r="E17" i="3"/>
  <c r="D17" i="3"/>
  <c r="C17" i="3"/>
  <c r="Q16" i="3"/>
  <c r="N16" i="3"/>
  <c r="K16" i="3"/>
  <c r="H16" i="3"/>
  <c r="E16" i="3"/>
  <c r="D16" i="3"/>
  <c r="C16" i="3"/>
  <c r="Q15" i="3"/>
  <c r="N15" i="3"/>
  <c r="K15" i="3"/>
  <c r="H15" i="3"/>
  <c r="E15" i="3"/>
  <c r="D15" i="3"/>
  <c r="C15" i="3"/>
  <c r="B15" i="3" s="1"/>
  <c r="Q14" i="3"/>
  <c r="N14" i="3"/>
  <c r="K14" i="3"/>
  <c r="K12" i="3" s="1"/>
  <c r="H14" i="3"/>
  <c r="E14" i="3"/>
  <c r="D14" i="3"/>
  <c r="C14" i="3"/>
  <c r="Q13" i="3"/>
  <c r="Q12" i="3" s="1"/>
  <c r="N13" i="3"/>
  <c r="N12" i="3" s="1"/>
  <c r="K13" i="3"/>
  <c r="H13" i="3"/>
  <c r="H12" i="3" s="1"/>
  <c r="E13" i="3"/>
  <c r="D13" i="3"/>
  <c r="C13" i="3"/>
  <c r="B13" i="3" s="1"/>
  <c r="S12" i="3"/>
  <c r="S5" i="3" s="1"/>
  <c r="R12" i="3"/>
  <c r="P12" i="3"/>
  <c r="O12" i="3"/>
  <c r="M12" i="3"/>
  <c r="L12" i="3"/>
  <c r="J12" i="3"/>
  <c r="I12" i="3"/>
  <c r="G12" i="3"/>
  <c r="F12" i="3"/>
  <c r="C12" i="3" s="1"/>
  <c r="Q11" i="3"/>
  <c r="N11" i="3"/>
  <c r="K11" i="3"/>
  <c r="H11" i="3"/>
  <c r="E11" i="3"/>
  <c r="D11" i="3"/>
  <c r="C11" i="3"/>
  <c r="B11" i="3" s="1"/>
  <c r="Q10" i="3"/>
  <c r="N10" i="3"/>
  <c r="K10" i="3"/>
  <c r="H10" i="3"/>
  <c r="H6" i="3" s="1"/>
  <c r="H128" i="3" s="1"/>
  <c r="E10" i="3"/>
  <c r="D10" i="3"/>
  <c r="C10" i="3"/>
  <c r="B10" i="3" s="1"/>
  <c r="Q9" i="3"/>
  <c r="N9" i="3"/>
  <c r="K9" i="3"/>
  <c r="H9" i="3"/>
  <c r="E9" i="3"/>
  <c r="D9" i="3"/>
  <c r="C9" i="3"/>
  <c r="Q8" i="3"/>
  <c r="N8" i="3"/>
  <c r="N6" i="3" s="1"/>
  <c r="K8" i="3"/>
  <c r="H8" i="3"/>
  <c r="E8" i="3"/>
  <c r="E6" i="3" s="1"/>
  <c r="D8" i="3"/>
  <c r="C8" i="3"/>
  <c r="B8" i="3" s="1"/>
  <c r="Q7" i="3"/>
  <c r="Q6" i="3" s="1"/>
  <c r="N7" i="3"/>
  <c r="K7" i="3"/>
  <c r="H7" i="3"/>
  <c r="E7" i="3"/>
  <c r="D7" i="3"/>
  <c r="C7" i="3"/>
  <c r="B7" i="3" s="1"/>
  <c r="S6" i="3"/>
  <c r="R6" i="3"/>
  <c r="P6" i="3"/>
  <c r="P128" i="3" s="1"/>
  <c r="O6" i="3"/>
  <c r="O128" i="3" s="1"/>
  <c r="M6" i="3"/>
  <c r="L6" i="3"/>
  <c r="J6" i="3"/>
  <c r="J128" i="3" s="1"/>
  <c r="I6" i="3"/>
  <c r="G6" i="3"/>
  <c r="D6" i="3" s="1"/>
  <c r="F6" i="3"/>
  <c r="F128" i="3" s="1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C128" i="2"/>
  <c r="D126" i="2"/>
  <c r="C126" i="2"/>
  <c r="B126" i="2"/>
  <c r="D125" i="2"/>
  <c r="C125" i="2"/>
  <c r="B125" i="2"/>
  <c r="D124" i="2"/>
  <c r="C124" i="2"/>
  <c r="B124" i="2"/>
  <c r="D123" i="2"/>
  <c r="C123" i="2"/>
  <c r="B123" i="2"/>
  <c r="D122" i="2"/>
  <c r="C122" i="2"/>
  <c r="B122" i="2"/>
  <c r="D121" i="2"/>
  <c r="C121" i="2"/>
  <c r="B121" i="2"/>
  <c r="D120" i="2"/>
  <c r="C120" i="2"/>
  <c r="B120" i="2"/>
  <c r="D119" i="2"/>
  <c r="C119" i="2"/>
  <c r="B119" i="2"/>
  <c r="D118" i="2"/>
  <c r="C118" i="2"/>
  <c r="B118" i="2"/>
  <c r="D117" i="2"/>
  <c r="C117" i="2"/>
  <c r="B117" i="2"/>
  <c r="D116" i="2"/>
  <c r="C116" i="2"/>
  <c r="B116" i="2"/>
  <c r="D115" i="2"/>
  <c r="C115" i="2"/>
  <c r="B115" i="2"/>
  <c r="D114" i="2"/>
  <c r="C114" i="2"/>
  <c r="B114" i="2"/>
  <c r="D113" i="2"/>
  <c r="C113" i="2"/>
  <c r="B113" i="2"/>
  <c r="D112" i="2"/>
  <c r="C112" i="2"/>
  <c r="B112" i="2"/>
  <c r="D111" i="2"/>
  <c r="C111" i="2"/>
  <c r="B111" i="2"/>
  <c r="D110" i="2"/>
  <c r="C110" i="2"/>
  <c r="B110" i="2"/>
  <c r="D109" i="2"/>
  <c r="C109" i="2"/>
  <c r="B109" i="2"/>
  <c r="D108" i="2"/>
  <c r="C108" i="2"/>
  <c r="B108" i="2"/>
  <c r="D107" i="2"/>
  <c r="C107" i="2"/>
  <c r="B107" i="2"/>
  <c r="D106" i="2"/>
  <c r="C106" i="2"/>
  <c r="B106" i="2"/>
  <c r="D105" i="2"/>
  <c r="C105" i="2"/>
  <c r="B105" i="2"/>
  <c r="D104" i="2"/>
  <c r="C104" i="2"/>
  <c r="B104" i="2"/>
  <c r="D103" i="2"/>
  <c r="C103" i="2"/>
  <c r="B103" i="2"/>
  <c r="D102" i="2"/>
  <c r="C102" i="2"/>
  <c r="B102" i="2"/>
  <c r="D101" i="2"/>
  <c r="C101" i="2"/>
  <c r="B101" i="2"/>
  <c r="D100" i="2"/>
  <c r="C100" i="2"/>
  <c r="B100" i="2"/>
  <c r="D99" i="2"/>
  <c r="C99" i="2"/>
  <c r="B99" i="2"/>
  <c r="D98" i="2"/>
  <c r="C98" i="2"/>
  <c r="B98" i="2"/>
  <c r="D97" i="2"/>
  <c r="C97" i="2"/>
  <c r="B97" i="2"/>
  <c r="D96" i="2"/>
  <c r="C96" i="2"/>
  <c r="B96" i="2"/>
  <c r="D95" i="2"/>
  <c r="C95" i="2"/>
  <c r="B95" i="2"/>
  <c r="D94" i="2"/>
  <c r="C94" i="2"/>
  <c r="B94" i="2"/>
  <c r="D93" i="2"/>
  <c r="C93" i="2"/>
  <c r="B93" i="2"/>
  <c r="D92" i="2"/>
  <c r="C92" i="2"/>
  <c r="B92" i="2"/>
  <c r="D91" i="2"/>
  <c r="C91" i="2"/>
  <c r="B91" i="2"/>
  <c r="D90" i="2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D129" i="2" s="1"/>
  <c r="C24" i="2"/>
  <c r="C129" i="2" s="1"/>
  <c r="B24" i="2"/>
  <c r="B129" i="2" s="1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  <c r="D11" i="2"/>
  <c r="C11" i="2"/>
  <c r="B11" i="2"/>
  <c r="D10" i="2"/>
  <c r="C10" i="2"/>
  <c r="B10" i="2"/>
  <c r="D9" i="2"/>
  <c r="C9" i="2"/>
  <c r="B9" i="2"/>
  <c r="D8" i="2"/>
  <c r="C8" i="2"/>
  <c r="B8" i="2"/>
  <c r="D7" i="2"/>
  <c r="C7" i="2"/>
  <c r="B7" i="2"/>
  <c r="D6" i="2"/>
  <c r="D128" i="2" s="1"/>
  <c r="C6" i="2"/>
  <c r="B6" i="2"/>
  <c r="B128" i="2" s="1"/>
  <c r="D5" i="2"/>
  <c r="C5" i="2"/>
  <c r="B5" i="2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Q128" i="3" l="1"/>
  <c r="B36" i="3"/>
  <c r="N128" i="3"/>
  <c r="G5" i="3"/>
  <c r="D48" i="3"/>
  <c r="B54" i="4"/>
  <c r="M128" i="3"/>
  <c r="S128" i="3"/>
  <c r="B17" i="3"/>
  <c r="B22" i="3"/>
  <c r="I129" i="3"/>
  <c r="O129" i="3"/>
  <c r="E24" i="3"/>
  <c r="E129" i="3" s="1"/>
  <c r="B27" i="3"/>
  <c r="B32" i="3"/>
  <c r="D36" i="3"/>
  <c r="B37" i="3"/>
  <c r="Q36" i="3"/>
  <c r="B53" i="3"/>
  <c r="B58" i="3"/>
  <c r="E60" i="3"/>
  <c r="B63" i="3"/>
  <c r="C66" i="3"/>
  <c r="B74" i="3"/>
  <c r="B75" i="3"/>
  <c r="B104" i="3"/>
  <c r="B114" i="3"/>
  <c r="K120" i="3"/>
  <c r="Q30" i="4"/>
  <c r="H66" i="4"/>
  <c r="H5" i="4" s="1"/>
  <c r="B71" i="4"/>
  <c r="B97" i="4"/>
  <c r="Q96" i="4"/>
  <c r="K96" i="4"/>
  <c r="N108" i="4"/>
  <c r="K108" i="4"/>
  <c r="D114" i="4"/>
  <c r="C66" i="5"/>
  <c r="D12" i="3"/>
  <c r="D24" i="4"/>
  <c r="D135" i="15"/>
  <c r="D131" i="15" s="1"/>
  <c r="K135" i="15"/>
  <c r="M131" i="15"/>
  <c r="O5" i="3"/>
  <c r="I128" i="3"/>
  <c r="B9" i="3"/>
  <c r="B14" i="3"/>
  <c r="D18" i="3"/>
  <c r="B19" i="3"/>
  <c r="F129" i="3"/>
  <c r="S129" i="3"/>
  <c r="K30" i="3"/>
  <c r="B35" i="3"/>
  <c r="B40" i="3"/>
  <c r="C42" i="3"/>
  <c r="B42" i="3" s="1"/>
  <c r="B45" i="3"/>
  <c r="B50" i="3"/>
  <c r="B55" i="3"/>
  <c r="D66" i="3"/>
  <c r="B66" i="3" s="1"/>
  <c r="B67" i="3"/>
  <c r="B68" i="3"/>
  <c r="B69" i="3"/>
  <c r="E72" i="3"/>
  <c r="B79" i="3"/>
  <c r="N78" i="3"/>
  <c r="R5" i="3"/>
  <c r="B88" i="3"/>
  <c r="K90" i="3"/>
  <c r="Q6" i="4"/>
  <c r="N54" i="4"/>
  <c r="H102" i="4"/>
  <c r="E102" i="4"/>
  <c r="H114" i="4"/>
  <c r="B119" i="4"/>
  <c r="C123" i="5"/>
  <c r="E5" i="7"/>
  <c r="P5" i="3"/>
  <c r="E12" i="3"/>
  <c r="E128" i="3" s="1"/>
  <c r="G129" i="3"/>
  <c r="M129" i="3"/>
  <c r="Q24" i="3"/>
  <c r="Q129" i="3" s="1"/>
  <c r="D30" i="3"/>
  <c r="B30" i="3" s="1"/>
  <c r="E48" i="3"/>
  <c r="D60" i="3"/>
  <c r="B60" i="3" s="1"/>
  <c r="Q60" i="3"/>
  <c r="D72" i="3"/>
  <c r="C72" i="3"/>
  <c r="B72" i="3" s="1"/>
  <c r="K72" i="3"/>
  <c r="D78" i="3"/>
  <c r="B78" i="3" s="1"/>
  <c r="N84" i="3"/>
  <c r="N114" i="3"/>
  <c r="R5" i="4"/>
  <c r="C66" i="4"/>
  <c r="B66" i="4" s="1"/>
  <c r="C90" i="4"/>
  <c r="D108" i="4"/>
  <c r="H108" i="4"/>
  <c r="B93" i="5"/>
  <c r="N36" i="9"/>
  <c r="R129" i="3"/>
  <c r="F5" i="4"/>
  <c r="L128" i="3"/>
  <c r="R128" i="3"/>
  <c r="K6" i="3"/>
  <c r="K128" i="3" s="1"/>
  <c r="B16" i="3"/>
  <c r="C18" i="3"/>
  <c r="B18" i="3" s="1"/>
  <c r="B21" i="3"/>
  <c r="K42" i="3"/>
  <c r="C54" i="3"/>
  <c r="B54" i="3" s="1"/>
  <c r="N72" i="3"/>
  <c r="N129" i="3" s="1"/>
  <c r="F5" i="3"/>
  <c r="C108" i="3"/>
  <c r="B108" i="3" s="1"/>
  <c r="E42" i="4"/>
  <c r="B45" i="4"/>
  <c r="N48" i="4"/>
  <c r="N5" i="4" s="1"/>
  <c r="B56" i="4"/>
  <c r="Q54" i="4"/>
  <c r="N90" i="4"/>
  <c r="J5" i="3"/>
  <c r="B87" i="3"/>
  <c r="B101" i="3"/>
  <c r="B112" i="3"/>
  <c r="C6" i="4"/>
  <c r="M5" i="4"/>
  <c r="K6" i="4"/>
  <c r="B13" i="4"/>
  <c r="Q12" i="4"/>
  <c r="D18" i="4"/>
  <c r="D30" i="4"/>
  <c r="B34" i="4"/>
  <c r="B39" i="4"/>
  <c r="B44" i="4"/>
  <c r="B50" i="4"/>
  <c r="B55" i="4"/>
  <c r="D66" i="4"/>
  <c r="B70" i="4"/>
  <c r="E72" i="4"/>
  <c r="B75" i="4"/>
  <c r="B80" i="4"/>
  <c r="B86" i="4"/>
  <c r="B91" i="4"/>
  <c r="B107" i="4"/>
  <c r="B113" i="4"/>
  <c r="B118" i="4"/>
  <c r="E120" i="4"/>
  <c r="B123" i="4"/>
  <c r="R128" i="5"/>
  <c r="D16" i="5"/>
  <c r="D22" i="5"/>
  <c r="D28" i="5"/>
  <c r="B28" i="5" s="1"/>
  <c r="C111" i="5"/>
  <c r="B111" i="5" s="1"/>
  <c r="Q5" i="8"/>
  <c r="B14" i="8"/>
  <c r="B23" i="8"/>
  <c r="B32" i="8"/>
  <c r="B41" i="8"/>
  <c r="B50" i="8"/>
  <c r="B59" i="8"/>
  <c r="B68" i="8"/>
  <c r="B77" i="8"/>
  <c r="B90" i="8"/>
  <c r="C6" i="10"/>
  <c r="B6" i="10" s="1"/>
  <c r="F5" i="10"/>
  <c r="C5" i="10" s="1"/>
  <c r="B21" i="10"/>
  <c r="B46" i="10"/>
  <c r="B109" i="10"/>
  <c r="B23" i="11"/>
  <c r="B89" i="3"/>
  <c r="C102" i="3"/>
  <c r="B102" i="3" s="1"/>
  <c r="K102" i="3"/>
  <c r="D108" i="3"/>
  <c r="Q108" i="3"/>
  <c r="I5" i="4"/>
  <c r="P5" i="4"/>
  <c r="B16" i="4"/>
  <c r="C24" i="4"/>
  <c r="B27" i="4"/>
  <c r="B31" i="4"/>
  <c r="K42" i="4"/>
  <c r="B47" i="4"/>
  <c r="B53" i="4"/>
  <c r="B58" i="4"/>
  <c r="B63" i="4"/>
  <c r="B67" i="4"/>
  <c r="B94" i="4"/>
  <c r="E96" i="4"/>
  <c r="B99" i="4"/>
  <c r="B104" i="4"/>
  <c r="D8" i="5"/>
  <c r="C11" i="5"/>
  <c r="D39" i="5"/>
  <c r="B39" i="5" s="1"/>
  <c r="D42" i="5"/>
  <c r="D55" i="5"/>
  <c r="D58" i="5"/>
  <c r="C67" i="5"/>
  <c r="D69" i="5"/>
  <c r="C70" i="5"/>
  <c r="D83" i="5"/>
  <c r="D102" i="5"/>
  <c r="C114" i="5"/>
  <c r="K5" i="8"/>
  <c r="H78" i="3"/>
  <c r="B85" i="3"/>
  <c r="D96" i="3"/>
  <c r="B96" i="3" s="1"/>
  <c r="B99" i="3"/>
  <c r="B110" i="3"/>
  <c r="K114" i="3"/>
  <c r="C120" i="3"/>
  <c r="B22" i="4"/>
  <c r="D42" i="4"/>
  <c r="S5" i="4"/>
  <c r="B59" i="4"/>
  <c r="B64" i="4"/>
  <c r="B68" i="4"/>
  <c r="Q72" i="4"/>
  <c r="D78" i="4"/>
  <c r="B78" i="4" s="1"/>
  <c r="B95" i="4"/>
  <c r="B100" i="4"/>
  <c r="C102" i="4"/>
  <c r="B105" i="4"/>
  <c r="C108" i="4"/>
  <c r="B108" i="4" s="1"/>
  <c r="B111" i="4"/>
  <c r="B116" i="4"/>
  <c r="B121" i="4"/>
  <c r="Q120" i="4"/>
  <c r="D23" i="5"/>
  <c r="C35" i="5"/>
  <c r="C52" i="5"/>
  <c r="B52" i="5" s="1"/>
  <c r="D67" i="5"/>
  <c r="D111" i="5"/>
  <c r="D125" i="5"/>
  <c r="B125" i="5" s="1"/>
  <c r="C126" i="5"/>
  <c r="B5" i="6"/>
  <c r="B9" i="6"/>
  <c r="B13" i="6"/>
  <c r="B17" i="6"/>
  <c r="B21" i="6"/>
  <c r="B23" i="6"/>
  <c r="B25" i="6"/>
  <c r="B27" i="6"/>
  <c r="B29" i="6"/>
  <c r="B31" i="6"/>
  <c r="B10" i="7"/>
  <c r="B8" i="8"/>
  <c r="B17" i="8"/>
  <c r="B26" i="8"/>
  <c r="B35" i="8"/>
  <c r="B44" i="8"/>
  <c r="B53" i="8"/>
  <c r="B62" i="8"/>
  <c r="B68" i="9"/>
  <c r="H114" i="11"/>
  <c r="C90" i="3"/>
  <c r="B90" i="3" s="1"/>
  <c r="B100" i="3"/>
  <c r="E108" i="3"/>
  <c r="D120" i="3"/>
  <c r="H120" i="3"/>
  <c r="H5" i="3" s="1"/>
  <c r="B124" i="3"/>
  <c r="L5" i="4"/>
  <c r="C12" i="4"/>
  <c r="D54" i="4"/>
  <c r="D84" i="4"/>
  <c r="B84" i="4" s="1"/>
  <c r="D90" i="4"/>
  <c r="C114" i="4"/>
  <c r="B114" i="4" s="1"/>
  <c r="D7" i="5"/>
  <c r="C8" i="5"/>
  <c r="B8" i="5" s="1"/>
  <c r="C13" i="5"/>
  <c r="B13" i="5" s="1"/>
  <c r="C25" i="5"/>
  <c r="B25" i="5" s="1"/>
  <c r="D38" i="5"/>
  <c r="B38" i="5" s="1"/>
  <c r="C42" i="5"/>
  <c r="B42" i="5" s="1"/>
  <c r="C47" i="5"/>
  <c r="D49" i="5"/>
  <c r="B49" i="5" s="1"/>
  <c r="C58" i="5"/>
  <c r="C69" i="5"/>
  <c r="B69" i="5" s="1"/>
  <c r="D79" i="5"/>
  <c r="C80" i="5"/>
  <c r="D88" i="5"/>
  <c r="D93" i="5"/>
  <c r="C94" i="5"/>
  <c r="D104" i="5"/>
  <c r="D120" i="5"/>
  <c r="D123" i="5"/>
  <c r="B123" i="5" s="1"/>
  <c r="B33" i="6"/>
  <c r="B35" i="6"/>
  <c r="B37" i="6"/>
  <c r="B41" i="6"/>
  <c r="B45" i="6"/>
  <c r="B49" i="6"/>
  <c r="B53" i="6"/>
  <c r="B57" i="6"/>
  <c r="B59" i="6"/>
  <c r="B61" i="6"/>
  <c r="B63" i="6"/>
  <c r="B65" i="6"/>
  <c r="B67" i="6"/>
  <c r="B69" i="6"/>
  <c r="B73" i="6"/>
  <c r="B75" i="6"/>
  <c r="B77" i="6"/>
  <c r="B79" i="6"/>
  <c r="B81" i="6"/>
  <c r="B83" i="6"/>
  <c r="B85" i="6"/>
  <c r="H5" i="7"/>
  <c r="B107" i="7"/>
  <c r="B109" i="7"/>
  <c r="B111" i="7"/>
  <c r="B113" i="7"/>
  <c r="B115" i="7"/>
  <c r="B117" i="7"/>
  <c r="B119" i="7"/>
  <c r="B121" i="7"/>
  <c r="B123" i="7"/>
  <c r="B125" i="7"/>
  <c r="B93" i="8"/>
  <c r="B11" i="9"/>
  <c r="E24" i="9"/>
  <c r="H42" i="9"/>
  <c r="Q42" i="9"/>
  <c r="B99" i="9"/>
  <c r="Q96" i="9"/>
  <c r="C108" i="9"/>
  <c r="B108" i="9" s="1"/>
  <c r="E120" i="9"/>
  <c r="K120" i="9"/>
  <c r="B11" i="10"/>
  <c r="B25" i="10"/>
  <c r="B48" i="10"/>
  <c r="B60" i="10"/>
  <c r="B104" i="10"/>
  <c r="B111" i="10"/>
  <c r="B114" i="10"/>
  <c r="B124" i="10"/>
  <c r="D36" i="11"/>
  <c r="B88" i="11"/>
  <c r="H90" i="11"/>
  <c r="B93" i="11"/>
  <c r="B115" i="11"/>
  <c r="K5" i="7"/>
  <c r="B106" i="7"/>
  <c r="B108" i="7"/>
  <c r="B110" i="7"/>
  <c r="B112" i="7"/>
  <c r="B114" i="7"/>
  <c r="B116" i="7"/>
  <c r="B118" i="7"/>
  <c r="B120" i="7"/>
  <c r="B122" i="7"/>
  <c r="B124" i="7"/>
  <c r="B126" i="7"/>
  <c r="B84" i="8"/>
  <c r="B101" i="8"/>
  <c r="B110" i="8"/>
  <c r="B119" i="8"/>
  <c r="B62" i="9"/>
  <c r="B80" i="9"/>
  <c r="K90" i="9"/>
  <c r="B118" i="9"/>
  <c r="B17" i="10"/>
  <c r="B19" i="10"/>
  <c r="D18" i="11"/>
  <c r="B19" i="11"/>
  <c r="B22" i="11"/>
  <c r="B47" i="11"/>
  <c r="B112" i="11"/>
  <c r="D5" i="8"/>
  <c r="B81" i="8"/>
  <c r="Q6" i="9"/>
  <c r="Q12" i="9"/>
  <c r="B51" i="9"/>
  <c r="B105" i="9"/>
  <c r="E108" i="9"/>
  <c r="B112" i="9"/>
  <c r="N120" i="9"/>
  <c r="B126" i="9"/>
  <c r="B32" i="10"/>
  <c r="B37" i="10"/>
  <c r="B62" i="10"/>
  <c r="B120" i="10"/>
  <c r="E36" i="9"/>
  <c r="B18" i="10"/>
  <c r="D6" i="9"/>
  <c r="H18" i="9"/>
  <c r="B20" i="9"/>
  <c r="C24" i="9"/>
  <c r="B24" i="9" s="1"/>
  <c r="N24" i="9"/>
  <c r="D30" i="9"/>
  <c r="N42" i="9"/>
  <c r="E48" i="9"/>
  <c r="B52" i="9"/>
  <c r="K48" i="9"/>
  <c r="B56" i="9"/>
  <c r="B58" i="9"/>
  <c r="K78" i="9"/>
  <c r="D90" i="9"/>
  <c r="N90" i="9"/>
  <c r="E96" i="9"/>
  <c r="K96" i="9"/>
  <c r="K108" i="9"/>
  <c r="E12" i="11"/>
  <c r="H18" i="11"/>
  <c r="C30" i="11"/>
  <c r="B30" i="11" s="1"/>
  <c r="C36" i="11"/>
  <c r="B36" i="11" s="1"/>
  <c r="E66" i="11"/>
  <c r="C72" i="11"/>
  <c r="B72" i="11" s="1"/>
  <c r="D78" i="11"/>
  <c r="H84" i="11"/>
  <c r="D102" i="11"/>
  <c r="C114" i="11"/>
  <c r="H134" i="15"/>
  <c r="C134" i="15"/>
  <c r="B134" i="15" s="1"/>
  <c r="N6" i="9"/>
  <c r="E42" i="9"/>
  <c r="B50" i="9"/>
  <c r="C54" i="9"/>
  <c r="B59" i="9"/>
  <c r="N60" i="9"/>
  <c r="Q60" i="9"/>
  <c r="B67" i="9"/>
  <c r="H66" i="9"/>
  <c r="Q66" i="9"/>
  <c r="C72" i="9"/>
  <c r="Q72" i="9"/>
  <c r="Q78" i="9"/>
  <c r="C84" i="9"/>
  <c r="E84" i="9"/>
  <c r="E90" i="9"/>
  <c r="B100" i="9"/>
  <c r="C102" i="9"/>
  <c r="B107" i="9"/>
  <c r="N108" i="9"/>
  <c r="B125" i="9"/>
  <c r="B20" i="10"/>
  <c r="B34" i="10"/>
  <c r="B52" i="10"/>
  <c r="B59" i="10"/>
  <c r="B74" i="10"/>
  <c r="B81" i="10"/>
  <c r="B88" i="10"/>
  <c r="B92" i="10"/>
  <c r="B95" i="10"/>
  <c r="B106" i="10"/>
  <c r="B117" i="10"/>
  <c r="C18" i="11"/>
  <c r="B18" i="11" s="1"/>
  <c r="H30" i="11"/>
  <c r="B35" i="11"/>
  <c r="B39" i="11"/>
  <c r="B45" i="11"/>
  <c r="H42" i="11"/>
  <c r="H54" i="11"/>
  <c r="H72" i="11"/>
  <c r="B76" i="11"/>
  <c r="E78" i="11"/>
  <c r="B89" i="11"/>
  <c r="C96" i="11"/>
  <c r="B96" i="11" s="1"/>
  <c r="E102" i="11"/>
  <c r="D120" i="11"/>
  <c r="P5" i="9"/>
  <c r="J5" i="9"/>
  <c r="B16" i="9"/>
  <c r="H36" i="9"/>
  <c r="S5" i="9"/>
  <c r="K54" i="9"/>
  <c r="D66" i="9"/>
  <c r="O5" i="9"/>
  <c r="N66" i="9"/>
  <c r="D84" i="9"/>
  <c r="H108" i="9"/>
  <c r="Q108" i="9"/>
  <c r="C114" i="9"/>
  <c r="B114" i="9" s="1"/>
  <c r="H114" i="9"/>
  <c r="Q114" i="9"/>
  <c r="B14" i="10"/>
  <c r="B23" i="10"/>
  <c r="B43" i="10"/>
  <c r="B61" i="10"/>
  <c r="B126" i="10"/>
  <c r="E6" i="11"/>
  <c r="H12" i="11"/>
  <c r="B20" i="11"/>
  <c r="D48" i="11"/>
  <c r="E48" i="11"/>
  <c r="E60" i="11"/>
  <c r="H66" i="11"/>
  <c r="B80" i="11"/>
  <c r="B94" i="11"/>
  <c r="H96" i="11"/>
  <c r="B104" i="11"/>
  <c r="H133" i="15"/>
  <c r="I131" i="15"/>
  <c r="C133" i="15"/>
  <c r="D136" i="15"/>
  <c r="B136" i="15" s="1"/>
  <c r="K136" i="15"/>
  <c r="C135" i="15"/>
  <c r="H135" i="15"/>
  <c r="H6" i="9"/>
  <c r="N12" i="9"/>
  <c r="D18" i="9"/>
  <c r="B22" i="9"/>
  <c r="L5" i="9"/>
  <c r="H30" i="9"/>
  <c r="C36" i="9"/>
  <c r="B36" i="9" s="1"/>
  <c r="Q54" i="9"/>
  <c r="C60" i="9"/>
  <c r="B60" i="9" s="1"/>
  <c r="E60" i="9"/>
  <c r="E66" i="9"/>
  <c r="E72" i="9"/>
  <c r="B76" i="9"/>
  <c r="E78" i="9"/>
  <c r="B82" i="9"/>
  <c r="Q102" i="9"/>
  <c r="D114" i="9"/>
  <c r="B121" i="9"/>
  <c r="H120" i="9"/>
  <c r="Q120" i="9"/>
  <c r="E5" i="10"/>
  <c r="B8" i="10"/>
  <c r="B28" i="10"/>
  <c r="B35" i="10"/>
  <c r="B42" i="10"/>
  <c r="B50" i="10"/>
  <c r="B57" i="10"/>
  <c r="B64" i="10"/>
  <c r="B71" i="10"/>
  <c r="B82" i="10"/>
  <c r="B100" i="10"/>
  <c r="B107" i="10"/>
  <c r="B115" i="10"/>
  <c r="B8" i="11"/>
  <c r="B17" i="11"/>
  <c r="B25" i="11"/>
  <c r="D30" i="11"/>
  <c r="H36" i="11"/>
  <c r="B49" i="11"/>
  <c r="D54" i="11"/>
  <c r="C66" i="11"/>
  <c r="C84" i="11"/>
  <c r="B99" i="11"/>
  <c r="C102" i="11"/>
  <c r="B102" i="11" s="1"/>
  <c r="B107" i="11"/>
  <c r="D108" i="11"/>
  <c r="B108" i="11" s="1"/>
  <c r="B109" i="11"/>
  <c r="B118" i="11"/>
  <c r="C120" i="11"/>
  <c r="B120" i="11" s="1"/>
  <c r="B124" i="11"/>
  <c r="B132" i="15"/>
  <c r="C5" i="5"/>
  <c r="D5" i="5"/>
  <c r="F128" i="5"/>
  <c r="C6" i="5"/>
  <c r="C128" i="5" s="1"/>
  <c r="C22" i="5"/>
  <c r="B22" i="5" s="1"/>
  <c r="F129" i="5"/>
  <c r="J129" i="5"/>
  <c r="N129" i="5"/>
  <c r="R129" i="5"/>
  <c r="C41" i="5"/>
  <c r="D41" i="5"/>
  <c r="B58" i="5"/>
  <c r="B67" i="5"/>
  <c r="D95" i="5"/>
  <c r="B66" i="5"/>
  <c r="H128" i="5"/>
  <c r="C19" i="5"/>
  <c r="B19" i="5" s="1"/>
  <c r="C33" i="5"/>
  <c r="D33" i="5"/>
  <c r="C36" i="5"/>
  <c r="D36" i="5"/>
  <c r="B86" i="5"/>
  <c r="D112" i="5"/>
  <c r="C7" i="5"/>
  <c r="B7" i="5" s="1"/>
  <c r="D14" i="5"/>
  <c r="C14" i="5"/>
  <c r="D15" i="5"/>
  <c r="C27" i="5"/>
  <c r="D30" i="5"/>
  <c r="C30" i="5"/>
  <c r="D31" i="5"/>
  <c r="B31" i="5" s="1"/>
  <c r="C44" i="5"/>
  <c r="D44" i="5"/>
  <c r="D51" i="5"/>
  <c r="D87" i="5"/>
  <c r="B104" i="5"/>
  <c r="D124" i="5"/>
  <c r="D50" i="5"/>
  <c r="C50" i="5"/>
  <c r="C53" i="5"/>
  <c r="D53" i="5"/>
  <c r="C61" i="5"/>
  <c r="D61" i="5"/>
  <c r="C64" i="5"/>
  <c r="D68" i="5"/>
  <c r="C72" i="5"/>
  <c r="D78" i="5"/>
  <c r="C78" i="5"/>
  <c r="B78" i="5" s="1"/>
  <c r="C79" i="5"/>
  <c r="B79" i="5" s="1"/>
  <c r="D86" i="5"/>
  <c r="C89" i="5"/>
  <c r="D89" i="5"/>
  <c r="C91" i="5"/>
  <c r="B91" i="5" s="1"/>
  <c r="C96" i="5"/>
  <c r="B96" i="5" s="1"/>
  <c r="D103" i="5"/>
  <c r="B103" i="5" s="1"/>
  <c r="C106" i="5"/>
  <c r="D115" i="5"/>
  <c r="C115" i="5"/>
  <c r="C117" i="5"/>
  <c r="C118" i="5"/>
  <c r="C9" i="5"/>
  <c r="B9" i="5" s="1"/>
  <c r="D9" i="5"/>
  <c r="C12" i="5"/>
  <c r="D12" i="5"/>
  <c r="C17" i="5"/>
  <c r="D17" i="5"/>
  <c r="C20" i="5"/>
  <c r="D20" i="5"/>
  <c r="D26" i="5"/>
  <c r="C26" i="5"/>
  <c r="C31" i="5"/>
  <c r="D34" i="5"/>
  <c r="C34" i="5"/>
  <c r="B34" i="5" s="1"/>
  <c r="C37" i="5"/>
  <c r="D37" i="5"/>
  <c r="C39" i="5"/>
  <c r="C45" i="5"/>
  <c r="D45" i="5"/>
  <c r="C48" i="5"/>
  <c r="D48" i="5"/>
  <c r="C56" i="5"/>
  <c r="B56" i="5" s="1"/>
  <c r="D62" i="5"/>
  <c r="C62" i="5"/>
  <c r="C63" i="5"/>
  <c r="B63" i="5" s="1"/>
  <c r="D70" i="5"/>
  <c r="B70" i="5" s="1"/>
  <c r="C73" i="5"/>
  <c r="D73" i="5"/>
  <c r="C76" i="5"/>
  <c r="C81" i="5"/>
  <c r="D81" i="5"/>
  <c r="C84" i="5"/>
  <c r="B84" i="5" s="1"/>
  <c r="C92" i="5"/>
  <c r="D92" i="5"/>
  <c r="B92" i="5" s="1"/>
  <c r="C98" i="5"/>
  <c r="D107" i="5"/>
  <c r="C107" i="5"/>
  <c r="C109" i="5"/>
  <c r="B109" i="5" s="1"/>
  <c r="D109" i="5"/>
  <c r="C110" i="5"/>
  <c r="D118" i="5"/>
  <c r="C120" i="5"/>
  <c r="D117" i="5"/>
  <c r="D126" i="5"/>
  <c r="B126" i="5" s="1"/>
  <c r="L128" i="5"/>
  <c r="P128" i="5"/>
  <c r="D10" i="5"/>
  <c r="C10" i="5"/>
  <c r="C15" i="5"/>
  <c r="B15" i="5" s="1"/>
  <c r="D18" i="5"/>
  <c r="C18" i="5"/>
  <c r="C21" i="5"/>
  <c r="D21" i="5"/>
  <c r="C23" i="5"/>
  <c r="B23" i="5" s="1"/>
  <c r="H129" i="5"/>
  <c r="L129" i="5"/>
  <c r="P129" i="5"/>
  <c r="C29" i="5"/>
  <c r="B29" i="5" s="1"/>
  <c r="D29" i="5"/>
  <c r="C32" i="5"/>
  <c r="D32" i="5"/>
  <c r="C40" i="5"/>
  <c r="B40" i="5" s="1"/>
  <c r="D40" i="5"/>
  <c r="C43" i="5"/>
  <c r="B43" i="5" s="1"/>
  <c r="D46" i="5"/>
  <c r="C46" i="5"/>
  <c r="C51" i="5"/>
  <c r="B51" i="5" s="1"/>
  <c r="D54" i="5"/>
  <c r="B54" i="5" s="1"/>
  <c r="C57" i="5"/>
  <c r="D57" i="5"/>
  <c r="C60" i="5"/>
  <c r="C65" i="5"/>
  <c r="D65" i="5"/>
  <c r="C68" i="5"/>
  <c r="B68" i="5" s="1"/>
  <c r="D72" i="5"/>
  <c r="D74" i="5"/>
  <c r="C74" i="5"/>
  <c r="D82" i="5"/>
  <c r="C82" i="5"/>
  <c r="C83" i="5"/>
  <c r="B83" i="5" s="1"/>
  <c r="C85" i="5"/>
  <c r="D85" i="5"/>
  <c r="C95" i="5"/>
  <c r="D99" i="5"/>
  <c r="C99" i="5"/>
  <c r="B99" i="5" s="1"/>
  <c r="C101" i="5"/>
  <c r="B101" i="5" s="1"/>
  <c r="D101" i="5"/>
  <c r="C102" i="5"/>
  <c r="B102" i="5" s="1"/>
  <c r="D110" i="5"/>
  <c r="C112" i="5"/>
  <c r="B112" i="5" s="1"/>
  <c r="D119" i="5"/>
  <c r="B119" i="5" s="1"/>
  <c r="C122" i="5"/>
  <c r="B48" i="3"/>
  <c r="B12" i="4"/>
  <c r="D128" i="3"/>
  <c r="K5" i="3"/>
  <c r="B6" i="4"/>
  <c r="H129" i="3"/>
  <c r="B12" i="3"/>
  <c r="K129" i="3"/>
  <c r="P129" i="3"/>
  <c r="B120" i="4"/>
  <c r="B16" i="5"/>
  <c r="D90" i="11"/>
  <c r="P5" i="11"/>
  <c r="L5" i="3"/>
  <c r="D24" i="3"/>
  <c r="B24" i="3" s="1"/>
  <c r="B129" i="3" s="1"/>
  <c r="C84" i="3"/>
  <c r="G128" i="3"/>
  <c r="G5" i="4"/>
  <c r="O5" i="4"/>
  <c r="C30" i="4"/>
  <c r="B30" i="4" s="1"/>
  <c r="E36" i="4"/>
  <c r="Q36" i="4"/>
  <c r="D48" i="4"/>
  <c r="B48" i="4" s="1"/>
  <c r="E60" i="4"/>
  <c r="Q60" i="4"/>
  <c r="K66" i="4"/>
  <c r="K90" i="4"/>
  <c r="B102" i="4"/>
  <c r="K114" i="4"/>
  <c r="B95" i="5"/>
  <c r="B107" i="5"/>
  <c r="L129" i="3"/>
  <c r="B11" i="5"/>
  <c r="B27" i="5"/>
  <c r="I5" i="3"/>
  <c r="M5" i="3"/>
  <c r="C6" i="3"/>
  <c r="D84" i="3"/>
  <c r="C18" i="4"/>
  <c r="B18" i="4" s="1"/>
  <c r="E24" i="4"/>
  <c r="Q24" i="4"/>
  <c r="K30" i="4"/>
  <c r="K54" i="4"/>
  <c r="D72" i="4"/>
  <c r="B72" i="4" s="1"/>
  <c r="E84" i="4"/>
  <c r="Q84" i="4"/>
  <c r="D96" i="4"/>
  <c r="B96" i="4" s="1"/>
  <c r="E108" i="4"/>
  <c r="Q108" i="4"/>
  <c r="D120" i="4"/>
  <c r="E129" i="5"/>
  <c r="I129" i="5"/>
  <c r="C24" i="5"/>
  <c r="M129" i="5"/>
  <c r="D24" i="5"/>
  <c r="Q129" i="5"/>
  <c r="B35" i="5"/>
  <c r="C59" i="5"/>
  <c r="B59" i="5" s="1"/>
  <c r="D64" i="5"/>
  <c r="C75" i="5"/>
  <c r="B75" i="5" s="1"/>
  <c r="D80" i="5"/>
  <c r="K18" i="4"/>
  <c r="D36" i="4"/>
  <c r="D5" i="4" s="1"/>
  <c r="C42" i="4"/>
  <c r="E48" i="4"/>
  <c r="Q48" i="4"/>
  <c r="D60" i="4"/>
  <c r="B60" i="4" s="1"/>
  <c r="K78" i="4"/>
  <c r="B90" i="4"/>
  <c r="K102" i="4"/>
  <c r="G128" i="5"/>
  <c r="D6" i="5"/>
  <c r="K128" i="5"/>
  <c r="O128" i="5"/>
  <c r="S128" i="5"/>
  <c r="B47" i="5"/>
  <c r="C55" i="5"/>
  <c r="B55" i="5" s="1"/>
  <c r="D60" i="5"/>
  <c r="C71" i="5"/>
  <c r="B71" i="5" s="1"/>
  <c r="D76" i="5"/>
  <c r="B76" i="5" s="1"/>
  <c r="C87" i="5"/>
  <c r="B87" i="5" s="1"/>
  <c r="D94" i="5"/>
  <c r="B94" i="5" s="1"/>
  <c r="D98" i="5"/>
  <c r="C100" i="5"/>
  <c r="B100" i="5" s="1"/>
  <c r="C105" i="5"/>
  <c r="B105" i="5" s="1"/>
  <c r="D105" i="5"/>
  <c r="D114" i="5"/>
  <c r="B114" i="5" s="1"/>
  <c r="C116" i="5"/>
  <c r="B116" i="5" s="1"/>
  <c r="C121" i="5"/>
  <c r="B121" i="5" s="1"/>
  <c r="D121" i="5"/>
  <c r="B8" i="6"/>
  <c r="B12" i="6"/>
  <c r="B16" i="6"/>
  <c r="B20" i="6"/>
  <c r="B24" i="6"/>
  <c r="B28" i="6"/>
  <c r="B32" i="6"/>
  <c r="B36" i="6"/>
  <c r="B40" i="6"/>
  <c r="B44" i="6"/>
  <c r="B48" i="6"/>
  <c r="B52" i="6"/>
  <c r="B56" i="6"/>
  <c r="B60" i="6"/>
  <c r="B64" i="6"/>
  <c r="B68" i="6"/>
  <c r="B72" i="6"/>
  <c r="B76" i="6"/>
  <c r="B80" i="6"/>
  <c r="B84" i="6"/>
  <c r="H24" i="9"/>
  <c r="D42" i="9"/>
  <c r="G5" i="9"/>
  <c r="D5" i="9" s="1"/>
  <c r="E128" i="5"/>
  <c r="I128" i="5"/>
  <c r="M128" i="5"/>
  <c r="Q128" i="5"/>
  <c r="G129" i="5"/>
  <c r="K129" i="5"/>
  <c r="O129" i="5"/>
  <c r="S129" i="5"/>
  <c r="B88" i="5"/>
  <c r="B7" i="6"/>
  <c r="B11" i="6"/>
  <c r="B15" i="6"/>
  <c r="B19" i="6"/>
  <c r="B39" i="6"/>
  <c r="B43" i="6"/>
  <c r="B47" i="6"/>
  <c r="B51" i="6"/>
  <c r="B55" i="6"/>
  <c r="B71" i="6"/>
  <c r="C5" i="7"/>
  <c r="B5" i="7" s="1"/>
  <c r="D90" i="5"/>
  <c r="B90" i="5" s="1"/>
  <c r="C97" i="5"/>
  <c r="D97" i="5"/>
  <c r="D106" i="5"/>
  <c r="B106" i="5" s="1"/>
  <c r="C108" i="5"/>
  <c r="B108" i="5" s="1"/>
  <c r="C113" i="5"/>
  <c r="D113" i="5"/>
  <c r="D122" i="5"/>
  <c r="C124" i="5"/>
  <c r="B6" i="6"/>
  <c r="B10" i="6"/>
  <c r="B14" i="6"/>
  <c r="B18" i="6"/>
  <c r="B22" i="6"/>
  <c r="B26" i="6"/>
  <c r="B30" i="6"/>
  <c r="B34" i="6"/>
  <c r="B38" i="6"/>
  <c r="B42" i="6"/>
  <c r="B46" i="6"/>
  <c r="B50" i="6"/>
  <c r="B54" i="6"/>
  <c r="B58" i="6"/>
  <c r="B62" i="6"/>
  <c r="B66" i="6"/>
  <c r="B70" i="6"/>
  <c r="B74" i="6"/>
  <c r="B78" i="6"/>
  <c r="B82" i="6"/>
  <c r="M5" i="9"/>
  <c r="K5" i="9" s="1"/>
  <c r="R5" i="9"/>
  <c r="K6" i="9"/>
  <c r="B9" i="9"/>
  <c r="C12" i="9"/>
  <c r="B12" i="9" s="1"/>
  <c r="K18" i="9"/>
  <c r="B21" i="9"/>
  <c r="B32" i="9"/>
  <c r="B33" i="9"/>
  <c r="K30" i="9"/>
  <c r="B37" i="9"/>
  <c r="K36" i="9"/>
  <c r="C66" i="9"/>
  <c r="B66" i="9" s="1"/>
  <c r="B85" i="9"/>
  <c r="K84" i="9"/>
  <c r="H84" i="9"/>
  <c r="N114" i="9"/>
  <c r="I5" i="9"/>
  <c r="H5" i="9" s="1"/>
  <c r="C30" i="9"/>
  <c r="B30" i="9" s="1"/>
  <c r="D30" i="10"/>
  <c r="B30" i="10" s="1"/>
  <c r="G5" i="10"/>
  <c r="D5" i="10" s="1"/>
  <c r="B5" i="10" s="1"/>
  <c r="C5" i="8"/>
  <c r="C6" i="9"/>
  <c r="B6" i="9" s="1"/>
  <c r="K12" i="9"/>
  <c r="B15" i="9"/>
  <c r="C18" i="9"/>
  <c r="B18" i="9" s="1"/>
  <c r="B26" i="9"/>
  <c r="B27" i="9"/>
  <c r="K24" i="9"/>
  <c r="C42" i="9"/>
  <c r="B61" i="9"/>
  <c r="K60" i="9"/>
  <c r="H60" i="9"/>
  <c r="C90" i="9"/>
  <c r="B54" i="10"/>
  <c r="B78" i="10"/>
  <c r="B102" i="10"/>
  <c r="D84" i="11"/>
  <c r="B84" i="11" s="1"/>
  <c r="B40" i="9"/>
  <c r="B41" i="9"/>
  <c r="D48" i="9"/>
  <c r="B48" i="9" s="1"/>
  <c r="B49" i="9"/>
  <c r="H48" i="9"/>
  <c r="B64" i="9"/>
  <c r="B65" i="9"/>
  <c r="D72" i="9"/>
  <c r="B72" i="9" s="1"/>
  <c r="B73" i="9"/>
  <c r="H72" i="9"/>
  <c r="B88" i="9"/>
  <c r="B89" i="9"/>
  <c r="D96" i="9"/>
  <c r="B96" i="9" s="1"/>
  <c r="B97" i="9"/>
  <c r="H96" i="9"/>
  <c r="D120" i="9"/>
  <c r="B120" i="9" s="1"/>
  <c r="B9" i="10"/>
  <c r="B12" i="10"/>
  <c r="B11" i="11"/>
  <c r="C78" i="11"/>
  <c r="B78" i="11" s="1"/>
  <c r="F5" i="9"/>
  <c r="B47" i="9"/>
  <c r="D54" i="9"/>
  <c r="B54" i="9" s="1"/>
  <c r="B55" i="9"/>
  <c r="H54" i="9"/>
  <c r="B70" i="9"/>
  <c r="B71" i="9"/>
  <c r="D78" i="9"/>
  <c r="B78" i="9" s="1"/>
  <c r="B79" i="9"/>
  <c r="H78" i="9"/>
  <c r="B95" i="9"/>
  <c r="D102" i="9"/>
  <c r="B102" i="9" s="1"/>
  <c r="B103" i="9"/>
  <c r="H102" i="9"/>
  <c r="B119" i="9"/>
  <c r="B16" i="10"/>
  <c r="D6" i="11"/>
  <c r="J5" i="11"/>
  <c r="N5" i="11"/>
  <c r="R5" i="11"/>
  <c r="K5" i="11"/>
  <c r="O5" i="11"/>
  <c r="S5" i="11"/>
  <c r="B38" i="11"/>
  <c r="C42" i="11"/>
  <c r="B42" i="11" s="1"/>
  <c r="L5" i="11"/>
  <c r="H48" i="11"/>
  <c r="C48" i="11"/>
  <c r="B48" i="11" s="1"/>
  <c r="B41" i="10"/>
  <c r="B51" i="10"/>
  <c r="B65" i="10"/>
  <c r="B75" i="10"/>
  <c r="B89" i="10"/>
  <c r="F5" i="11"/>
  <c r="C6" i="11"/>
  <c r="G5" i="11"/>
  <c r="D12" i="11"/>
  <c r="B12" i="11" s="1"/>
  <c r="B14" i="11"/>
  <c r="E36" i="11"/>
  <c r="C54" i="11"/>
  <c r="B54" i="11" s="1"/>
  <c r="D60" i="11"/>
  <c r="B60" i="11" s="1"/>
  <c r="B62" i="11"/>
  <c r="B66" i="11"/>
  <c r="B100" i="11"/>
  <c r="H108" i="11"/>
  <c r="B24" i="10"/>
  <c r="B44" i="10"/>
  <c r="B68" i="10"/>
  <c r="B113" i="10"/>
  <c r="B123" i="10"/>
  <c r="B7" i="11"/>
  <c r="B21" i="11"/>
  <c r="C24" i="11"/>
  <c r="I5" i="11"/>
  <c r="D24" i="11"/>
  <c r="M5" i="11"/>
  <c r="Q5" i="11"/>
  <c r="B28" i="11"/>
  <c r="B55" i="11"/>
  <c r="B69" i="11"/>
  <c r="B83" i="11"/>
  <c r="E84" i="11"/>
  <c r="C90" i="11"/>
  <c r="B90" i="11" s="1"/>
  <c r="B110" i="11"/>
  <c r="B114" i="11"/>
  <c r="Q5" i="9" l="1"/>
  <c r="B122" i="5"/>
  <c r="E5" i="3"/>
  <c r="B24" i="11"/>
  <c r="B42" i="9"/>
  <c r="B46" i="5"/>
  <c r="B120" i="5"/>
  <c r="B81" i="5"/>
  <c r="B45" i="5"/>
  <c r="B17" i="5"/>
  <c r="B33" i="5"/>
  <c r="B120" i="3"/>
  <c r="D129" i="3"/>
  <c r="B61" i="5"/>
  <c r="B133" i="15"/>
  <c r="C131" i="15"/>
  <c r="B84" i="9"/>
  <c r="B80" i="5"/>
  <c r="B110" i="5"/>
  <c r="B74" i="5"/>
  <c r="B72" i="5"/>
  <c r="H131" i="15"/>
  <c r="N5" i="9"/>
  <c r="B5" i="8"/>
  <c r="E5" i="4"/>
  <c r="K5" i="4"/>
  <c r="Q5" i="3"/>
  <c r="N5" i="3"/>
  <c r="B135" i="15"/>
  <c r="B131" i="15" s="1"/>
  <c r="B24" i="4"/>
  <c r="B5" i="4" s="1"/>
  <c r="B90" i="9"/>
  <c r="E5" i="11"/>
  <c r="H5" i="11"/>
  <c r="B42" i="4"/>
  <c r="Q5" i="4"/>
  <c r="C129" i="3"/>
  <c r="B73" i="5"/>
  <c r="B37" i="5"/>
  <c r="B64" i="5"/>
  <c r="K131" i="15"/>
  <c r="B113" i="5"/>
  <c r="B97" i="5"/>
  <c r="B82" i="5"/>
  <c r="B18" i="5"/>
  <c r="B26" i="5"/>
  <c r="B115" i="5"/>
  <c r="B30" i="5"/>
  <c r="B14" i="5"/>
  <c r="B85" i="5"/>
  <c r="B57" i="5"/>
  <c r="B118" i="5"/>
  <c r="B53" i="5"/>
  <c r="B44" i="5"/>
  <c r="B41" i="5"/>
  <c r="B124" i="5"/>
  <c r="B98" i="5"/>
  <c r="B60" i="5"/>
  <c r="D128" i="5"/>
  <c r="B65" i="5"/>
  <c r="B32" i="5"/>
  <c r="B21" i="5"/>
  <c r="B10" i="5"/>
  <c r="B62" i="5"/>
  <c r="B48" i="5"/>
  <c r="B20" i="5"/>
  <c r="B12" i="5"/>
  <c r="B117" i="5"/>
  <c r="B89" i="5"/>
  <c r="B50" i="5"/>
  <c r="B36" i="5"/>
  <c r="B5" i="5"/>
  <c r="C5" i="11"/>
  <c r="B5" i="11" s="1"/>
  <c r="B6" i="11"/>
  <c r="D5" i="11"/>
  <c r="E5" i="9"/>
  <c r="C5" i="9"/>
  <c r="B5" i="9" s="1"/>
  <c r="C129" i="5"/>
  <c r="B24" i="5"/>
  <c r="B6" i="5"/>
  <c r="C128" i="3"/>
  <c r="B6" i="3"/>
  <c r="C5" i="3"/>
  <c r="B36" i="4"/>
  <c r="C5" i="4"/>
  <c r="D5" i="3"/>
  <c r="D129" i="5"/>
  <c r="B84" i="3"/>
  <c r="B128" i="5" l="1"/>
  <c r="B129" i="5"/>
  <c r="B5" i="3"/>
  <c r="B128" i="3"/>
</calcChain>
</file>

<file path=xl/sharedStrings.xml><?xml version="1.0" encoding="utf-8"?>
<sst xmlns="http://schemas.openxmlformats.org/spreadsheetml/2006/main" count="2132" uniqueCount="377">
  <si>
    <t>합         계</t>
  </si>
  <si>
    <t>남</t>
  </si>
  <si>
    <t>여</t>
  </si>
  <si>
    <t>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</si>
  <si>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</si>
  <si>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</si>
  <si>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</si>
  <si>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</si>
  <si>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</si>
  <si>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</si>
  <si>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</si>
  <si>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</si>
  <si>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</si>
  <si>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</si>
  <si>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</si>
  <si>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</si>
  <si>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</si>
  <si>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</si>
  <si>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</si>
  <si>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</si>
  <si>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</si>
  <si>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</si>
  <si>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</si>
  <si>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</si>
  <si>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</si>
  <si>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</si>
  <si>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</si>
  <si>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</si>
  <si>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</si>
  <si>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</si>
  <si>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</si>
  <si>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</si>
  <si>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</si>
  <si>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</si>
  <si>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</si>
  <si>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</si>
  <si>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</si>
  <si>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</si>
  <si>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</si>
  <si>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</si>
  <si>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</si>
  <si>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</si>
  <si>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</si>
  <si>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</si>
  <si>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</si>
  <si>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</si>
  <si>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</si>
  <si>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</si>
  <si>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</si>
  <si>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</si>
  <si>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</si>
  <si>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</si>
  <si>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</si>
  <si>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</si>
  <si>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</si>
  <si>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</si>
  <si>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</si>
  <si>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</si>
  <si>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</si>
  <si>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</si>
  <si>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</si>
  <si>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</si>
  <si>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</si>
  <si>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</si>
  <si>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</si>
  <si>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</si>
  <si>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</si>
  <si>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</si>
  <si>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</si>
  <si>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</si>
  <si>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</si>
  <si>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</si>
  <si>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</si>
  <si>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</si>
  <si>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</si>
  <si>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</si>
  <si>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</si>
  <si>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</si>
  <si>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</si>
  <si>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</si>
  <si>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</si>
  <si>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</si>
  <si>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</si>
  <si>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</si>
  <si>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</si>
  <si>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</si>
  <si>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</si>
  <si>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</si>
  <si>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</si>
  <si>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</si>
  <si>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</si>
  <si>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</si>
  <si>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</si>
  <si>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</si>
  <si>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</si>
  <si>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</si>
  <si>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</si>
  <si>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</si>
  <si>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</si>
  <si>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</si>
  <si>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</si>
  <si>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</si>
  <si>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</si>
  <si>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</si>
  <si>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</si>
  <si>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</si>
  <si>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</si>
  <si>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</si>
  <si>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</si>
  <si>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</si>
  <si>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</si>
  <si>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</si>
  <si>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</si>
  <si>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</si>
  <si>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</si>
  <si>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</si>
  <si>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</si>
  <si>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</si>
  <si>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</si>
  <si>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</si>
  <si>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</si>
  <si>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</si>
  <si>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</si>
  <si>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</si>
  <si>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</si>
  <si>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</si>
  <si>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합              계</t>
  </si>
  <si>
    <t>합                   계</t>
  </si>
  <si>
    <t>남                  구</t>
  </si>
  <si>
    <t>동                  구</t>
  </si>
  <si>
    <t>북                  구</t>
  </si>
  <si>
    <t>광        산         구</t>
  </si>
  <si>
    <t>서                  구</t>
  </si>
  <si>
    <t xml:space="preserve"> 2 세</t>
  </si>
  <si>
    <t xml:space="preserve"> 6 세</t>
  </si>
  <si>
    <t xml:space="preserve"> 12 세</t>
  </si>
  <si>
    <t xml:space="preserve"> 11 세</t>
  </si>
  <si>
    <t xml:space="preserve"> 20 세</t>
  </si>
  <si>
    <t xml:space="preserve"> 29 세</t>
  </si>
  <si>
    <t>69 세</t>
  </si>
  <si>
    <t>52 세</t>
  </si>
  <si>
    <t>55 세</t>
  </si>
  <si>
    <t>59 세</t>
  </si>
  <si>
    <t>49 세</t>
  </si>
  <si>
    <t>57 세</t>
  </si>
  <si>
    <t>61 세</t>
  </si>
  <si>
    <t>62 세</t>
  </si>
  <si>
    <t>88 세</t>
  </si>
  <si>
    <t>94 세</t>
  </si>
  <si>
    <t>96 세</t>
  </si>
  <si>
    <t>90 세</t>
  </si>
  <si>
    <t>99 세</t>
  </si>
  <si>
    <t>95 세</t>
  </si>
  <si>
    <t>85 세</t>
  </si>
  <si>
    <t>93 세</t>
  </si>
  <si>
    <t>84 세</t>
  </si>
  <si>
    <t>98 세</t>
  </si>
  <si>
    <t>89 세</t>
  </si>
  <si>
    <t>92 세</t>
  </si>
  <si>
    <t>87 세</t>
  </si>
  <si>
    <t>82 세</t>
  </si>
  <si>
    <t>83 세</t>
  </si>
  <si>
    <t>81 세</t>
  </si>
  <si>
    <t>80 세</t>
  </si>
  <si>
    <t>86 세</t>
  </si>
  <si>
    <t>77 세</t>
  </si>
  <si>
    <t>73 세</t>
  </si>
  <si>
    <t>78 세</t>
  </si>
  <si>
    <t>75 세</t>
  </si>
  <si>
    <t>72 세</t>
  </si>
  <si>
    <t>71 세</t>
  </si>
  <si>
    <t>91 세</t>
  </si>
  <si>
    <t>97 세</t>
  </si>
  <si>
    <t>53 세</t>
  </si>
  <si>
    <t>58 세</t>
  </si>
  <si>
    <t>56 세</t>
  </si>
  <si>
    <t>79 세</t>
  </si>
  <si>
    <t>64 세</t>
  </si>
  <si>
    <t>50 세</t>
  </si>
  <si>
    <t>48 세</t>
  </si>
  <si>
    <t>47 세</t>
  </si>
  <si>
    <t>46 세</t>
  </si>
  <si>
    <t>45 세</t>
  </si>
  <si>
    <t>43 세</t>
  </si>
  <si>
    <t>44 세</t>
  </si>
  <si>
    <t>42 세</t>
  </si>
  <si>
    <t>41 세</t>
  </si>
  <si>
    <t>39 세</t>
  </si>
  <si>
    <t>40 세</t>
  </si>
  <si>
    <t>65 세</t>
  </si>
  <si>
    <t>68 세</t>
  </si>
  <si>
    <t>74 세</t>
  </si>
  <si>
    <t>70 세</t>
  </si>
  <si>
    <t>54 세</t>
  </si>
  <si>
    <t>51 세</t>
  </si>
  <si>
    <t>66 세</t>
  </si>
  <si>
    <t>63 세</t>
  </si>
  <si>
    <t>60 세</t>
  </si>
  <si>
    <t>13 세</t>
  </si>
  <si>
    <t>28 세</t>
  </si>
  <si>
    <t>15 세</t>
  </si>
  <si>
    <t>17 세</t>
  </si>
  <si>
    <t>30 세</t>
  </si>
  <si>
    <t>20 세</t>
  </si>
  <si>
    <t>10 세</t>
  </si>
  <si>
    <t>14 세</t>
  </si>
  <si>
    <t>12 세</t>
  </si>
  <si>
    <t>22 세</t>
  </si>
  <si>
    <t>21 세</t>
  </si>
  <si>
    <t>19 세</t>
  </si>
  <si>
    <t>18 세</t>
  </si>
  <si>
    <t>24 세</t>
  </si>
  <si>
    <t>36 세</t>
  </si>
  <si>
    <t>총   계</t>
  </si>
  <si>
    <t>11 세</t>
  </si>
  <si>
    <t>16 세</t>
  </si>
  <si>
    <t xml:space="preserve"> 94 세</t>
  </si>
  <si>
    <t xml:space="preserve"> 99 세</t>
  </si>
  <si>
    <t xml:space="preserve"> 98 세</t>
  </si>
  <si>
    <t>구   별</t>
  </si>
  <si>
    <t xml:space="preserve"> 95 세</t>
  </si>
  <si>
    <t xml:space="preserve"> 97 세</t>
  </si>
  <si>
    <t xml:space="preserve"> 93 세</t>
  </si>
  <si>
    <t>29 세</t>
  </si>
  <si>
    <t>38 세</t>
  </si>
  <si>
    <t>23 세</t>
  </si>
  <si>
    <t>31 세</t>
  </si>
  <si>
    <t>67 세</t>
  </si>
  <si>
    <t>76 세</t>
  </si>
  <si>
    <t>33 세</t>
  </si>
  <si>
    <t>32 세</t>
  </si>
  <si>
    <t>35 세</t>
  </si>
  <si>
    <t>37 세</t>
  </si>
  <si>
    <t>34 세</t>
  </si>
  <si>
    <t xml:space="preserve"> 59 세</t>
  </si>
  <si>
    <t xml:space="preserve"> 60 세</t>
  </si>
  <si>
    <t xml:space="preserve"> 64 세</t>
  </si>
  <si>
    <t xml:space="preserve"> 96 세</t>
  </si>
  <si>
    <t xml:space="preserve"> 62 세</t>
  </si>
  <si>
    <t xml:space="preserve"> 66 세</t>
  </si>
  <si>
    <t xml:space="preserve"> 67 세</t>
  </si>
  <si>
    <t xml:space="preserve"> 70 세</t>
  </si>
  <si>
    <t xml:space="preserve"> 68 세</t>
  </si>
  <si>
    <t xml:space="preserve"> 71 세</t>
  </si>
  <si>
    <t xml:space="preserve"> 69 세</t>
  </si>
  <si>
    <t xml:space="preserve"> 73 세</t>
  </si>
  <si>
    <t xml:space="preserve"> 72 세</t>
  </si>
  <si>
    <t xml:space="preserve"> 76 세</t>
  </si>
  <si>
    <t xml:space="preserve"> 74 세</t>
  </si>
  <si>
    <t xml:space="preserve"> 75 세</t>
  </si>
  <si>
    <t xml:space="preserve"> 79 세</t>
  </si>
  <si>
    <t xml:space="preserve"> 78 세</t>
  </si>
  <si>
    <t xml:space="preserve"> 81 세</t>
  </si>
  <si>
    <t xml:space="preserve"> 80 세</t>
  </si>
  <si>
    <t xml:space="preserve"> 83 세</t>
  </si>
  <si>
    <t xml:space="preserve"> 77 세</t>
  </si>
  <si>
    <t xml:space="preserve"> 85 세</t>
  </si>
  <si>
    <t xml:space="preserve"> 84 세</t>
  </si>
  <si>
    <t xml:space="preserve"> 87 세</t>
  </si>
  <si>
    <t xml:space="preserve"> 82 세</t>
  </si>
  <si>
    <t xml:space="preserve"> 63 세</t>
  </si>
  <si>
    <t xml:space="preserve"> 65 세</t>
  </si>
  <si>
    <t xml:space="preserve"> 61 세</t>
  </si>
  <si>
    <t xml:space="preserve"> 88 세</t>
  </si>
  <si>
    <t xml:space="preserve"> 92 세</t>
  </si>
  <si>
    <t xml:space="preserve"> 90 세</t>
  </si>
  <si>
    <t xml:space="preserve"> 89 세</t>
  </si>
  <si>
    <t xml:space="preserve"> 91 세</t>
  </si>
  <si>
    <t xml:space="preserve"> 86 세</t>
  </si>
  <si>
    <t xml:space="preserve"> 58 세</t>
  </si>
  <si>
    <t xml:space="preserve"> 23 세</t>
  </si>
  <si>
    <t xml:space="preserve"> 22 세</t>
  </si>
  <si>
    <t xml:space="preserve"> 24 세</t>
  </si>
  <si>
    <t xml:space="preserve"> 26 세</t>
  </si>
  <si>
    <t xml:space="preserve"> 25 세</t>
  </si>
  <si>
    <t xml:space="preserve"> 27 세</t>
  </si>
  <si>
    <t xml:space="preserve"> 30 세</t>
  </si>
  <si>
    <t xml:space="preserve"> 28 세</t>
  </si>
  <si>
    <t xml:space="preserve"> 33 세</t>
  </si>
  <si>
    <t xml:space="preserve"> 31 세</t>
  </si>
  <si>
    <t xml:space="preserve"> 32 세</t>
  </si>
  <si>
    <t xml:space="preserve"> 34 세</t>
  </si>
  <si>
    <t xml:space="preserve"> 35 세</t>
  </si>
  <si>
    <t xml:space="preserve"> 36 세</t>
  </si>
  <si>
    <t xml:space="preserve"> 38 세</t>
  </si>
  <si>
    <t xml:space="preserve"> 40 세</t>
  </si>
  <si>
    <t xml:space="preserve"> 41 세</t>
  </si>
  <si>
    <t xml:space="preserve"> 39 세</t>
  </si>
  <si>
    <t xml:space="preserve"> 42 세</t>
  </si>
  <si>
    <t xml:space="preserve"> 46 세</t>
  </si>
  <si>
    <t xml:space="preserve"> 44 세</t>
  </si>
  <si>
    <t xml:space="preserve"> 43 세</t>
  </si>
  <si>
    <t xml:space="preserve"> 47 세</t>
  </si>
  <si>
    <t xml:space="preserve"> 45 세</t>
  </si>
  <si>
    <t xml:space="preserve"> 37 세</t>
  </si>
  <si>
    <t xml:space="preserve"> 49 세</t>
  </si>
  <si>
    <t xml:space="preserve"> 51 세</t>
  </si>
  <si>
    <t xml:space="preserve"> 48 세</t>
  </si>
  <si>
    <t xml:space="preserve"> 50 세</t>
  </si>
  <si>
    <t xml:space="preserve"> 53 세</t>
  </si>
  <si>
    <t xml:space="preserve"> 55 세</t>
  </si>
  <si>
    <t xml:space="preserve"> 54 세</t>
  </si>
  <si>
    <t xml:space="preserve"> 56 세</t>
  </si>
  <si>
    <t xml:space="preserve"> 57 세</t>
  </si>
  <si>
    <t xml:space="preserve"> 52 세</t>
  </si>
  <si>
    <t xml:space="preserve"> 18 세</t>
  </si>
  <si>
    <t xml:space="preserve"> 13 세</t>
  </si>
  <si>
    <t xml:space="preserve"> 19 세</t>
  </si>
  <si>
    <t xml:space="preserve"> 21 세</t>
  </si>
  <si>
    <t xml:space="preserve"> 14 세</t>
  </si>
  <si>
    <t>15∼64세</t>
  </si>
  <si>
    <t xml:space="preserve"> 3 세</t>
  </si>
  <si>
    <t xml:space="preserve"> 16 세</t>
  </si>
  <si>
    <t xml:space="preserve"> 10 세</t>
  </si>
  <si>
    <t xml:space="preserve"> 8 세</t>
  </si>
  <si>
    <t xml:space="preserve"> 17 세</t>
  </si>
  <si>
    <t xml:space="preserve"> 4 세</t>
  </si>
  <si>
    <t xml:space="preserve"> 9 세</t>
  </si>
  <si>
    <t xml:space="preserve"> 5 세</t>
  </si>
  <si>
    <t xml:space="preserve"> 7 세</t>
  </si>
  <si>
    <t xml:space="preserve"> 15 세</t>
  </si>
  <si>
    <t>서    구</t>
  </si>
  <si>
    <t xml:space="preserve"> 0 세</t>
  </si>
  <si>
    <t>14세이하</t>
  </si>
  <si>
    <t>서   구</t>
  </si>
  <si>
    <t>15-64세</t>
  </si>
  <si>
    <t>북   구</t>
  </si>
  <si>
    <t>남    구</t>
  </si>
  <si>
    <t>광 산 구</t>
  </si>
  <si>
    <t>남   구</t>
  </si>
  <si>
    <t>합   계</t>
  </si>
  <si>
    <t>동   구</t>
  </si>
  <si>
    <t>광  산  구</t>
  </si>
  <si>
    <t>3. 구별·연령별 한국인 현황(외국인 제외)</t>
  </si>
  <si>
    <t>3. 구별·연령별 내국인 현황</t>
  </si>
  <si>
    <t>3. 구별·연령별 내국인(2018년 12월 31일 기준)</t>
  </si>
  <si>
    <t>3. 구별·연령별 내국인(2017년 12월 31일 기준)</t>
  </si>
  <si>
    <t>7 세</t>
  </si>
  <si>
    <t>2 세</t>
  </si>
  <si>
    <t>4 세</t>
  </si>
  <si>
    <t>6 세</t>
  </si>
  <si>
    <t>9 세</t>
  </si>
  <si>
    <t>8 세</t>
  </si>
  <si>
    <t>연령별</t>
  </si>
  <si>
    <t>3 세</t>
  </si>
  <si>
    <t>0 세</t>
  </si>
  <si>
    <t>5 세</t>
  </si>
  <si>
    <t>1 세</t>
  </si>
  <si>
    <t>-</t>
  </si>
  <si>
    <t>(단위 : 명)</t>
  </si>
  <si>
    <t>광    산    구</t>
  </si>
  <si>
    <t>남        구</t>
  </si>
  <si>
    <t>광   산   구</t>
  </si>
  <si>
    <t>서        구</t>
  </si>
  <si>
    <t>동         구</t>
  </si>
  <si>
    <t>합      계</t>
  </si>
  <si>
    <t>(단위 :  명)</t>
  </si>
  <si>
    <t>북        구</t>
  </si>
  <si>
    <t>남         구</t>
  </si>
  <si>
    <t>동          구</t>
  </si>
  <si>
    <t>서          구</t>
  </si>
  <si>
    <t>합    계</t>
    <phoneticPr fontId="40" type="noConversion"/>
  </si>
  <si>
    <t>동    구</t>
    <phoneticPr fontId="40" type="noConversion"/>
  </si>
  <si>
    <t>서    구</t>
    <phoneticPr fontId="40" type="noConversion"/>
  </si>
  <si>
    <t>남    구</t>
    <phoneticPr fontId="40" type="noConversion"/>
  </si>
  <si>
    <t>북    구</t>
    <phoneticPr fontId="40" type="noConversion"/>
  </si>
  <si>
    <t>광  산  구</t>
    <phoneticPr fontId="40" type="noConversion"/>
  </si>
  <si>
    <r>
      <t>3. 구별·연령별 내국인</t>
    </r>
    <r>
      <rPr>
        <b/>
        <sz val="14"/>
        <color rgb="FF000000"/>
        <rFont val="나눔고딕 ExtraBold"/>
        <family val="3"/>
        <charset val="129"/>
      </rPr>
      <t>(2019년 12월 31일 기준)</t>
    </r>
    <phoneticPr fontId="40" type="noConversion"/>
  </si>
  <si>
    <t>합    계</t>
  </si>
  <si>
    <t>동    구</t>
  </si>
  <si>
    <t>북    구</t>
  </si>
  <si>
    <t>80세 이상</t>
  </si>
  <si>
    <r>
      <t>3. 구별·연령별 내국인</t>
    </r>
    <r>
      <rPr>
        <b/>
        <sz val="14"/>
        <color rgb="FF000000"/>
        <rFont val="나눔고딕 ExtraBold"/>
        <family val="3"/>
        <charset val="129"/>
      </rPr>
      <t>(2020년 12월 31일 기준)</t>
    </r>
    <phoneticPr fontId="40" type="noConversion"/>
  </si>
  <si>
    <r>
      <t>3. 구별·연령별 내국인</t>
    </r>
    <r>
      <rPr>
        <b/>
        <sz val="14"/>
        <color rgb="FF000000"/>
        <rFont val="나눔고딕 ExtraBold"/>
        <family val="3"/>
        <charset val="129"/>
      </rPr>
      <t>(2021년 12월 31일 기준)</t>
    </r>
    <phoneticPr fontId="40" type="noConversion"/>
  </si>
  <si>
    <t>(단위 : 명)</t>
    <phoneticPr fontId="40" type="noConversion"/>
  </si>
  <si>
    <r>
      <t>3. 구별·연령별 내국인</t>
    </r>
    <r>
      <rPr>
        <b/>
        <sz val="14"/>
        <color rgb="FF000000"/>
        <rFont val="나눔고딕 ExtraBold"/>
        <family val="3"/>
        <charset val="129"/>
      </rPr>
      <t>(2022년 12월 31일 기준)</t>
    </r>
    <phoneticPr fontId="40" type="noConversion"/>
  </si>
  <si>
    <r>
      <t>3. 구별·연령별 내국인</t>
    </r>
    <r>
      <rPr>
        <b/>
        <sz val="14"/>
        <color rgb="FF000000"/>
        <rFont val="나눔고딕 ExtraBold"/>
        <family val="3"/>
        <charset val="129"/>
      </rPr>
      <t>(2023년 6월 30일 기준)</t>
    </r>
    <phoneticPr fontId="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</si>
</sst>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#\ ###\ ##0"/>
    <numFmt numFmtId="177" formatCode="#,##0_ "/>
    <numFmt numFmtId="178" formatCode="#,##0_);[Red]\(#,##0\)"/>
  </numFmts>
  <fonts count="45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한컴바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u/>
      <sz val="18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b/>
      <sz val="9"/>
      <color rgb="FF000000"/>
      <name val="바탕체"/>
      <family val="1"/>
      <charset val="129"/>
    </font>
    <font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바탕체"/>
      <family val="1"/>
      <charset val="129"/>
    </font>
    <font>
      <b/>
      <sz val="18"/>
      <color rgb="FF000000"/>
      <name val="돋움"/>
      <family val="3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b/>
      <sz val="12"/>
      <color rgb="FFFF0000"/>
      <name val="바탕"/>
      <family val="1"/>
      <charset val="129"/>
    </font>
    <font>
      <b/>
      <sz val="14"/>
      <color rgb="FF000000"/>
      <name val="궁서"/>
      <family val="1"/>
      <charset val="129"/>
    </font>
    <font>
      <sz val="11"/>
      <color rgb="FF000000"/>
      <name val="바탕"/>
      <family val="1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8"/>
      <color rgb="FF000000"/>
      <name val="나눔고딕 ExtraBold"/>
      <family val="3"/>
      <charset val="129"/>
    </font>
    <font>
      <b/>
      <sz val="14"/>
      <color rgb="FF000000"/>
      <name val="나눔고딕 ExtraBold"/>
      <family val="3"/>
      <charset val="129"/>
    </font>
    <font>
      <sz val="10"/>
      <color rgb="FF000000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39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41" fontId="39" fillId="0" borderId="0"/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41" fillId="0" borderId="0"/>
    <xf numFmtId="41" fontId="39" fillId="0" borderId="0"/>
    <xf numFmtId="0" fontId="39" fillId="0" borderId="0"/>
    <xf numFmtId="0" fontId="39" fillId="0" borderId="0"/>
  </cellStyleXfs>
  <cellXfs count="407">
    <xf numFmtId="0" fontId="0" fillId="0" borderId="0" xfId="0" applyNumberFormat="1"/>
    <xf numFmtId="0" fontId="20" fillId="0" borderId="0" xfId="0" applyNumberFormat="1" applyFont="1" applyAlignment="1" applyProtection="1"/>
    <xf numFmtId="0" fontId="0" fillId="0" borderId="0" xfId="0" applyNumberFormat="1" applyFont="1" applyProtection="1">
      <protection locked="0"/>
    </xf>
    <xf numFmtId="0" fontId="0" fillId="0" borderId="0" xfId="0" applyNumberFormat="1" applyFont="1" applyProtection="1"/>
    <xf numFmtId="0" fontId="0" fillId="0" borderId="0" xfId="0" applyNumberFormat="1" applyFont="1" applyBorder="1" applyProtection="1">
      <protection locked="0"/>
    </xf>
    <xf numFmtId="0" fontId="21" fillId="0" borderId="10" xfId="0" applyNumberFormat="1" applyFont="1" applyBorder="1" applyAlignment="1" applyProtection="1">
      <alignment horizontal="center" vertical="center"/>
    </xf>
    <xf numFmtId="0" fontId="21" fillId="0" borderId="10" xfId="0" applyNumberFormat="1" applyFont="1" applyBorder="1" applyAlignment="1" applyProtection="1">
      <alignment vertical="center"/>
    </xf>
    <xf numFmtId="41" fontId="0" fillId="0" borderId="0" xfId="34" applyNumberFormat="1" applyFont="1" applyProtection="1"/>
    <xf numFmtId="41" fontId="0" fillId="0" borderId="0" xfId="34" applyNumberFormat="1" applyFont="1" applyBorder="1" applyProtection="1"/>
    <xf numFmtId="0" fontId="0" fillId="0" borderId="0" xfId="0" applyNumberFormat="1" applyFont="1" applyBorder="1" applyAlignment="1" applyProtection="1">
      <alignment horizontal="right"/>
    </xf>
    <xf numFmtId="0" fontId="0" fillId="0" borderId="11" xfId="0" applyNumberFormat="1" applyFont="1" applyBorder="1" applyAlignment="1" applyProtection="1">
      <alignment horizontal="centerContinuous" vertical="center"/>
    </xf>
    <xf numFmtId="0" fontId="0" fillId="0" borderId="12" xfId="0" applyNumberFormat="1" applyFont="1" applyBorder="1" applyAlignment="1" applyProtection="1">
      <alignment horizontal="centerContinuous" vertical="center"/>
    </xf>
    <xf numFmtId="0" fontId="0" fillId="0" borderId="13" xfId="0" applyNumberFormat="1" applyFont="1" applyBorder="1" applyAlignment="1" applyProtection="1">
      <alignment horizontal="center" vertical="center"/>
    </xf>
    <xf numFmtId="0" fontId="0" fillId="0" borderId="14" xfId="0" applyNumberFormat="1" applyFont="1" applyBorder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center" vertical="center"/>
    </xf>
    <xf numFmtId="176" fontId="22" fillId="0" borderId="15" xfId="0" applyNumberFormat="1" applyFont="1" applyBorder="1" applyAlignment="1" applyProtection="1">
      <alignment horizontal="right" vertical="center" shrinkToFit="1"/>
    </xf>
    <xf numFmtId="0" fontId="23" fillId="0" borderId="0" xfId="0" applyNumberFormat="1" applyFont="1" applyProtection="1">
      <protection locked="0"/>
    </xf>
    <xf numFmtId="0" fontId="24" fillId="0" borderId="16" xfId="0" applyNumberFormat="1" applyFont="1" applyBorder="1" applyAlignment="1" applyProtection="1">
      <alignment horizontal="center" vertical="center"/>
    </xf>
    <xf numFmtId="176" fontId="22" fillId="0" borderId="0" xfId="0" applyNumberFormat="1" applyFont="1" applyBorder="1" applyAlignment="1" applyProtection="1">
      <alignment horizontal="right" vertical="center" shrinkToFit="1"/>
    </xf>
    <xf numFmtId="0" fontId="23" fillId="0" borderId="0" xfId="0" applyNumberFormat="1" applyFont="1" applyBorder="1" applyProtection="1">
      <protection locked="0"/>
    </xf>
    <xf numFmtId="0" fontId="23" fillId="0" borderId="16" xfId="0" applyNumberFormat="1" applyFont="1" applyBorder="1" applyAlignment="1" applyProtection="1">
      <alignment horizontal="center" vertical="center"/>
    </xf>
    <xf numFmtId="176" fontId="25" fillId="0" borderId="0" xfId="0" applyNumberFormat="1" applyFont="1" applyBorder="1" applyAlignment="1" applyProtection="1">
      <alignment horizontal="right" vertical="center" shrinkToFit="1"/>
    </xf>
    <xf numFmtId="176" fontId="25" fillId="0" borderId="0" xfId="0" applyNumberFormat="1" applyFont="1" applyBorder="1" applyAlignment="1" applyProtection="1">
      <alignment horizontal="right" vertical="center" shrinkToFit="1"/>
      <protection locked="0"/>
    </xf>
    <xf numFmtId="49" fontId="24" fillId="0" borderId="16" xfId="0" applyNumberFormat="1" applyFont="1" applyBorder="1" applyAlignment="1" applyProtection="1">
      <alignment horizontal="center" vertical="center"/>
    </xf>
    <xf numFmtId="176" fontId="25" fillId="0" borderId="10" xfId="0" applyNumberFormat="1" applyFont="1" applyBorder="1" applyAlignment="1" applyProtection="1">
      <alignment horizontal="right" vertical="center" shrinkToFit="1"/>
      <protection locked="0"/>
    </xf>
    <xf numFmtId="49" fontId="23" fillId="0" borderId="16" xfId="0" applyNumberFormat="1" applyFont="1" applyBorder="1" applyAlignment="1" applyProtection="1">
      <alignment horizontal="center" vertical="center"/>
    </xf>
    <xf numFmtId="49" fontId="24" fillId="0" borderId="17" xfId="0" applyNumberFormat="1" applyFont="1" applyBorder="1" applyAlignment="1" applyProtection="1">
      <alignment horizontal="center" vertical="center"/>
    </xf>
    <xf numFmtId="176" fontId="22" fillId="0" borderId="18" xfId="0" applyNumberFormat="1" applyFont="1" applyBorder="1" applyAlignment="1" applyProtection="1">
      <alignment horizontal="right" vertical="center" shrinkToFit="1"/>
    </xf>
    <xf numFmtId="176" fontId="22" fillId="0" borderId="10" xfId="0" applyNumberFormat="1" applyFont="1" applyBorder="1" applyAlignment="1" applyProtection="1">
      <alignment horizontal="right" vertical="center" shrinkToFit="1"/>
    </xf>
    <xf numFmtId="0" fontId="0" fillId="0" borderId="0" xfId="0" applyNumberFormat="1" applyAlignment="1" applyProtection="1">
      <alignment horizontal="center" vertical="center"/>
    </xf>
    <xf numFmtId="0" fontId="0" fillId="0" borderId="0" xfId="0" applyNumberFormat="1" applyProtection="1"/>
    <xf numFmtId="0" fontId="0" fillId="0" borderId="0" xfId="0" applyNumberFormat="1" applyProtection="1">
      <protection locked="0"/>
    </xf>
    <xf numFmtId="0" fontId="0" fillId="0" borderId="0" xfId="0" applyNumberFormat="1" applyBorder="1" applyProtection="1">
      <protection locked="0"/>
    </xf>
    <xf numFmtId="176" fontId="0" fillId="0" borderId="0" xfId="0" applyNumberFormat="1" applyProtection="1"/>
    <xf numFmtId="41" fontId="0" fillId="0" borderId="0" xfId="0" applyNumberFormat="1" applyProtection="1"/>
    <xf numFmtId="0" fontId="26" fillId="0" borderId="0" xfId="0" applyNumberFormat="1" applyFont="1" applyAlignment="1">
      <alignment horizontal="left" vertical="center"/>
    </xf>
    <xf numFmtId="0" fontId="27" fillId="0" borderId="12" xfId="0" applyNumberFormat="1" applyFont="1" applyFill="1" applyBorder="1" applyAlignment="1" applyProtection="1">
      <alignment horizontal="center" vertical="center"/>
    </xf>
    <xf numFmtId="0" fontId="27" fillId="0" borderId="13" xfId="0" applyNumberFormat="1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horizontal="center" vertical="center"/>
    </xf>
    <xf numFmtId="0" fontId="27" fillId="0" borderId="13" xfId="0" applyNumberFormat="1" applyFont="1" applyFill="1" applyBorder="1" applyAlignment="1" applyProtection="1">
      <alignment horizontal="center" vertical="center"/>
    </xf>
    <xf numFmtId="0" fontId="27" fillId="0" borderId="14" xfId="0" applyNumberFormat="1" applyFont="1" applyFill="1" applyBorder="1" applyAlignment="1" applyProtection="1">
      <alignment horizontal="center" vertical="center"/>
    </xf>
    <xf numFmtId="177" fontId="28" fillId="0" borderId="0" xfId="0" applyNumberFormat="1" applyFont="1" applyFill="1" applyBorder="1" applyAlignment="1">
      <alignment horizontal="right" vertical="center"/>
    </xf>
    <xf numFmtId="0" fontId="29" fillId="0" borderId="16" xfId="0" applyNumberFormat="1" applyFont="1" applyFill="1" applyBorder="1" applyAlignment="1" applyProtection="1">
      <alignment horizontal="center" vertical="center"/>
    </xf>
    <xf numFmtId="177" fontId="30" fillId="0" borderId="0" xfId="0" applyNumberFormat="1" applyFont="1" applyFill="1" applyBorder="1" applyAlignment="1">
      <alignment horizontal="right" vertical="center"/>
    </xf>
    <xf numFmtId="49" fontId="27" fillId="0" borderId="16" xfId="0" applyNumberFormat="1" applyFont="1" applyFill="1" applyBorder="1" applyAlignment="1" applyProtection="1">
      <alignment horizontal="center" vertical="center"/>
    </xf>
    <xf numFmtId="49" fontId="29" fillId="0" borderId="16" xfId="0" applyNumberFormat="1" applyFont="1" applyFill="1" applyBorder="1" applyAlignment="1" applyProtection="1">
      <alignment horizontal="center" vertical="center"/>
    </xf>
    <xf numFmtId="49" fontId="27" fillId="0" borderId="17" xfId="0" applyNumberFormat="1" applyFont="1" applyFill="1" applyBorder="1" applyAlignment="1" applyProtection="1">
      <alignment horizontal="center" vertical="center"/>
    </xf>
    <xf numFmtId="177" fontId="28" fillId="0" borderId="10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31" fillId="0" borderId="0" xfId="0" applyNumberFormat="1" applyFont="1"/>
    <xf numFmtId="41" fontId="0" fillId="0" borderId="0" xfId="34" applyNumberFormat="1" applyFont="1"/>
    <xf numFmtId="41" fontId="31" fillId="0" borderId="0" xfId="34" applyNumberFormat="1" applyFont="1"/>
    <xf numFmtId="41" fontId="0" fillId="0" borderId="0" xfId="34" quotePrefix="1" applyNumberFormat="1" applyFont="1" applyAlignment="1">
      <alignment horizontal="right"/>
    </xf>
    <xf numFmtId="41" fontId="31" fillId="0" borderId="0" xfId="0" applyNumberFormat="1" applyFont="1"/>
    <xf numFmtId="0" fontId="29" fillId="0" borderId="13" xfId="0" applyNumberFormat="1" applyFont="1" applyFill="1" applyBorder="1" applyAlignment="1">
      <alignment horizontal="center" vertical="center"/>
    </xf>
    <xf numFmtId="41" fontId="0" fillId="0" borderId="0" xfId="34" applyNumberFormat="1" applyFont="1"/>
    <xf numFmtId="41" fontId="0" fillId="0" borderId="0" xfId="0" applyNumberFormat="1" applyFont="1"/>
    <xf numFmtId="0" fontId="0" fillId="0" borderId="0" xfId="0" applyNumberFormat="1" applyFont="1"/>
    <xf numFmtId="41" fontId="0" fillId="0" borderId="0" xfId="0" applyNumberFormat="1" applyFont="1"/>
    <xf numFmtId="0" fontId="27" fillId="0" borderId="16" xfId="0" applyNumberFormat="1" applyFont="1" applyFill="1" applyBorder="1" applyAlignment="1" applyProtection="1">
      <alignment horizontal="center" vertical="center"/>
    </xf>
    <xf numFmtId="0" fontId="31" fillId="0" borderId="19" xfId="0" applyNumberFormat="1" applyFont="1" applyBorder="1" applyAlignment="1">
      <alignment horizontal="center"/>
    </xf>
    <xf numFmtId="41" fontId="0" fillId="0" borderId="0" xfId="34" applyNumberFormat="1" applyFont="1"/>
    <xf numFmtId="41" fontId="39" fillId="0" borderId="0" xfId="34" applyNumberFormat="1"/>
    <xf numFmtId="41" fontId="0" fillId="0" borderId="0" xfId="34" quotePrefix="1" applyNumberFormat="1" applyFont="1" applyAlignment="1">
      <alignment horizontal="right"/>
    </xf>
    <xf numFmtId="0" fontId="0" fillId="0" borderId="0" xfId="0" applyNumberFormat="1" applyFont="1"/>
    <xf numFmtId="41" fontId="0" fillId="0" borderId="0" xfId="34" quotePrefix="1" applyNumberFormat="1" applyFont="1"/>
    <xf numFmtId="0" fontId="0" fillId="0" borderId="0" xfId="0" applyNumberFormat="1" applyFill="1"/>
    <xf numFmtId="41" fontId="31" fillId="0" borderId="0" xfId="34" applyNumberFormat="1" applyFont="1" applyFill="1"/>
    <xf numFmtId="41" fontId="39" fillId="0" borderId="0" xfId="34" applyNumberFormat="1" applyFill="1"/>
    <xf numFmtId="41" fontId="39" fillId="0" borderId="0" xfId="34" quotePrefix="1" applyNumberFormat="1" applyFill="1" applyAlignment="1">
      <alignment horizontal="right"/>
    </xf>
    <xf numFmtId="3" fontId="0" fillId="0" borderId="0" xfId="0" quotePrefix="1" applyNumberFormat="1" applyAlignment="1">
      <alignment horizontal="right"/>
    </xf>
    <xf numFmtId="0" fontId="26" fillId="0" borderId="0" xfId="0" applyNumberFormat="1" applyFont="1" applyAlignment="1" applyProtection="1">
      <alignment horizontal="left" vertical="center"/>
    </xf>
    <xf numFmtId="0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/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31" fillId="0" borderId="16" xfId="0" applyNumberFormat="1" applyFont="1" applyBorder="1" applyAlignment="1">
      <alignment horizontal="center"/>
    </xf>
    <xf numFmtId="0" fontId="0" fillId="0" borderId="16" xfId="0" applyNumberFormat="1" applyFont="1" applyBorder="1" applyAlignment="1">
      <alignment horizontal="center"/>
    </xf>
    <xf numFmtId="0" fontId="31" fillId="0" borderId="17" xfId="0" applyNumberFormat="1" applyFont="1" applyBorder="1" applyAlignment="1">
      <alignment horizontal="center"/>
    </xf>
    <xf numFmtId="3" fontId="31" fillId="0" borderId="20" xfId="0" applyNumberFormat="1" applyFont="1" applyBorder="1"/>
    <xf numFmtId="3" fontId="31" fillId="0" borderId="15" xfId="0" applyNumberFormat="1" applyFont="1" applyBorder="1"/>
    <xf numFmtId="3" fontId="31" fillId="0" borderId="0" xfId="0" applyNumberFormat="1" applyFont="1" applyBorder="1"/>
    <xf numFmtId="3" fontId="0" fillId="0" borderId="0" xfId="0" applyNumberFormat="1" applyFont="1" applyBorder="1"/>
    <xf numFmtId="3" fontId="31" fillId="0" borderId="21" xfId="0" applyNumberFormat="1" applyFont="1" applyBorder="1"/>
    <xf numFmtId="3" fontId="0" fillId="0" borderId="21" xfId="0" applyNumberFormat="1" applyFont="1" applyBorder="1"/>
    <xf numFmtId="3" fontId="31" fillId="0" borderId="18" xfId="0" applyNumberFormat="1" applyFont="1" applyBorder="1"/>
    <xf numFmtId="0" fontId="24" fillId="0" borderId="19" xfId="0" applyNumberFormat="1" applyFont="1" applyFill="1" applyBorder="1" applyAlignment="1" applyProtection="1">
      <alignment horizontal="center" vertical="center"/>
    </xf>
    <xf numFmtId="41" fontId="32" fillId="0" borderId="0" xfId="0" applyNumberFormat="1" applyFont="1"/>
    <xf numFmtId="41" fontId="23" fillId="0" borderId="0" xfId="0" applyNumberFormat="1" applyFont="1"/>
    <xf numFmtId="3" fontId="32" fillId="0" borderId="0" xfId="0" applyNumberFormat="1" applyFont="1"/>
    <xf numFmtId="0" fontId="27" fillId="0" borderId="19" xfId="0" applyNumberFormat="1" applyFont="1" applyFill="1" applyBorder="1" applyAlignment="1" applyProtection="1">
      <alignment horizontal="center" vertical="center"/>
    </xf>
    <xf numFmtId="41" fontId="31" fillId="0" borderId="18" xfId="0" applyNumberFormat="1" applyFont="1" applyBorder="1"/>
    <xf numFmtId="41" fontId="31" fillId="0" borderId="10" xfId="0" applyNumberFormat="1" applyFont="1" applyBorder="1"/>
    <xf numFmtId="41" fontId="31" fillId="0" borderId="10" xfId="34" applyNumberFormat="1" applyFont="1" applyBorder="1"/>
    <xf numFmtId="3" fontId="31" fillId="0" borderId="10" xfId="0" applyNumberFormat="1" applyFont="1" applyBorder="1"/>
    <xf numFmtId="41" fontId="31" fillId="0" borderId="10" xfId="34" applyNumberFormat="1" applyFont="1" applyFill="1" applyBorder="1"/>
    <xf numFmtId="41" fontId="32" fillId="0" borderId="0" xfId="0" applyNumberFormat="1" applyFont="1" applyProtection="1"/>
    <xf numFmtId="3" fontId="32" fillId="0" borderId="0" xfId="0" applyNumberFormat="1" applyFont="1" applyProtection="1"/>
    <xf numFmtId="0" fontId="29" fillId="0" borderId="0" xfId="0" applyNumberFormat="1" applyFont="1" applyFill="1" applyBorder="1" applyAlignment="1" applyProtection="1">
      <alignment horizontal="center" vertical="center"/>
    </xf>
    <xf numFmtId="177" fontId="32" fillId="0" borderId="0" xfId="0" applyNumberFormat="1" applyFont="1"/>
    <xf numFmtId="177" fontId="31" fillId="0" borderId="0" xfId="0" applyNumberFormat="1" applyFont="1"/>
    <xf numFmtId="177" fontId="0" fillId="0" borderId="0" xfId="0" applyNumberFormat="1"/>
    <xf numFmtId="177" fontId="31" fillId="0" borderId="10" xfId="0" applyNumberFormat="1" applyFont="1" applyBorder="1"/>
    <xf numFmtId="178" fontId="31" fillId="0" borderId="20" xfId="0" applyNumberFormat="1" applyFont="1" applyBorder="1" applyAlignment="1">
      <alignment horizontal="right"/>
    </xf>
    <xf numFmtId="178" fontId="31" fillId="0" borderId="15" xfId="0" applyNumberFormat="1" applyFont="1" applyBorder="1" applyAlignment="1">
      <alignment horizontal="right"/>
    </xf>
    <xf numFmtId="178" fontId="31" fillId="0" borderId="21" xfId="0" applyNumberFormat="1" applyFont="1" applyBorder="1" applyAlignment="1">
      <alignment horizontal="right"/>
    </xf>
    <xf numFmtId="178" fontId="31" fillId="0" borderId="0" xfId="0" applyNumberFormat="1" applyFont="1" applyBorder="1" applyAlignment="1">
      <alignment horizontal="right"/>
    </xf>
    <xf numFmtId="178" fontId="31" fillId="0" borderId="0" xfId="0" applyNumberFormat="1" applyFont="1" applyAlignment="1">
      <alignment horizontal="right"/>
    </xf>
    <xf numFmtId="178" fontId="0" fillId="0" borderId="21" xfId="0" applyNumberFormat="1" applyFont="1" applyBorder="1" applyAlignment="1">
      <alignment horizontal="right"/>
    </xf>
    <xf numFmtId="178" fontId="0" fillId="0" borderId="0" xfId="0" applyNumberFormat="1" applyFont="1" applyBorder="1" applyAlignment="1">
      <alignment horizontal="right"/>
    </xf>
    <xf numFmtId="178" fontId="0" fillId="0" borderId="0" xfId="0" applyNumberFormat="1" applyAlignment="1">
      <alignment horizontal="right"/>
    </xf>
    <xf numFmtId="178" fontId="31" fillId="0" borderId="18" xfId="0" applyNumberFormat="1" applyFont="1" applyBorder="1" applyAlignment="1">
      <alignment horizontal="right"/>
    </xf>
    <xf numFmtId="178" fontId="31" fillId="0" borderId="10" xfId="0" applyNumberFormat="1" applyFont="1" applyBorder="1" applyAlignment="1">
      <alignment horizontal="right"/>
    </xf>
    <xf numFmtId="0" fontId="33" fillId="0" borderId="0" xfId="0" applyNumberFormat="1" applyFont="1" applyBorder="1" applyAlignment="1" applyProtection="1">
      <alignment horizontal="center" vertical="center"/>
    </xf>
    <xf numFmtId="0" fontId="33" fillId="0" borderId="0" xfId="0" applyNumberFormat="1" applyFont="1" applyAlignment="1" applyProtection="1">
      <alignment horizontal="center" vertical="center"/>
    </xf>
    <xf numFmtId="0" fontId="33" fillId="0" borderId="13" xfId="0" applyNumberFormat="1" applyFont="1" applyBorder="1" applyAlignment="1" applyProtection="1">
      <alignment horizontal="center" vertical="center"/>
    </xf>
    <xf numFmtId="0" fontId="33" fillId="0" borderId="14" xfId="0" applyNumberFormat="1" applyFont="1" applyBorder="1" applyAlignment="1" applyProtection="1">
      <alignment horizontal="center" vertical="center"/>
    </xf>
    <xf numFmtId="0" fontId="34" fillId="0" borderId="0" xfId="0" applyNumberFormat="1" applyFont="1" applyBorder="1" applyAlignment="1" applyProtection="1">
      <alignment horizontal="center" vertical="center" shrinkToFit="1"/>
    </xf>
    <xf numFmtId="0" fontId="34" fillId="0" borderId="0" xfId="0" applyNumberFormat="1" applyFont="1" applyAlignment="1" applyProtection="1">
      <alignment horizontal="center" vertical="center" shrinkToFit="1"/>
    </xf>
    <xf numFmtId="0" fontId="34" fillId="0" borderId="16" xfId="0" applyNumberFormat="1" applyFont="1" applyBorder="1" applyAlignment="1" applyProtection="1">
      <alignment horizontal="center" vertical="center" shrinkToFit="1"/>
    </xf>
    <xf numFmtId="0" fontId="33" fillId="0" borderId="16" xfId="0" applyNumberFormat="1" applyFont="1" applyBorder="1" applyAlignment="1">
      <alignment horizontal="center" vertical="center" shrinkToFit="1"/>
    </xf>
    <xf numFmtId="0" fontId="33" fillId="0" borderId="0" xfId="0" applyNumberFormat="1" applyFont="1" applyBorder="1" applyAlignment="1">
      <alignment shrinkToFit="1"/>
    </xf>
    <xf numFmtId="0" fontId="33" fillId="0" borderId="13" xfId="0" applyNumberFormat="1" applyFont="1" applyBorder="1" applyAlignment="1">
      <alignment shrinkToFit="1"/>
    </xf>
    <xf numFmtId="49" fontId="34" fillId="0" borderId="16" xfId="0" applyNumberFormat="1" applyFont="1" applyBorder="1" applyAlignment="1" applyProtection="1">
      <alignment horizontal="center" vertical="center" shrinkToFit="1"/>
    </xf>
    <xf numFmtId="49" fontId="34" fillId="0" borderId="16" xfId="0" applyNumberFormat="1" applyFont="1" applyBorder="1" applyAlignment="1" applyProtection="1">
      <alignment horizontal="center" shrinkToFit="1"/>
    </xf>
    <xf numFmtId="49" fontId="34" fillId="0" borderId="17" xfId="0" applyNumberFormat="1" applyFont="1" applyBorder="1" applyAlignment="1" applyProtection="1">
      <alignment horizontal="center" vertical="center" shrinkToFit="1"/>
    </xf>
    <xf numFmtId="0" fontId="33" fillId="0" borderId="13" xfId="0" applyNumberFormat="1" applyFont="1" applyBorder="1" applyAlignment="1" applyProtection="1">
      <alignment horizontal="center" vertical="center"/>
    </xf>
    <xf numFmtId="178" fontId="0" fillId="0" borderId="13" xfId="0" applyNumberFormat="1" applyFont="1" applyBorder="1" applyAlignment="1">
      <alignment horizontal="center"/>
    </xf>
    <xf numFmtId="178" fontId="33" fillId="0" borderId="0" xfId="0" applyNumberFormat="1" applyFont="1" applyBorder="1" applyAlignment="1">
      <alignment shrinkToFit="1"/>
    </xf>
    <xf numFmtId="178" fontId="33" fillId="0" borderId="0" xfId="0" applyNumberFormat="1" applyFont="1" applyBorder="1" applyAlignment="1" applyProtection="1">
      <alignment shrinkToFit="1"/>
    </xf>
    <xf numFmtId="178" fontId="31" fillId="0" borderId="20" xfId="0" applyNumberFormat="1" applyFont="1" applyBorder="1" applyAlignment="1"/>
    <xf numFmtId="178" fontId="31" fillId="0" borderId="15" xfId="0" applyNumberFormat="1" applyFont="1" applyBorder="1" applyAlignment="1"/>
    <xf numFmtId="178" fontId="34" fillId="0" borderId="15" xfId="0" applyNumberFormat="1" applyFont="1" applyBorder="1" applyAlignment="1" applyProtection="1">
      <alignment vertical="center" shrinkToFit="1"/>
    </xf>
    <xf numFmtId="178" fontId="34" fillId="0" borderId="15" xfId="0" applyNumberFormat="1" applyFont="1" applyBorder="1" applyAlignment="1" applyProtection="1">
      <alignment vertical="center" shrinkToFit="1"/>
    </xf>
    <xf numFmtId="178" fontId="31" fillId="0" borderId="21" xfId="0" applyNumberFormat="1" applyFont="1" applyBorder="1" applyAlignment="1"/>
    <xf numFmtId="178" fontId="31" fillId="0" borderId="0" xfId="0" applyNumberFormat="1" applyFont="1" applyBorder="1" applyAlignment="1"/>
    <xf numFmtId="178" fontId="34" fillId="0" borderId="0" xfId="0" applyNumberFormat="1" applyFont="1" applyBorder="1" applyAlignment="1" applyProtection="1">
      <alignment vertical="center" shrinkToFit="1"/>
    </xf>
    <xf numFmtId="178" fontId="34" fillId="0" borderId="0" xfId="0" applyNumberFormat="1" applyFont="1" applyBorder="1" applyAlignment="1" applyProtection="1">
      <alignment vertical="center" shrinkToFit="1"/>
    </xf>
    <xf numFmtId="178" fontId="0" fillId="0" borderId="21" xfId="0" applyNumberFormat="1" applyFont="1" applyBorder="1" applyAlignment="1"/>
    <xf numFmtId="178" fontId="0" fillId="0" borderId="0" xfId="0" applyNumberFormat="1" applyFont="1" applyBorder="1" applyAlignment="1"/>
    <xf numFmtId="178" fontId="33" fillId="0" borderId="0" xfId="0" applyNumberFormat="1" applyFont="1" applyBorder="1" applyAlignment="1" applyProtection="1">
      <alignment vertical="center" shrinkToFit="1"/>
    </xf>
    <xf numFmtId="178" fontId="33" fillId="0" borderId="0" xfId="0" applyNumberFormat="1" applyFont="1" applyBorder="1" applyAlignment="1" applyProtection="1">
      <alignment vertical="center" shrinkToFit="1"/>
    </xf>
    <xf numFmtId="178" fontId="34" fillId="0" borderId="0" xfId="0" applyNumberFormat="1" applyFont="1" applyFill="1" applyBorder="1" applyAlignment="1" applyProtection="1">
      <alignment vertical="center" shrinkToFit="1"/>
    </xf>
    <xf numFmtId="178" fontId="33" fillId="0" borderId="0" xfId="0" applyNumberFormat="1" applyFont="1" applyFill="1" applyBorder="1" applyAlignment="1" applyProtection="1">
      <alignment vertical="center" shrinkToFit="1"/>
    </xf>
    <xf numFmtId="178" fontId="31" fillId="0" borderId="18" xfId="0" applyNumberFormat="1" applyFont="1" applyBorder="1" applyAlignment="1"/>
    <xf numFmtId="178" fontId="31" fillId="0" borderId="10" xfId="0" applyNumberFormat="1" applyFont="1" applyBorder="1" applyAlignment="1"/>
    <xf numFmtId="178" fontId="34" fillId="0" borderId="18" xfId="0" applyNumberFormat="1" applyFont="1" applyBorder="1" applyAlignment="1" applyProtection="1">
      <alignment vertical="center" shrinkToFit="1"/>
    </xf>
    <xf numFmtId="178" fontId="34" fillId="0" borderId="10" xfId="0" applyNumberFormat="1" applyFont="1" applyBorder="1" applyAlignment="1" applyProtection="1">
      <alignment vertical="center" shrinkToFit="1"/>
    </xf>
    <xf numFmtId="178" fontId="34" fillId="0" borderId="15" xfId="0" applyNumberFormat="1" applyFont="1" applyBorder="1" applyAlignment="1" applyProtection="1">
      <alignment vertical="center"/>
    </xf>
    <xf numFmtId="178" fontId="0" fillId="0" borderId="21" xfId="0" applyNumberFormat="1" applyFont="1" applyBorder="1" applyAlignment="1"/>
    <xf numFmtId="178" fontId="0" fillId="0" borderId="0" xfId="0" applyNumberFormat="1" applyFont="1" applyBorder="1" applyAlignment="1"/>
    <xf numFmtId="178" fontId="34" fillId="0" borderId="0" xfId="0" applyNumberFormat="1" applyFont="1" applyBorder="1" applyAlignment="1">
      <alignment shrinkToFit="1"/>
    </xf>
    <xf numFmtId="0" fontId="34" fillId="0" borderId="0" xfId="0" applyNumberFormat="1" applyFont="1" applyBorder="1" applyAlignment="1">
      <alignment shrinkToFit="1"/>
    </xf>
    <xf numFmtId="178" fontId="34" fillId="0" borderId="0" xfId="0" applyNumberFormat="1" applyFont="1" applyBorder="1" applyAlignment="1" applyProtection="1">
      <alignment shrinkToFit="1"/>
    </xf>
    <xf numFmtId="0" fontId="34" fillId="0" borderId="0" xfId="0" applyNumberFormat="1" applyFont="1" applyBorder="1" applyAlignment="1" applyProtection="1">
      <alignment shrinkToFit="1"/>
    </xf>
    <xf numFmtId="0" fontId="34" fillId="0" borderId="0" xfId="0" applyNumberFormat="1" applyFont="1" applyAlignment="1" applyProtection="1">
      <alignment shrinkToFit="1"/>
    </xf>
    <xf numFmtId="178" fontId="34" fillId="0" borderId="10" xfId="0" applyNumberFormat="1" applyFont="1" applyBorder="1" applyAlignment="1">
      <alignment shrinkToFit="1"/>
    </xf>
    <xf numFmtId="0" fontId="34" fillId="0" borderId="22" xfId="0" applyNumberFormat="1" applyFont="1" applyBorder="1" applyAlignment="1">
      <alignment shrinkToFit="1"/>
    </xf>
    <xf numFmtId="0" fontId="0" fillId="0" borderId="0" xfId="0" applyNumberFormat="1"/>
    <xf numFmtId="0" fontId="35" fillId="0" borderId="0" xfId="0" applyNumberFormat="1" applyFont="1" applyAlignment="1" applyProtection="1">
      <alignment horizontal="center" vertical="center"/>
    </xf>
    <xf numFmtId="0" fontId="33" fillId="0" borderId="19" xfId="0" applyNumberFormat="1" applyFont="1" applyBorder="1" applyAlignment="1">
      <alignment horizontal="center" vertical="center" wrapText="1"/>
    </xf>
    <xf numFmtId="0" fontId="33" fillId="0" borderId="17" xfId="0" applyNumberFormat="1" applyFont="1" applyBorder="1" applyAlignment="1">
      <alignment horizontal="center" vertical="center"/>
    </xf>
    <xf numFmtId="0" fontId="33" fillId="0" borderId="12" xfId="0" applyNumberFormat="1" applyFont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4" fillId="0" borderId="16" xfId="0" applyNumberFormat="1" applyFont="1" applyBorder="1" applyAlignment="1" applyProtection="1">
      <alignment horizontal="center" vertical="center" shrinkToFit="1"/>
    </xf>
    <xf numFmtId="41" fontId="34" fillId="0" borderId="15" xfId="0" applyNumberFormat="1" applyFont="1" applyBorder="1" applyAlignment="1">
      <alignment vertical="center" shrinkToFit="1"/>
    </xf>
    <xf numFmtId="0" fontId="31" fillId="0" borderId="0" xfId="0" applyNumberFormat="1" applyFont="1" applyAlignment="1">
      <alignment shrinkToFit="1"/>
    </xf>
    <xf numFmtId="0" fontId="34" fillId="0" borderId="16" xfId="0" applyNumberFormat="1" applyFont="1" applyBorder="1" applyAlignment="1" applyProtection="1">
      <alignment horizontal="center" vertical="center"/>
    </xf>
    <xf numFmtId="41" fontId="34" fillId="0" borderId="0" xfId="0" applyNumberFormat="1" applyFont="1" applyBorder="1" applyAlignment="1">
      <alignment vertical="center"/>
    </xf>
    <xf numFmtId="0" fontId="31" fillId="0" borderId="0" xfId="0" applyNumberFormat="1" applyFont="1"/>
    <xf numFmtId="0" fontId="33" fillId="0" borderId="16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>
      <alignment vertical="center"/>
    </xf>
    <xf numFmtId="49" fontId="34" fillId="0" borderId="16" xfId="0" applyNumberFormat="1" applyFont="1" applyBorder="1" applyAlignment="1" applyProtection="1">
      <alignment horizontal="center" vertical="center"/>
    </xf>
    <xf numFmtId="49" fontId="34" fillId="0" borderId="16" xfId="0" applyNumberFormat="1" applyFont="1" applyBorder="1" applyAlignment="1" applyProtection="1">
      <alignment horizontal="center"/>
    </xf>
    <xf numFmtId="49" fontId="33" fillId="0" borderId="16" xfId="0" applyNumberFormat="1" applyFont="1" applyBorder="1" applyAlignment="1" applyProtection="1">
      <alignment horizontal="center"/>
    </xf>
    <xf numFmtId="41" fontId="36" fillId="0" borderId="0" xfId="0" applyNumberFormat="1" applyFont="1" applyBorder="1" applyAlignment="1">
      <alignment vertical="center"/>
    </xf>
    <xf numFmtId="41" fontId="33" fillId="0" borderId="21" xfId="0" applyNumberFormat="1" applyFont="1" applyBorder="1" applyAlignment="1">
      <alignment vertical="center"/>
    </xf>
    <xf numFmtId="49" fontId="34" fillId="0" borderId="17" xfId="0" applyNumberFormat="1" applyFont="1" applyBorder="1" applyAlignment="1" applyProtection="1">
      <alignment horizontal="center" vertical="center"/>
    </xf>
    <xf numFmtId="41" fontId="34" fillId="0" borderId="18" xfId="0" applyNumberFormat="1" applyFont="1" applyBorder="1" applyAlignment="1">
      <alignment vertical="center"/>
    </xf>
    <xf numFmtId="41" fontId="34" fillId="0" borderId="10" xfId="0" applyNumberFormat="1" applyFont="1" applyBorder="1" applyAlignment="1">
      <alignment vertical="center"/>
    </xf>
    <xf numFmtId="0" fontId="0" fillId="0" borderId="0" xfId="0" applyNumberFormat="1" applyAlignment="1">
      <alignment horizontal="center"/>
    </xf>
    <xf numFmtId="41" fontId="33" fillId="0" borderId="0" xfId="0" applyNumberFormat="1" applyFont="1" applyFill="1" applyBorder="1" applyAlignment="1" applyProtection="1">
      <alignment vertical="center"/>
    </xf>
    <xf numFmtId="41" fontId="34" fillId="0" borderId="10" xfId="0" applyNumberFormat="1" applyFont="1" applyFill="1" applyBorder="1" applyAlignment="1" applyProtection="1">
      <alignment vertical="center"/>
    </xf>
    <xf numFmtId="0" fontId="33" fillId="0" borderId="17" xfId="0" applyNumberFormat="1" applyFont="1" applyFill="1" applyBorder="1" applyAlignment="1" applyProtection="1">
      <alignment horizontal="center" vertical="center"/>
    </xf>
    <xf numFmtId="0" fontId="33" fillId="0" borderId="12" xfId="0" applyNumberFormat="1" applyFont="1" applyFill="1" applyBorder="1" applyAlignment="1" applyProtection="1">
      <alignment horizontal="center" vertical="center"/>
    </xf>
    <xf numFmtId="0" fontId="33" fillId="0" borderId="13" xfId="0" applyNumberFormat="1" applyFont="1" applyFill="1" applyBorder="1" applyAlignment="1" applyProtection="1">
      <alignment horizontal="center" vertical="center"/>
    </xf>
    <xf numFmtId="41" fontId="34" fillId="0" borderId="21" xfId="0" applyNumberFormat="1" applyFont="1" applyFill="1" applyBorder="1" applyAlignment="1" applyProtection="1">
      <alignment vertical="center"/>
    </xf>
    <xf numFmtId="41" fontId="34" fillId="0" borderId="0" xfId="0" applyNumberFormat="1" applyFont="1" applyFill="1" applyBorder="1" applyAlignment="1" applyProtection="1">
      <alignment vertical="center"/>
    </xf>
    <xf numFmtId="41" fontId="34" fillId="0" borderId="16" xfId="0" applyNumberFormat="1" applyFont="1" applyFill="1" applyBorder="1" applyAlignment="1" applyProtection="1">
      <alignment vertical="center"/>
    </xf>
    <xf numFmtId="41" fontId="33" fillId="0" borderId="21" xfId="0" applyNumberFormat="1" applyFont="1" applyFill="1" applyBorder="1" applyAlignment="1" applyProtection="1">
      <alignment vertical="center"/>
    </xf>
    <xf numFmtId="41" fontId="33" fillId="0" borderId="16" xfId="0" applyNumberFormat="1" applyFont="1" applyFill="1" applyBorder="1" applyAlignment="1" applyProtection="1">
      <alignment vertical="center"/>
    </xf>
    <xf numFmtId="41" fontId="34" fillId="0" borderId="18" xfId="0" applyNumberFormat="1" applyFont="1" applyFill="1" applyBorder="1" applyAlignment="1" applyProtection="1">
      <alignment vertical="center"/>
    </xf>
    <xf numFmtId="41" fontId="34" fillId="0" borderId="17" xfId="0" applyNumberFormat="1" applyFont="1" applyFill="1" applyBorder="1" applyAlignment="1" applyProtection="1">
      <alignment vertical="center"/>
    </xf>
    <xf numFmtId="41" fontId="34" fillId="0" borderId="20" xfId="0" applyNumberFormat="1" applyFont="1" applyFill="1" applyBorder="1" applyAlignment="1" applyProtection="1">
      <alignment horizontal="right" vertical="center" shrinkToFit="1"/>
    </xf>
    <xf numFmtId="41" fontId="34" fillId="0" borderId="15" xfId="0" applyNumberFormat="1" applyFont="1" applyFill="1" applyBorder="1" applyAlignment="1" applyProtection="1">
      <alignment horizontal="right" vertical="center" shrinkToFit="1"/>
    </xf>
    <xf numFmtId="41" fontId="34" fillId="0" borderId="19" xfId="0" applyNumberFormat="1" applyFont="1" applyFill="1" applyBorder="1" applyAlignment="1" applyProtection="1">
      <alignment horizontal="right" vertical="center" shrinkToFit="1"/>
    </xf>
    <xf numFmtId="41" fontId="34" fillId="0" borderId="20" xfId="0" applyNumberFormat="1" applyFont="1" applyFill="1" applyBorder="1" applyAlignment="1" applyProtection="1">
      <alignment vertical="center" shrinkToFit="1"/>
    </xf>
    <xf numFmtId="41" fontId="34" fillId="0" borderId="15" xfId="0" applyNumberFormat="1" applyFont="1" applyFill="1" applyBorder="1" applyAlignment="1" applyProtection="1">
      <alignment vertical="center" shrinkToFit="1"/>
    </xf>
    <xf numFmtId="41" fontId="34" fillId="0" borderId="21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Fill="1" applyBorder="1" applyAlignment="1" applyProtection="1">
      <alignment vertical="center" shrinkToFit="1"/>
    </xf>
    <xf numFmtId="41" fontId="34" fillId="0" borderId="18" xfId="0" applyNumberFormat="1" applyFont="1" applyFill="1" applyBorder="1" applyAlignment="1" applyProtection="1">
      <alignment vertical="center" shrinkToFit="1"/>
    </xf>
    <xf numFmtId="41" fontId="34" fillId="0" borderId="10" xfId="0" applyNumberFormat="1" applyFont="1" applyFill="1" applyBorder="1" applyAlignment="1" applyProtection="1">
      <alignment vertical="center" shrinkToFit="1"/>
    </xf>
    <xf numFmtId="41" fontId="33" fillId="0" borderId="21" xfId="0" applyNumberFormat="1" applyFont="1" applyFill="1" applyBorder="1" applyAlignment="1" applyProtection="1">
      <alignment vertical="center" shrinkToFit="1"/>
    </xf>
    <xf numFmtId="41" fontId="33" fillId="0" borderId="0" xfId="0" applyNumberFormat="1" applyFont="1" applyFill="1" applyBorder="1" applyAlignment="1" applyProtection="1">
      <alignment vertical="center" shrinkToFit="1"/>
    </xf>
    <xf numFmtId="0" fontId="33" fillId="0" borderId="13" xfId="0" applyNumberFormat="1" applyFont="1" applyFill="1" applyBorder="1" applyAlignment="1" applyProtection="1">
      <alignment horizontal="center" vertical="center"/>
    </xf>
    <xf numFmtId="41" fontId="34" fillId="0" borderId="19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Fill="1" applyBorder="1" applyAlignment="1" applyProtection="1">
      <alignment vertical="center"/>
    </xf>
    <xf numFmtId="41" fontId="34" fillId="0" borderId="16" xfId="0" applyNumberFormat="1" applyFont="1" applyFill="1" applyBorder="1" applyAlignment="1" applyProtection="1">
      <alignment vertical="center"/>
    </xf>
    <xf numFmtId="41" fontId="33" fillId="0" borderId="0" xfId="0" applyNumberFormat="1" applyFont="1" applyFill="1" applyBorder="1" applyAlignment="1" applyProtection="1">
      <alignment vertical="center"/>
    </xf>
    <xf numFmtId="41" fontId="33" fillId="0" borderId="16" xfId="0" applyNumberFormat="1" applyFont="1" applyFill="1" applyBorder="1" applyAlignment="1" applyProtection="1">
      <alignment vertical="center"/>
    </xf>
    <xf numFmtId="41" fontId="34" fillId="0" borderId="10" xfId="0" applyNumberFormat="1" applyFont="1" applyFill="1" applyBorder="1" applyAlignment="1" applyProtection="1">
      <alignment vertical="center"/>
    </xf>
    <xf numFmtId="41" fontId="34" fillId="0" borderId="17" xfId="0" applyNumberFormat="1" applyFont="1" applyFill="1" applyBorder="1" applyAlignment="1" applyProtection="1">
      <alignment vertical="center"/>
    </xf>
    <xf numFmtId="41" fontId="34" fillId="0" borderId="21" xfId="0" applyNumberFormat="1" applyFont="1" applyFill="1" applyBorder="1" applyAlignment="1" applyProtection="1">
      <alignment vertical="center"/>
    </xf>
    <xf numFmtId="41" fontId="33" fillId="0" borderId="21" xfId="0" applyNumberFormat="1" applyFont="1" applyFill="1" applyBorder="1" applyAlignment="1" applyProtection="1">
      <alignment vertical="center"/>
    </xf>
    <xf numFmtId="41" fontId="34" fillId="0" borderId="18" xfId="0" applyNumberFormat="1" applyFont="1" applyFill="1" applyBorder="1" applyAlignment="1" applyProtection="1">
      <alignment vertical="center"/>
    </xf>
    <xf numFmtId="41" fontId="34" fillId="0" borderId="21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Fill="1" applyBorder="1" applyAlignment="1" applyProtection="1">
      <alignment vertical="center" shrinkToFit="1"/>
    </xf>
    <xf numFmtId="41" fontId="33" fillId="0" borderId="21" xfId="0" applyNumberFormat="1" applyFont="1" applyFill="1" applyBorder="1" applyAlignment="1" applyProtection="1">
      <alignment vertical="center" shrinkToFit="1"/>
    </xf>
    <xf numFmtId="41" fontId="33" fillId="0" borderId="0" xfId="0" applyNumberFormat="1" applyFont="1" applyFill="1" applyBorder="1" applyAlignment="1" applyProtection="1">
      <alignment vertical="center" shrinkToFit="1"/>
    </xf>
    <xf numFmtId="41" fontId="34" fillId="0" borderId="18" xfId="0" applyNumberFormat="1" applyFont="1" applyFill="1" applyBorder="1" applyAlignment="1" applyProtection="1">
      <alignment vertical="center" shrinkToFit="1"/>
    </xf>
    <xf numFmtId="41" fontId="34" fillId="0" borderId="10" xfId="0" applyNumberFormat="1" applyFont="1" applyFill="1" applyBorder="1" applyAlignment="1" applyProtection="1">
      <alignment vertical="center" shrinkToFit="1"/>
    </xf>
    <xf numFmtId="0" fontId="34" fillId="28" borderId="23" xfId="0" applyNumberFormat="1" applyFont="1" applyFill="1" applyBorder="1" applyAlignment="1">
      <alignment horizontal="center" vertical="center" wrapText="1"/>
    </xf>
    <xf numFmtId="0" fontId="34" fillId="0" borderId="26" xfId="0" applyNumberFormat="1" applyFont="1" applyBorder="1" applyAlignment="1" applyProtection="1">
      <alignment horizontal="center" vertical="center" shrinkToFit="1"/>
    </xf>
    <xf numFmtId="0" fontId="34" fillId="0" borderId="26" xfId="0" applyNumberFormat="1" applyFont="1" applyBorder="1" applyAlignment="1" applyProtection="1">
      <alignment horizontal="center" vertical="center"/>
    </xf>
    <xf numFmtId="41" fontId="34" fillId="0" borderId="27" xfId="0" applyNumberFormat="1" applyFont="1" applyFill="1" applyBorder="1" applyAlignment="1" applyProtection="1">
      <alignment vertical="center"/>
    </xf>
    <xf numFmtId="0" fontId="33" fillId="0" borderId="26" xfId="0" applyNumberFormat="1" applyFont="1" applyBorder="1" applyAlignment="1" applyProtection="1">
      <alignment horizontal="center" vertical="center"/>
    </xf>
    <xf numFmtId="41" fontId="33" fillId="0" borderId="27" xfId="0" applyNumberFormat="1" applyFont="1" applyFill="1" applyBorder="1" applyAlignment="1" applyProtection="1">
      <alignment vertical="center"/>
    </xf>
    <xf numFmtId="49" fontId="34" fillId="0" borderId="26" xfId="0" applyNumberFormat="1" applyFont="1" applyBorder="1" applyAlignment="1" applyProtection="1">
      <alignment horizontal="center" vertical="center"/>
    </xf>
    <xf numFmtId="49" fontId="34" fillId="0" borderId="26" xfId="0" applyNumberFormat="1" applyFont="1" applyBorder="1" applyAlignment="1" applyProtection="1">
      <alignment horizontal="center"/>
    </xf>
    <xf numFmtId="49" fontId="33" fillId="0" borderId="26" xfId="0" applyNumberFormat="1" applyFont="1" applyBorder="1" applyAlignment="1" applyProtection="1">
      <alignment horizontal="center"/>
    </xf>
    <xf numFmtId="49" fontId="34" fillId="0" borderId="28" xfId="0" applyNumberFormat="1" applyFont="1" applyBorder="1" applyAlignment="1" applyProtection="1">
      <alignment horizontal="center" vertical="center"/>
    </xf>
    <xf numFmtId="41" fontId="34" fillId="0" borderId="29" xfId="0" applyNumberFormat="1" applyFont="1" applyFill="1" applyBorder="1" applyAlignment="1" applyProtection="1">
      <alignment vertical="center" shrinkToFit="1"/>
    </xf>
    <xf numFmtId="41" fontId="34" fillId="0" borderId="30" xfId="0" applyNumberFormat="1" applyFont="1" applyFill="1" applyBorder="1" applyAlignment="1" applyProtection="1">
      <alignment vertical="center" shrinkToFit="1"/>
    </xf>
    <xf numFmtId="41" fontId="34" fillId="0" borderId="29" xfId="0" applyNumberFormat="1" applyFont="1" applyFill="1" applyBorder="1" applyAlignment="1" applyProtection="1">
      <alignment vertical="center"/>
    </xf>
    <xf numFmtId="41" fontId="34" fillId="0" borderId="30" xfId="0" applyNumberFormat="1" applyFont="1" applyFill="1" applyBorder="1" applyAlignment="1" applyProtection="1">
      <alignment vertical="center"/>
    </xf>
    <xf numFmtId="41" fontId="34" fillId="0" borderId="31" xfId="0" applyNumberFormat="1" applyFont="1" applyFill="1" applyBorder="1" applyAlignment="1" applyProtection="1">
      <alignment vertical="center"/>
    </xf>
    <xf numFmtId="41" fontId="34" fillId="0" borderId="30" xfId="0" applyNumberFormat="1" applyFont="1" applyBorder="1" applyAlignment="1">
      <alignment vertical="center"/>
    </xf>
    <xf numFmtId="41" fontId="34" fillId="0" borderId="32" xfId="0" applyNumberFormat="1" applyFont="1" applyFill="1" applyBorder="1" applyAlignment="1" applyProtection="1">
      <alignment vertical="center"/>
    </xf>
    <xf numFmtId="41" fontId="34" fillId="0" borderId="16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Border="1" applyAlignment="1">
      <alignment vertical="center" shrinkToFit="1"/>
    </xf>
    <xf numFmtId="41" fontId="34" fillId="0" borderId="27" xfId="0" applyNumberFormat="1" applyFont="1" applyFill="1" applyBorder="1" applyAlignment="1" applyProtection="1">
      <alignment vertical="center" shrinkToFit="1"/>
    </xf>
    <xf numFmtId="0" fontId="34" fillId="28" borderId="33" xfId="0" applyNumberFormat="1" applyFont="1" applyFill="1" applyBorder="1" applyAlignment="1">
      <alignment horizontal="center" vertical="center"/>
    </xf>
    <xf numFmtId="0" fontId="34" fillId="28" borderId="34" xfId="0" applyNumberFormat="1" applyFont="1" applyFill="1" applyBorder="1" applyAlignment="1">
      <alignment horizontal="center" vertical="center"/>
    </xf>
    <xf numFmtId="0" fontId="34" fillId="28" borderId="35" xfId="0" applyNumberFormat="1" applyFont="1" applyFill="1" applyBorder="1" applyAlignment="1">
      <alignment horizontal="center" vertical="center"/>
    </xf>
    <xf numFmtId="0" fontId="34" fillId="28" borderId="35" xfId="0" applyNumberFormat="1" applyFont="1" applyFill="1" applyBorder="1" applyAlignment="1" applyProtection="1">
      <alignment horizontal="center" vertical="center"/>
    </xf>
    <xf numFmtId="0" fontId="34" fillId="28" borderId="36" xfId="0" applyNumberFormat="1" applyFont="1" applyFill="1" applyBorder="1" applyAlignment="1" applyProtection="1">
      <alignment horizontal="center" vertical="center"/>
    </xf>
    <xf numFmtId="41" fontId="33" fillId="0" borderId="16" xfId="0" applyNumberFormat="1" applyFont="1" applyFill="1" applyBorder="1" applyAlignment="1" applyProtection="1">
      <alignment vertical="center" shrinkToFit="1"/>
    </xf>
    <xf numFmtId="41" fontId="34" fillId="0" borderId="31" xfId="0" applyNumberFormat="1" applyFont="1" applyFill="1" applyBorder="1" applyAlignment="1" applyProtection="1">
      <alignment vertical="center" shrinkToFit="1"/>
    </xf>
    <xf numFmtId="41" fontId="34" fillId="0" borderId="37" xfId="0" applyNumberFormat="1" applyFont="1" applyFill="1" applyBorder="1" applyAlignment="1" applyProtection="1">
      <alignment vertical="center" shrinkToFit="1"/>
    </xf>
    <xf numFmtId="0" fontId="0" fillId="0" borderId="37" xfId="0" applyNumberFormat="1" applyBorder="1"/>
    <xf numFmtId="0" fontId="0" fillId="0" borderId="38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42" xfId="0" applyNumberFormat="1" applyBorder="1" applyAlignment="1">
      <alignment horizontal="center" vertical="center"/>
    </xf>
    <xf numFmtId="0" fontId="0" fillId="0" borderId="40" xfId="0" applyNumberFormat="1" applyBorder="1" applyAlignment="1">
      <alignment horizontal="center" vertical="center"/>
    </xf>
    <xf numFmtId="0" fontId="0" fillId="0" borderId="41" xfId="0" applyNumberFormat="1" applyBorder="1" applyAlignment="1">
      <alignment horizontal="center" vertical="center"/>
    </xf>
    <xf numFmtId="0" fontId="31" fillId="0" borderId="40" xfId="0" applyNumberFormat="1" applyFont="1" applyBorder="1" applyAlignment="1">
      <alignment horizontal="center" vertical="center"/>
    </xf>
    <xf numFmtId="0" fontId="31" fillId="0" borderId="0" xfId="0" applyNumberFormat="1" applyFont="1" applyAlignment="1">
      <alignment vertical="center"/>
    </xf>
    <xf numFmtId="41" fontId="31" fillId="0" borderId="0" xfId="34" applyFont="1" applyBorder="1"/>
    <xf numFmtId="41" fontId="31" fillId="0" borderId="27" xfId="34" applyFont="1" applyBorder="1"/>
    <xf numFmtId="41" fontId="39" fillId="0" borderId="0" xfId="34" applyBorder="1"/>
    <xf numFmtId="41" fontId="39" fillId="0" borderId="27" xfId="34" applyBorder="1"/>
    <xf numFmtId="41" fontId="39" fillId="0" borderId="30" xfId="34" applyBorder="1"/>
    <xf numFmtId="41" fontId="39" fillId="0" borderId="32" xfId="34" applyBorder="1"/>
    <xf numFmtId="41" fontId="31" fillId="0" borderId="45" xfId="34" applyFont="1" applyBorder="1"/>
    <xf numFmtId="41" fontId="31" fillId="0" borderId="46" xfId="34" applyFont="1" applyBorder="1"/>
    <xf numFmtId="41" fontId="31" fillId="0" borderId="47" xfId="34" applyFont="1" applyBorder="1"/>
    <xf numFmtId="41" fontId="39" fillId="0" borderId="21" xfId="34" applyBorder="1"/>
    <xf numFmtId="41" fontId="39" fillId="0" borderId="16" xfId="34" applyBorder="1"/>
    <xf numFmtId="41" fontId="39" fillId="0" borderId="29" xfId="34" applyBorder="1"/>
    <xf numFmtId="41" fontId="39" fillId="0" borderId="31" xfId="34" applyBorder="1"/>
    <xf numFmtId="41" fontId="31" fillId="0" borderId="21" xfId="34" applyFont="1" applyBorder="1"/>
    <xf numFmtId="41" fontId="31" fillId="0" borderId="16" xfId="34" applyFont="1" applyBorder="1"/>
    <xf numFmtId="0" fontId="0" fillId="0" borderId="35" xfId="0" applyNumberFormat="1" applyBorder="1" applyAlignment="1">
      <alignment horizontal="center" vertical="center"/>
    </xf>
    <xf numFmtId="0" fontId="0" fillId="0" borderId="36" xfId="0" applyNumberFormat="1" applyBorder="1" applyAlignment="1">
      <alignment horizontal="center" vertical="center"/>
    </xf>
    <xf numFmtId="41" fontId="34" fillId="0" borderId="21" xfId="45" applyNumberFormat="1" applyFont="1" applyFill="1" applyBorder="1" applyAlignment="1" applyProtection="1">
      <alignment vertical="center" shrinkToFit="1"/>
    </xf>
    <xf numFmtId="41" fontId="34" fillId="0" borderId="0" xfId="45" applyNumberFormat="1" applyFont="1" applyFill="1" applyBorder="1" applyAlignment="1" applyProtection="1">
      <alignment vertical="center" shrinkToFit="1"/>
    </xf>
    <xf numFmtId="41" fontId="34" fillId="0" borderId="46" xfId="45" applyNumberFormat="1" applyFont="1" applyFill="1" applyBorder="1" applyAlignment="1" applyProtection="1">
      <alignment vertical="center" shrinkToFit="1"/>
    </xf>
    <xf numFmtId="41" fontId="34" fillId="0" borderId="47" xfId="45" applyNumberFormat="1" applyFont="1" applyFill="1" applyBorder="1" applyAlignment="1" applyProtection="1">
      <alignment vertical="center" shrinkToFit="1"/>
    </xf>
    <xf numFmtId="41" fontId="34" fillId="0" borderId="48" xfId="45" applyNumberFormat="1" applyFont="1" applyFill="1" applyBorder="1" applyAlignment="1" applyProtection="1">
      <alignment vertical="center" shrinkToFit="1"/>
    </xf>
    <xf numFmtId="41" fontId="34" fillId="0" borderId="21" xfId="45" applyNumberFormat="1" applyFont="1" applyFill="1" applyBorder="1" applyAlignment="1" applyProtection="1">
      <alignment vertical="center"/>
    </xf>
    <xf numFmtId="41" fontId="34" fillId="0" borderId="0" xfId="45" applyNumberFormat="1" applyFont="1" applyFill="1" applyBorder="1" applyAlignment="1" applyProtection="1">
      <alignment vertical="center"/>
    </xf>
    <xf numFmtId="41" fontId="34" fillId="0" borderId="16" xfId="45" applyNumberFormat="1" applyFont="1" applyFill="1" applyBorder="1" applyAlignment="1" applyProtection="1">
      <alignment vertical="center"/>
    </xf>
    <xf numFmtId="41" fontId="34" fillId="0" borderId="27" xfId="45" applyNumberFormat="1" applyFont="1" applyFill="1" applyBorder="1" applyAlignment="1" applyProtection="1">
      <alignment vertical="center"/>
    </xf>
    <xf numFmtId="41" fontId="33" fillId="0" borderId="21" xfId="45" applyNumberFormat="1" applyFont="1" applyFill="1" applyBorder="1" applyAlignment="1" applyProtection="1">
      <alignment vertical="center" shrinkToFit="1"/>
    </xf>
    <xf numFmtId="41" fontId="33" fillId="0" borderId="0" xfId="45" applyNumberFormat="1" applyFont="1" applyFill="1" applyBorder="1" applyAlignment="1" applyProtection="1">
      <alignment vertical="center" shrinkToFit="1"/>
    </xf>
    <xf numFmtId="41" fontId="33" fillId="0" borderId="21" xfId="45" applyNumberFormat="1" applyFont="1" applyFill="1" applyBorder="1" applyAlignment="1" applyProtection="1">
      <alignment vertical="center"/>
    </xf>
    <xf numFmtId="41" fontId="33" fillId="0" borderId="0" xfId="45" applyNumberFormat="1" applyFont="1" applyFill="1" applyBorder="1" applyAlignment="1" applyProtection="1">
      <alignment vertical="center"/>
    </xf>
    <xf numFmtId="41" fontId="33" fillId="0" borderId="16" xfId="45" applyNumberFormat="1" applyFont="1" applyFill="1" applyBorder="1" applyAlignment="1" applyProtection="1">
      <alignment vertical="center"/>
    </xf>
    <xf numFmtId="41" fontId="33" fillId="0" borderId="27" xfId="45" applyNumberFormat="1" applyFont="1" applyFill="1" applyBorder="1" applyAlignment="1" applyProtection="1">
      <alignment vertical="center"/>
    </xf>
    <xf numFmtId="41" fontId="34" fillId="0" borderId="29" xfId="45" applyNumberFormat="1" applyFont="1" applyFill="1" applyBorder="1" applyAlignment="1" applyProtection="1">
      <alignment vertical="center" shrinkToFit="1"/>
    </xf>
    <xf numFmtId="41" fontId="34" fillId="0" borderId="30" xfId="45" applyNumberFormat="1" applyFont="1" applyFill="1" applyBorder="1" applyAlignment="1" applyProtection="1">
      <alignment vertical="center" shrinkToFit="1"/>
    </xf>
    <xf numFmtId="41" fontId="34" fillId="0" borderId="31" xfId="45" applyNumberFormat="1" applyFont="1" applyFill="1" applyBorder="1" applyAlignment="1" applyProtection="1">
      <alignment vertical="center" shrinkToFit="1"/>
    </xf>
    <xf numFmtId="41" fontId="33" fillId="0" borderId="29" xfId="45" applyNumberFormat="1" applyFont="1" applyFill="1" applyBorder="1" applyAlignment="1" applyProtection="1">
      <alignment vertical="center"/>
    </xf>
    <xf numFmtId="41" fontId="33" fillId="0" borderId="30" xfId="45" applyNumberFormat="1" applyFont="1" applyFill="1" applyBorder="1" applyAlignment="1" applyProtection="1">
      <alignment vertical="center"/>
    </xf>
    <xf numFmtId="41" fontId="33" fillId="0" borderId="31" xfId="45" applyNumberFormat="1" applyFont="1" applyFill="1" applyBorder="1" applyAlignment="1" applyProtection="1">
      <alignment vertical="center"/>
    </xf>
    <xf numFmtId="41" fontId="33" fillId="0" borderId="32" xfId="45" applyNumberFormat="1" applyFont="1" applyFill="1" applyBorder="1" applyAlignment="1" applyProtection="1">
      <alignment vertical="center"/>
    </xf>
    <xf numFmtId="41" fontId="31" fillId="0" borderId="21" xfId="46" applyFont="1" applyBorder="1"/>
    <xf numFmtId="41" fontId="31" fillId="0" borderId="0" xfId="46" applyFont="1" applyBorder="1"/>
    <xf numFmtId="41" fontId="31" fillId="0" borderId="16" xfId="46" applyFont="1" applyBorder="1"/>
    <xf numFmtId="41" fontId="31" fillId="0" borderId="27" xfId="46" applyFont="1" applyBorder="1"/>
    <xf numFmtId="41" fontId="39" fillId="0" borderId="21" xfId="46" applyBorder="1"/>
    <xf numFmtId="41" fontId="39" fillId="0" borderId="0" xfId="46" applyBorder="1"/>
    <xf numFmtId="41" fontId="39" fillId="0" borderId="16" xfId="46" applyBorder="1"/>
    <xf numFmtId="41" fontId="39" fillId="0" borderId="27" xfId="46" applyBorder="1"/>
    <xf numFmtId="41" fontId="39" fillId="0" borderId="29" xfId="46" applyBorder="1"/>
    <xf numFmtId="41" fontId="39" fillId="0" borderId="30" xfId="46" applyBorder="1"/>
    <xf numFmtId="41" fontId="39" fillId="0" borderId="31" xfId="46" applyBorder="1"/>
    <xf numFmtId="41" fontId="39" fillId="0" borderId="32" xfId="46" applyBorder="1"/>
    <xf numFmtId="0" fontId="34" fillId="0" borderId="26" xfId="45" applyNumberFormat="1" applyFont="1" applyBorder="1" applyAlignment="1" applyProtection="1">
      <alignment horizontal="center" vertical="center" shrinkToFit="1"/>
    </xf>
    <xf numFmtId="41" fontId="34" fillId="0" borderId="45" xfId="45" applyNumberFormat="1" applyFont="1" applyFill="1" applyBorder="1" applyAlignment="1" applyProtection="1">
      <alignment vertical="center" shrinkToFit="1"/>
    </xf>
    <xf numFmtId="0" fontId="34" fillId="0" borderId="26" xfId="45" applyNumberFormat="1" applyFont="1" applyBorder="1" applyAlignment="1" applyProtection="1">
      <alignment horizontal="center" vertical="center"/>
    </xf>
    <xf numFmtId="41" fontId="34" fillId="0" borderId="27" xfId="45" applyNumberFormat="1" applyFont="1" applyFill="1" applyBorder="1" applyAlignment="1" applyProtection="1">
      <alignment vertical="center" shrinkToFit="1"/>
    </xf>
    <xf numFmtId="0" fontId="33" fillId="0" borderId="26" xfId="45" applyNumberFormat="1" applyFont="1" applyBorder="1" applyAlignment="1" applyProtection="1">
      <alignment horizontal="center" vertical="center"/>
    </xf>
    <xf numFmtId="41" fontId="33" fillId="0" borderId="27" xfId="45" applyNumberFormat="1" applyFont="1" applyFill="1" applyBorder="1" applyAlignment="1" applyProtection="1">
      <alignment vertical="center" shrinkToFit="1"/>
    </xf>
    <xf numFmtId="49" fontId="34" fillId="0" borderId="26" xfId="45" applyNumberFormat="1" applyFont="1" applyBorder="1" applyAlignment="1" applyProtection="1">
      <alignment horizontal="center" vertical="center"/>
    </xf>
    <xf numFmtId="49" fontId="34" fillId="0" borderId="26" xfId="45" applyNumberFormat="1" applyFont="1" applyBorder="1" applyAlignment="1" applyProtection="1">
      <alignment horizontal="center"/>
    </xf>
    <xf numFmtId="49" fontId="33" fillId="0" borderId="26" xfId="45" applyNumberFormat="1" applyFont="1" applyBorder="1" applyAlignment="1" applyProtection="1">
      <alignment horizontal="center"/>
    </xf>
    <xf numFmtId="49" fontId="34" fillId="0" borderId="28" xfId="45" applyNumberFormat="1" applyFont="1" applyBorder="1" applyAlignment="1" applyProtection="1">
      <alignment horizontal="center" vertical="center"/>
    </xf>
    <xf numFmtId="41" fontId="34" fillId="0" borderId="32" xfId="45" applyNumberFormat="1" applyFont="1" applyFill="1" applyBorder="1" applyAlignment="1" applyProtection="1">
      <alignment vertical="center" shrinkToFit="1"/>
    </xf>
    <xf numFmtId="0" fontId="39" fillId="0" borderId="0" xfId="48" applyNumberFormat="1"/>
    <xf numFmtId="0" fontId="39" fillId="0" borderId="0" xfId="48" applyNumberFormat="1" applyAlignment="1">
      <alignment horizontal="center"/>
    </xf>
    <xf numFmtId="0" fontId="44" fillId="0" borderId="0" xfId="47" applyNumberFormat="1" applyFont="1" applyAlignment="1">
      <alignment horizontal="right"/>
    </xf>
    <xf numFmtId="0" fontId="34" fillId="33" borderId="23" xfId="48" applyNumberFormat="1" applyFont="1" applyFill="1" applyBorder="1" applyAlignment="1">
      <alignment horizontal="center" vertical="center" wrapText="1"/>
    </xf>
    <xf numFmtId="0" fontId="34" fillId="33" borderId="33" xfId="48" applyNumberFormat="1" applyFont="1" applyFill="1" applyBorder="1" applyAlignment="1">
      <alignment horizontal="center" vertical="center"/>
    </xf>
    <xf numFmtId="0" fontId="34" fillId="33" borderId="34" xfId="48" applyNumberFormat="1" applyFont="1" applyFill="1" applyBorder="1" applyAlignment="1">
      <alignment horizontal="center" vertical="center"/>
    </xf>
    <xf numFmtId="0" fontId="34" fillId="33" borderId="35" xfId="48" applyNumberFormat="1" applyFont="1" applyFill="1" applyBorder="1" applyAlignment="1">
      <alignment horizontal="center" vertical="center"/>
    </xf>
    <xf numFmtId="0" fontId="34" fillId="33" borderId="35" xfId="48" applyNumberFormat="1" applyFont="1" applyFill="1" applyBorder="1" applyAlignment="1" applyProtection="1">
      <alignment horizontal="center" vertical="center"/>
    </xf>
    <xf numFmtId="0" fontId="34" fillId="33" borderId="36" xfId="48" applyNumberFormat="1" applyFont="1" applyFill="1" applyBorder="1" applyAlignment="1" applyProtection="1">
      <alignment horizontal="center" vertical="center"/>
    </xf>
    <xf numFmtId="0" fontId="34" fillId="0" borderId="26" xfId="48" applyNumberFormat="1" applyFont="1" applyBorder="1" applyAlignment="1" applyProtection="1">
      <alignment horizontal="center" vertical="center" shrinkToFit="1"/>
    </xf>
    <xf numFmtId="41" fontId="34" fillId="0" borderId="45" xfId="48" applyNumberFormat="1" applyFont="1" applyFill="1" applyBorder="1" applyAlignment="1" applyProtection="1">
      <alignment vertical="center" shrinkToFit="1"/>
    </xf>
    <xf numFmtId="41" fontId="34" fillId="0" borderId="0" xfId="48" applyNumberFormat="1" applyFont="1" applyFill="1" applyBorder="1" applyAlignment="1" applyProtection="1">
      <alignment vertical="center" shrinkToFit="1"/>
    </xf>
    <xf numFmtId="41" fontId="34" fillId="0" borderId="47" xfId="48" applyNumberFormat="1" applyFont="1" applyFill="1" applyBorder="1" applyAlignment="1" applyProtection="1">
      <alignment vertical="center" shrinkToFit="1"/>
    </xf>
    <xf numFmtId="41" fontId="34" fillId="0" borderId="48" xfId="48" applyNumberFormat="1" applyFont="1" applyFill="1" applyBorder="1" applyAlignment="1" applyProtection="1">
      <alignment vertical="center" shrinkToFit="1"/>
    </xf>
    <xf numFmtId="0" fontId="31" fillId="0" borderId="0" xfId="48" applyNumberFormat="1" applyFont="1" applyAlignment="1">
      <alignment shrinkToFit="1"/>
    </xf>
    <xf numFmtId="0" fontId="34" fillId="0" borderId="26" xfId="48" applyNumberFormat="1" applyFont="1" applyBorder="1" applyAlignment="1" applyProtection="1">
      <alignment horizontal="center" vertical="center"/>
    </xf>
    <xf numFmtId="41" fontId="34" fillId="0" borderId="21" xfId="48" applyNumberFormat="1" applyFont="1" applyFill="1" applyBorder="1" applyAlignment="1" applyProtection="1">
      <alignment vertical="center" shrinkToFit="1"/>
    </xf>
    <xf numFmtId="41" fontId="34" fillId="0" borderId="27" xfId="48" applyNumberFormat="1" applyFont="1" applyFill="1" applyBorder="1" applyAlignment="1" applyProtection="1">
      <alignment vertical="center" shrinkToFit="1"/>
    </xf>
    <xf numFmtId="0" fontId="31" fillId="0" borderId="0" xfId="48" applyNumberFormat="1" applyFont="1"/>
    <xf numFmtId="0" fontId="33" fillId="0" borderId="26" xfId="48" applyNumberFormat="1" applyFont="1" applyBorder="1" applyAlignment="1" applyProtection="1">
      <alignment horizontal="center" vertical="center"/>
    </xf>
    <xf numFmtId="41" fontId="33" fillId="0" borderId="21" xfId="48" applyNumberFormat="1" applyFont="1" applyFill="1" applyBorder="1" applyAlignment="1" applyProtection="1">
      <alignment vertical="center" shrinkToFit="1"/>
    </xf>
    <xf numFmtId="41" fontId="33" fillId="0" borderId="0" xfId="48" applyNumberFormat="1" applyFont="1" applyFill="1" applyBorder="1" applyAlignment="1" applyProtection="1">
      <alignment vertical="center" shrinkToFit="1"/>
    </xf>
    <xf numFmtId="41" fontId="33" fillId="0" borderId="27" xfId="48" applyNumberFormat="1" applyFont="1" applyFill="1" applyBorder="1" applyAlignment="1" applyProtection="1">
      <alignment vertical="center" shrinkToFit="1"/>
    </xf>
    <xf numFmtId="49" fontId="34" fillId="0" borderId="26" xfId="48" applyNumberFormat="1" applyFont="1" applyBorder="1" applyAlignment="1" applyProtection="1">
      <alignment horizontal="center" vertical="center"/>
    </xf>
    <xf numFmtId="49" fontId="34" fillId="0" borderId="26" xfId="48" applyNumberFormat="1" applyFont="1" applyBorder="1" applyAlignment="1" applyProtection="1">
      <alignment horizontal="center"/>
    </xf>
    <xf numFmtId="49" fontId="33" fillId="0" borderId="26" xfId="48" applyNumberFormat="1" applyFont="1" applyBorder="1" applyAlignment="1" applyProtection="1">
      <alignment horizontal="center"/>
    </xf>
    <xf numFmtId="49" fontId="34" fillId="0" borderId="28" xfId="48" applyNumberFormat="1" applyFont="1" applyBorder="1" applyAlignment="1" applyProtection="1">
      <alignment horizontal="center" vertical="center"/>
    </xf>
    <xf numFmtId="41" fontId="34" fillId="0" borderId="29" xfId="48" applyNumberFormat="1" applyFont="1" applyFill="1" applyBorder="1" applyAlignment="1" applyProtection="1">
      <alignment vertical="center" shrinkToFit="1"/>
    </xf>
    <xf numFmtId="41" fontId="34" fillId="0" borderId="30" xfId="48" applyNumberFormat="1" applyFont="1" applyFill="1" applyBorder="1" applyAlignment="1" applyProtection="1">
      <alignment vertical="center" shrinkToFit="1"/>
    </xf>
    <xf numFmtId="41" fontId="34" fillId="0" borderId="31" xfId="48" applyNumberFormat="1" applyFont="1" applyFill="1" applyBorder="1" applyAlignment="1" applyProtection="1">
      <alignment vertical="center" shrinkToFit="1"/>
    </xf>
    <xf numFmtId="41" fontId="34" fillId="0" borderId="32" xfId="48" applyNumberFormat="1" applyFont="1" applyFill="1" applyBorder="1" applyAlignment="1" applyProtection="1">
      <alignment vertical="center" shrinkToFit="1"/>
    </xf>
    <xf numFmtId="0" fontId="39" fillId="0" borderId="0" xfId="48" applyNumberFormat="1" applyBorder="1"/>
    <xf numFmtId="0" fontId="0" fillId="0" borderId="19" xfId="0" applyNumberFormat="1" applyFont="1" applyBorder="1" applyAlignment="1" applyProtection="1">
      <alignment horizontal="center" vertical="center"/>
    </xf>
    <xf numFmtId="0" fontId="0" fillId="0" borderId="17" xfId="0" applyNumberFormat="1" applyFont="1" applyBorder="1" applyAlignment="1" applyProtection="1">
      <alignment horizontal="center" vertical="center"/>
    </xf>
    <xf numFmtId="0" fontId="26" fillId="0" borderId="0" xfId="0" applyNumberFormat="1" applyFont="1" applyAlignment="1">
      <alignment horizontal="left" vertical="center"/>
    </xf>
    <xf numFmtId="0" fontId="37" fillId="0" borderId="0" xfId="0" applyNumberFormat="1" applyFont="1" applyAlignment="1">
      <alignment horizontal="left" vertical="center"/>
    </xf>
    <xf numFmtId="0" fontId="0" fillId="0" borderId="10" xfId="0" applyNumberFormat="1" applyBorder="1" applyAlignment="1">
      <alignment horizontal="right" vertical="center"/>
    </xf>
    <xf numFmtId="0" fontId="27" fillId="0" borderId="12" xfId="0" applyNumberFormat="1" applyFont="1" applyFill="1" applyBorder="1" applyAlignment="1" applyProtection="1">
      <alignment horizontal="center" vertical="center"/>
    </xf>
    <xf numFmtId="0" fontId="27" fillId="0" borderId="13" xfId="0" applyNumberFormat="1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horizontal="center" vertical="center"/>
    </xf>
    <xf numFmtId="0" fontId="27" fillId="0" borderId="13" xfId="0" applyNumberFormat="1" applyFont="1" applyFill="1" applyBorder="1" applyAlignment="1" applyProtection="1">
      <alignment horizontal="center" vertical="center"/>
    </xf>
    <xf numFmtId="0" fontId="27" fillId="0" borderId="14" xfId="0" applyNumberFormat="1" applyFont="1" applyFill="1" applyBorder="1" applyAlignment="1" applyProtection="1">
      <alignment horizontal="center" vertical="center"/>
    </xf>
    <xf numFmtId="0" fontId="0" fillId="0" borderId="10" xfId="0" applyNumberFormat="1" applyBorder="1" applyAlignment="1">
      <alignment horizontal="right"/>
    </xf>
    <xf numFmtId="0" fontId="27" fillId="0" borderId="11" xfId="0" applyNumberFormat="1" applyFont="1" applyFill="1" applyBorder="1" applyAlignment="1" applyProtection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/>
    </xf>
    <xf numFmtId="0" fontId="27" fillId="0" borderId="12" xfId="0" applyNumberFormat="1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right"/>
    </xf>
    <xf numFmtId="0" fontId="0" fillId="0" borderId="1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33" fillId="0" borderId="14" xfId="0" applyNumberFormat="1" applyFont="1" applyBorder="1" applyAlignment="1" applyProtection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33" fillId="0" borderId="12" xfId="0" applyNumberFormat="1" applyFont="1" applyBorder="1" applyAlignment="1" applyProtection="1">
      <alignment horizontal="center" vertical="center"/>
    </xf>
    <xf numFmtId="0" fontId="38" fillId="0" borderId="14" xfId="0" applyNumberFormat="1" applyFont="1" applyBorder="1" applyAlignment="1" applyProtection="1">
      <alignment horizontal="center"/>
    </xf>
    <xf numFmtId="0" fontId="38" fillId="0" borderId="11" xfId="0" applyNumberFormat="1" applyFont="1" applyBorder="1" applyAlignment="1" applyProtection="1">
      <alignment horizontal="center"/>
    </xf>
    <xf numFmtId="0" fontId="0" fillId="0" borderId="14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33" fillId="0" borderId="13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3" fillId="0" borderId="13" xfId="0" applyNumberFormat="1" applyFont="1" applyFill="1" applyBorder="1" applyAlignment="1" applyProtection="1">
      <alignment horizontal="center" vertical="center"/>
    </xf>
    <xf numFmtId="0" fontId="0" fillId="0" borderId="37" xfId="0" applyNumberFormat="1" applyBorder="1" applyAlignment="1">
      <alignment horizontal="center" vertical="center"/>
    </xf>
    <xf numFmtId="0" fontId="0" fillId="0" borderId="39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0" fontId="0" fillId="0" borderId="44" xfId="0" applyNumberFormat="1" applyBorder="1" applyAlignment="1">
      <alignment horizontal="center" vertical="center"/>
    </xf>
    <xf numFmtId="0" fontId="34" fillId="28" borderId="24" xfId="0" applyNumberFormat="1" applyFont="1" applyFill="1" applyBorder="1" applyAlignment="1" applyProtection="1">
      <alignment horizontal="center" vertical="center"/>
    </xf>
    <xf numFmtId="0" fontId="34" fillId="28" borderId="25" xfId="0" applyNumberFormat="1" applyFont="1" applyFill="1" applyBorder="1" applyAlignment="1" applyProtection="1">
      <alignment horizontal="center" vertical="center"/>
    </xf>
    <xf numFmtId="0" fontId="42" fillId="0" borderId="0" xfId="0" applyNumberFormat="1" applyFont="1" applyAlignment="1">
      <alignment horizontal="left" vertical="center"/>
    </xf>
    <xf numFmtId="0" fontId="34" fillId="28" borderId="24" xfId="0" applyNumberFormat="1" applyFont="1" applyFill="1" applyBorder="1" applyAlignment="1">
      <alignment horizontal="center" vertical="center"/>
    </xf>
    <xf numFmtId="0" fontId="34" fillId="33" borderId="24" xfId="48" applyNumberFormat="1" applyFont="1" applyFill="1" applyBorder="1" applyAlignment="1">
      <alignment horizontal="center" vertical="center"/>
    </xf>
    <xf numFmtId="0" fontId="34" fillId="33" borderId="24" xfId="48" applyNumberFormat="1" applyFont="1" applyFill="1" applyBorder="1" applyAlignment="1" applyProtection="1">
      <alignment horizontal="center" vertical="center"/>
    </xf>
    <xf numFmtId="0" fontId="34" fillId="33" borderId="25" xfId="48" applyNumberFormat="1" applyFont="1" applyFill="1" applyBorder="1" applyAlignment="1" applyProtection="1">
      <alignment horizontal="center" vertical="center"/>
    </xf>
    <xf numFmtId="177" fontId="34" fillId="0" borderId="45" xfId="48" applyNumberFormat="1" applyFont="1" applyFill="1" applyBorder="1" applyAlignment="1" applyProtection="1">
      <alignment vertical="center" shrinkToFit="1"/>
    </xf>
    <xf numFmtId="177" fontId="34" fillId="0" borderId="0" xfId="48" applyNumberFormat="1" applyFont="1" applyFill="1" applyBorder="1" applyAlignment="1" applyProtection="1">
      <alignment vertical="center" shrinkToFit="1"/>
    </xf>
    <xf numFmtId="177" fontId="34" fillId="0" borderId="47" xfId="48" applyNumberFormat="1" applyFont="1" applyFill="1" applyBorder="1" applyAlignment="1" applyProtection="1">
      <alignment vertical="center" shrinkToFit="1"/>
    </xf>
    <xf numFmtId="177" fontId="34" fillId="0" borderId="48" xfId="48" applyNumberFormat="1" applyFont="1" applyFill="1" applyBorder="1" applyAlignment="1" applyProtection="1">
      <alignment vertical="center" shrinkToFit="1"/>
    </xf>
    <xf numFmtId="177" fontId="34" fillId="0" borderId="21" xfId="48" applyNumberFormat="1" applyFont="1" applyFill="1" applyBorder="1" applyAlignment="1" applyProtection="1">
      <alignment vertical="center" shrinkToFit="1"/>
    </xf>
    <xf numFmtId="177" fontId="34" fillId="0" borderId="27" xfId="48" applyNumberFormat="1" applyFont="1" applyFill="1" applyBorder="1" applyAlignment="1" applyProtection="1">
      <alignment vertical="center" shrinkToFit="1"/>
    </xf>
    <xf numFmtId="177" fontId="33" fillId="0" borderId="21" xfId="48" applyNumberFormat="1" applyFont="1" applyFill="1" applyBorder="1" applyAlignment="1" applyProtection="1">
      <alignment vertical="center" shrinkToFit="1"/>
    </xf>
    <xf numFmtId="177" fontId="33" fillId="0" borderId="0" xfId="48" applyNumberFormat="1" applyFont="1" applyFill="1" applyBorder="1" applyAlignment="1" applyProtection="1">
      <alignment vertical="center" shrinkToFit="1"/>
    </xf>
    <xf numFmtId="177" fontId="33" fillId="0" borderId="27" xfId="48" applyNumberFormat="1" applyFont="1" applyFill="1" applyBorder="1" applyAlignment="1" applyProtection="1">
      <alignment vertical="center" shrinkToFit="1"/>
    </xf>
    <xf numFmtId="177" fontId="34" fillId="0" borderId="29" xfId="48" applyNumberFormat="1" applyFont="1" applyFill="1" applyBorder="1" applyAlignment="1" applyProtection="1">
      <alignment vertical="center" shrinkToFit="1"/>
    </xf>
    <xf numFmtId="177" fontId="34" fillId="0" borderId="30" xfId="48" applyNumberFormat="1" applyFont="1" applyFill="1" applyBorder="1" applyAlignment="1" applyProtection="1">
      <alignment vertical="center" shrinkToFit="1"/>
    </xf>
    <xf numFmtId="177" fontId="34" fillId="0" borderId="31" xfId="48" applyNumberFormat="1" applyFont="1" applyFill="1" applyBorder="1" applyAlignment="1" applyProtection="1">
      <alignment vertical="center" shrinkToFit="1"/>
    </xf>
    <xf numFmtId="177" fontId="34" fillId="0" borderId="32" xfId="48" applyNumberFormat="1" applyFont="1" applyFill="1" applyBorder="1" applyAlignment="1" applyProtection="1">
      <alignment vertical="center" shrinkToFit="1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" xfId="46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5" xr:uid="{00000000-0005-0000-0000-00002E000000}"/>
    <cellStyle name="표준 2 2" xfId="48" xr:uid="{E70D2C18-9F1B-4E7F-AA6E-986A56D94749}"/>
    <cellStyle name="표준 3" xfId="47" xr:uid="{51100449-6BB6-4127-9D92-05105EA23E1F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6041;&#443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9436;&#4439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5224;&#4439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8513;&#443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4305;&#4932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3">
          <cell r="A3" t="str">
            <v>구 분</v>
          </cell>
        </row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104449</v>
          </cell>
          <cell r="C5">
            <v>52221</v>
          </cell>
          <cell r="D5">
            <v>52228</v>
          </cell>
        </row>
        <row r="6">
          <cell r="A6" t="str">
            <v>0 - 4</v>
          </cell>
          <cell r="B6">
            <v>3122</v>
          </cell>
          <cell r="C6">
            <v>1650</v>
          </cell>
          <cell r="D6">
            <v>1472</v>
          </cell>
        </row>
        <row r="7">
          <cell r="A7" t="str">
            <v xml:space="preserve">  0  세</v>
          </cell>
          <cell r="B7">
            <v>646</v>
          </cell>
          <cell r="C7">
            <v>356</v>
          </cell>
          <cell r="D7">
            <v>290</v>
          </cell>
        </row>
        <row r="8">
          <cell r="A8" t="str">
            <v xml:space="preserve">  1  세</v>
          </cell>
          <cell r="B8">
            <v>555</v>
          </cell>
          <cell r="C8">
            <v>307</v>
          </cell>
          <cell r="D8">
            <v>248</v>
          </cell>
        </row>
        <row r="9">
          <cell r="A9" t="str">
            <v xml:space="preserve">  2  세</v>
          </cell>
          <cell r="B9">
            <v>617</v>
          </cell>
          <cell r="C9">
            <v>324</v>
          </cell>
          <cell r="D9">
            <v>293</v>
          </cell>
        </row>
        <row r="10">
          <cell r="A10" t="str">
            <v xml:space="preserve">  3  세</v>
          </cell>
          <cell r="B10">
            <v>700</v>
          </cell>
          <cell r="C10">
            <v>349</v>
          </cell>
          <cell r="D10">
            <v>351</v>
          </cell>
        </row>
        <row r="11">
          <cell r="A11" t="str">
            <v xml:space="preserve">  4  세</v>
          </cell>
          <cell r="B11">
            <v>604</v>
          </cell>
          <cell r="C11">
            <v>314</v>
          </cell>
          <cell r="D11">
            <v>290</v>
          </cell>
        </row>
        <row r="12">
          <cell r="A12" t="str">
            <v>5 - 9</v>
          </cell>
          <cell r="B12">
            <v>3692</v>
          </cell>
          <cell r="C12">
            <v>1969</v>
          </cell>
          <cell r="D12">
            <v>1723</v>
          </cell>
        </row>
        <row r="13">
          <cell r="A13" t="str">
            <v xml:space="preserve">  5  세</v>
          </cell>
          <cell r="B13">
            <v>572</v>
          </cell>
          <cell r="C13">
            <v>307</v>
          </cell>
          <cell r="D13">
            <v>265</v>
          </cell>
        </row>
        <row r="14">
          <cell r="A14" t="str">
            <v xml:space="preserve">  6  세</v>
          </cell>
          <cell r="B14">
            <v>707</v>
          </cell>
          <cell r="C14">
            <v>366</v>
          </cell>
          <cell r="D14">
            <v>341</v>
          </cell>
        </row>
        <row r="15">
          <cell r="A15" t="str">
            <v xml:space="preserve">  7  세</v>
          </cell>
          <cell r="B15">
            <v>767</v>
          </cell>
          <cell r="C15">
            <v>418</v>
          </cell>
          <cell r="D15">
            <v>349</v>
          </cell>
        </row>
        <row r="16">
          <cell r="A16" t="str">
            <v xml:space="preserve">  8  세</v>
          </cell>
          <cell r="B16">
            <v>757</v>
          </cell>
          <cell r="C16">
            <v>400</v>
          </cell>
          <cell r="D16">
            <v>357</v>
          </cell>
        </row>
        <row r="17">
          <cell r="A17" t="str">
            <v xml:space="preserve">  9  세</v>
          </cell>
          <cell r="B17">
            <v>889</v>
          </cell>
          <cell r="C17">
            <v>478</v>
          </cell>
          <cell r="D17">
            <v>411</v>
          </cell>
        </row>
        <row r="18">
          <cell r="A18" t="str">
            <v>10-14</v>
          </cell>
          <cell r="B18">
            <v>5505</v>
          </cell>
          <cell r="C18">
            <v>2868</v>
          </cell>
          <cell r="D18">
            <v>2637</v>
          </cell>
        </row>
        <row r="19">
          <cell r="A19" t="str">
            <v>10  세</v>
          </cell>
          <cell r="B19">
            <v>1033</v>
          </cell>
          <cell r="C19">
            <v>538</v>
          </cell>
          <cell r="D19">
            <v>495</v>
          </cell>
        </row>
        <row r="20">
          <cell r="A20" t="str">
            <v>11  세</v>
          </cell>
          <cell r="B20">
            <v>1014</v>
          </cell>
          <cell r="C20">
            <v>529</v>
          </cell>
          <cell r="D20">
            <v>485</v>
          </cell>
        </row>
        <row r="21">
          <cell r="A21" t="str">
            <v>12  세</v>
          </cell>
          <cell r="B21">
            <v>1125</v>
          </cell>
          <cell r="C21">
            <v>609</v>
          </cell>
          <cell r="D21">
            <v>516</v>
          </cell>
        </row>
        <row r="22">
          <cell r="A22" t="str">
            <v>13  세</v>
          </cell>
          <cell r="B22">
            <v>1163</v>
          </cell>
          <cell r="C22">
            <v>615</v>
          </cell>
          <cell r="D22">
            <v>548</v>
          </cell>
        </row>
        <row r="23">
          <cell r="A23" t="str">
            <v>14  세</v>
          </cell>
          <cell r="B23">
            <v>1170</v>
          </cell>
          <cell r="C23">
            <v>577</v>
          </cell>
          <cell r="D23">
            <v>593</v>
          </cell>
        </row>
        <row r="24">
          <cell r="A24" t="str">
            <v>15-19</v>
          </cell>
          <cell r="B24">
            <v>6659</v>
          </cell>
          <cell r="C24">
            <v>3405</v>
          </cell>
          <cell r="D24">
            <v>3254</v>
          </cell>
        </row>
        <row r="25">
          <cell r="A25" t="str">
            <v>15  세</v>
          </cell>
          <cell r="B25">
            <v>1204</v>
          </cell>
          <cell r="C25">
            <v>592</v>
          </cell>
          <cell r="D25">
            <v>612</v>
          </cell>
        </row>
        <row r="26">
          <cell r="A26" t="str">
            <v>16  세</v>
          </cell>
          <cell r="B26">
            <v>1353</v>
          </cell>
          <cell r="C26">
            <v>737</v>
          </cell>
          <cell r="D26">
            <v>616</v>
          </cell>
        </row>
        <row r="27">
          <cell r="A27" t="str">
            <v>17  세</v>
          </cell>
          <cell r="B27">
            <v>1295</v>
          </cell>
          <cell r="C27">
            <v>671</v>
          </cell>
          <cell r="D27">
            <v>624</v>
          </cell>
        </row>
        <row r="28">
          <cell r="A28" t="str">
            <v>18  세</v>
          </cell>
          <cell r="B28">
            <v>1449</v>
          </cell>
          <cell r="C28">
            <v>747</v>
          </cell>
          <cell r="D28">
            <v>702</v>
          </cell>
        </row>
        <row r="29">
          <cell r="A29" t="str">
            <v>19  세</v>
          </cell>
          <cell r="B29">
            <v>1358</v>
          </cell>
          <cell r="C29">
            <v>658</v>
          </cell>
          <cell r="D29">
            <v>700</v>
          </cell>
        </row>
        <row r="30">
          <cell r="A30" t="str">
            <v>20-24</v>
          </cell>
          <cell r="B30">
            <v>7290</v>
          </cell>
          <cell r="C30">
            <v>3660</v>
          </cell>
          <cell r="D30">
            <v>3630</v>
          </cell>
        </row>
        <row r="31">
          <cell r="A31" t="str">
            <v>20  세</v>
          </cell>
          <cell r="B31">
            <v>1314</v>
          </cell>
          <cell r="C31">
            <v>679</v>
          </cell>
          <cell r="D31">
            <v>635</v>
          </cell>
        </row>
        <row r="32">
          <cell r="A32" t="str">
            <v>21  세</v>
          </cell>
          <cell r="B32">
            <v>1369</v>
          </cell>
          <cell r="C32">
            <v>672</v>
          </cell>
          <cell r="D32">
            <v>697</v>
          </cell>
        </row>
        <row r="33">
          <cell r="A33" t="str">
            <v>22  세</v>
          </cell>
          <cell r="B33">
            <v>1496</v>
          </cell>
          <cell r="C33">
            <v>772</v>
          </cell>
          <cell r="D33">
            <v>724</v>
          </cell>
        </row>
        <row r="34">
          <cell r="A34" t="str">
            <v>23  세</v>
          </cell>
          <cell r="B34">
            <v>1502</v>
          </cell>
          <cell r="C34">
            <v>726</v>
          </cell>
          <cell r="D34">
            <v>776</v>
          </cell>
        </row>
        <row r="35">
          <cell r="A35" t="str">
            <v>24  세</v>
          </cell>
          <cell r="B35">
            <v>1609</v>
          </cell>
          <cell r="C35">
            <v>811</v>
          </cell>
          <cell r="D35">
            <v>798</v>
          </cell>
        </row>
        <row r="36">
          <cell r="A36" t="str">
            <v>25-29</v>
          </cell>
          <cell r="B36">
            <v>9003</v>
          </cell>
          <cell r="C36">
            <v>4787</v>
          </cell>
          <cell r="D36">
            <v>4216</v>
          </cell>
        </row>
        <row r="37">
          <cell r="A37" t="str">
            <v>25 세</v>
          </cell>
          <cell r="B37">
            <v>1718</v>
          </cell>
          <cell r="C37">
            <v>905</v>
          </cell>
          <cell r="D37">
            <v>813</v>
          </cell>
        </row>
        <row r="38">
          <cell r="A38" t="str">
            <v>26 세</v>
          </cell>
          <cell r="B38">
            <v>1639</v>
          </cell>
          <cell r="C38">
            <v>885</v>
          </cell>
          <cell r="D38">
            <v>754</v>
          </cell>
        </row>
        <row r="39">
          <cell r="A39" t="str">
            <v>27 세</v>
          </cell>
          <cell r="B39">
            <v>1772</v>
          </cell>
          <cell r="C39">
            <v>910</v>
          </cell>
          <cell r="D39">
            <v>862</v>
          </cell>
        </row>
        <row r="40">
          <cell r="A40" t="str">
            <v>28  세</v>
          </cell>
          <cell r="B40">
            <v>1973</v>
          </cell>
          <cell r="C40">
            <v>1069</v>
          </cell>
          <cell r="D40">
            <v>904</v>
          </cell>
        </row>
        <row r="41">
          <cell r="A41" t="str">
            <v>29  세</v>
          </cell>
          <cell r="B41">
            <v>1901</v>
          </cell>
          <cell r="C41">
            <v>1018</v>
          </cell>
          <cell r="D41">
            <v>883</v>
          </cell>
        </row>
        <row r="42">
          <cell r="A42" t="str">
            <v>30-34</v>
          </cell>
          <cell r="B42">
            <v>7697</v>
          </cell>
          <cell r="C42">
            <v>4171</v>
          </cell>
          <cell r="D42">
            <v>3526</v>
          </cell>
        </row>
        <row r="43">
          <cell r="A43" t="str">
            <v>30  세</v>
          </cell>
          <cell r="B43">
            <v>1665</v>
          </cell>
          <cell r="C43">
            <v>888</v>
          </cell>
          <cell r="D43">
            <v>777</v>
          </cell>
        </row>
        <row r="44">
          <cell r="A44" t="str">
            <v>31  세</v>
          </cell>
          <cell r="B44">
            <v>1651</v>
          </cell>
          <cell r="C44">
            <v>910</v>
          </cell>
          <cell r="D44">
            <v>741</v>
          </cell>
        </row>
        <row r="45">
          <cell r="A45" t="str">
            <v>32  세</v>
          </cell>
          <cell r="B45">
            <v>1414</v>
          </cell>
          <cell r="C45">
            <v>770</v>
          </cell>
          <cell r="D45">
            <v>644</v>
          </cell>
        </row>
        <row r="46">
          <cell r="A46" t="str">
            <v>33  세</v>
          </cell>
          <cell r="B46">
            <v>1510</v>
          </cell>
          <cell r="C46">
            <v>815</v>
          </cell>
          <cell r="D46">
            <v>695</v>
          </cell>
        </row>
        <row r="47">
          <cell r="A47" t="str">
            <v>34  세</v>
          </cell>
          <cell r="B47">
            <v>1457</v>
          </cell>
          <cell r="C47">
            <v>788</v>
          </cell>
          <cell r="D47">
            <v>669</v>
          </cell>
        </row>
        <row r="48">
          <cell r="A48" t="str">
            <v>35-39</v>
          </cell>
          <cell r="B48">
            <v>7459</v>
          </cell>
          <cell r="C48">
            <v>4050</v>
          </cell>
          <cell r="D48">
            <v>3409</v>
          </cell>
        </row>
        <row r="49">
          <cell r="A49" t="str">
            <v>35  세</v>
          </cell>
          <cell r="B49">
            <v>1323</v>
          </cell>
          <cell r="C49">
            <v>718</v>
          </cell>
          <cell r="D49">
            <v>605</v>
          </cell>
        </row>
        <row r="50">
          <cell r="A50" t="str">
            <v>36  세</v>
          </cell>
          <cell r="B50">
            <v>1486</v>
          </cell>
          <cell r="C50">
            <v>820</v>
          </cell>
          <cell r="D50">
            <v>666</v>
          </cell>
        </row>
        <row r="51">
          <cell r="A51" t="str">
            <v>37  세</v>
          </cell>
          <cell r="B51">
            <v>1576</v>
          </cell>
          <cell r="C51">
            <v>846</v>
          </cell>
          <cell r="D51">
            <v>730</v>
          </cell>
        </row>
        <row r="52">
          <cell r="A52" t="str">
            <v>38  세</v>
          </cell>
          <cell r="B52">
            <v>1507</v>
          </cell>
          <cell r="C52">
            <v>795</v>
          </cell>
          <cell r="D52">
            <v>712</v>
          </cell>
        </row>
        <row r="53">
          <cell r="A53" t="str">
            <v>39  세</v>
          </cell>
          <cell r="B53">
            <v>1567</v>
          </cell>
          <cell r="C53">
            <v>871</v>
          </cell>
          <cell r="D53">
            <v>696</v>
          </cell>
        </row>
        <row r="54">
          <cell r="A54" t="str">
            <v>40-44</v>
          </cell>
          <cell r="B54">
            <v>7471</v>
          </cell>
          <cell r="C54">
            <v>3992</v>
          </cell>
          <cell r="D54">
            <v>3479</v>
          </cell>
        </row>
        <row r="55">
          <cell r="A55" t="str">
            <v>40  세</v>
          </cell>
          <cell r="B55">
            <v>1587</v>
          </cell>
          <cell r="C55">
            <v>837</v>
          </cell>
          <cell r="D55">
            <v>750</v>
          </cell>
        </row>
        <row r="56">
          <cell r="A56" t="str">
            <v>41  세</v>
          </cell>
          <cell r="B56">
            <v>1468</v>
          </cell>
          <cell r="C56">
            <v>811</v>
          </cell>
          <cell r="D56">
            <v>657</v>
          </cell>
        </row>
        <row r="57">
          <cell r="A57" t="str">
            <v>42  세</v>
          </cell>
          <cell r="B57">
            <v>1496</v>
          </cell>
          <cell r="C57">
            <v>781</v>
          </cell>
          <cell r="D57">
            <v>715</v>
          </cell>
        </row>
        <row r="58">
          <cell r="A58" t="str">
            <v>43  세</v>
          </cell>
          <cell r="B58">
            <v>1460</v>
          </cell>
          <cell r="C58">
            <v>784</v>
          </cell>
          <cell r="D58">
            <v>676</v>
          </cell>
        </row>
        <row r="59">
          <cell r="A59" t="str">
            <v>44  세</v>
          </cell>
          <cell r="B59">
            <v>1460</v>
          </cell>
          <cell r="C59">
            <v>779</v>
          </cell>
          <cell r="D59">
            <v>681</v>
          </cell>
        </row>
        <row r="60">
          <cell r="A60" t="str">
            <v>45-49</v>
          </cell>
          <cell r="B60">
            <v>7909</v>
          </cell>
          <cell r="C60">
            <v>3945</v>
          </cell>
          <cell r="D60">
            <v>3964</v>
          </cell>
        </row>
        <row r="61">
          <cell r="A61" t="str">
            <v>45  세</v>
          </cell>
          <cell r="B61">
            <v>1493</v>
          </cell>
          <cell r="C61">
            <v>746</v>
          </cell>
          <cell r="D61">
            <v>747</v>
          </cell>
        </row>
        <row r="62">
          <cell r="A62" t="str">
            <v>46  세</v>
          </cell>
          <cell r="B62">
            <v>1472</v>
          </cell>
          <cell r="C62">
            <v>719</v>
          </cell>
          <cell r="D62">
            <v>753</v>
          </cell>
        </row>
        <row r="63">
          <cell r="A63" t="str">
            <v>47  세</v>
          </cell>
          <cell r="B63">
            <v>1562</v>
          </cell>
          <cell r="C63">
            <v>821</v>
          </cell>
          <cell r="D63">
            <v>741</v>
          </cell>
        </row>
        <row r="64">
          <cell r="A64" t="str">
            <v>48  세</v>
          </cell>
          <cell r="B64">
            <v>1617</v>
          </cell>
          <cell r="C64">
            <v>780</v>
          </cell>
          <cell r="D64">
            <v>837</v>
          </cell>
        </row>
        <row r="65">
          <cell r="A65" t="str">
            <v>49  세</v>
          </cell>
          <cell r="B65">
            <v>1765</v>
          </cell>
          <cell r="C65">
            <v>879</v>
          </cell>
          <cell r="D65">
            <v>886</v>
          </cell>
        </row>
        <row r="66">
          <cell r="A66" t="str">
            <v>50-54</v>
          </cell>
          <cell r="B66">
            <v>8797</v>
          </cell>
          <cell r="C66">
            <v>4300</v>
          </cell>
          <cell r="D66">
            <v>4497</v>
          </cell>
        </row>
        <row r="67">
          <cell r="A67" t="str">
            <v>50  세</v>
          </cell>
          <cell r="B67">
            <v>1920</v>
          </cell>
          <cell r="C67">
            <v>885</v>
          </cell>
          <cell r="D67">
            <v>1035</v>
          </cell>
        </row>
        <row r="68">
          <cell r="A68" t="str">
            <v>51  세</v>
          </cell>
          <cell r="B68">
            <v>1782</v>
          </cell>
          <cell r="C68">
            <v>886</v>
          </cell>
          <cell r="D68">
            <v>896</v>
          </cell>
        </row>
        <row r="69">
          <cell r="A69" t="str">
            <v>52  세</v>
          </cell>
          <cell r="B69">
            <v>1729</v>
          </cell>
          <cell r="C69">
            <v>851</v>
          </cell>
          <cell r="D69">
            <v>878</v>
          </cell>
        </row>
        <row r="70">
          <cell r="A70" t="str">
            <v>53  세</v>
          </cell>
          <cell r="B70">
            <v>1803</v>
          </cell>
          <cell r="C70">
            <v>884</v>
          </cell>
          <cell r="D70">
            <v>919</v>
          </cell>
        </row>
        <row r="71">
          <cell r="A71" t="str">
            <v>54  세</v>
          </cell>
          <cell r="B71">
            <v>1563</v>
          </cell>
          <cell r="C71">
            <v>794</v>
          </cell>
          <cell r="D71">
            <v>769</v>
          </cell>
        </row>
        <row r="72">
          <cell r="A72" t="str">
            <v>55-59</v>
          </cell>
          <cell r="B72">
            <v>7413</v>
          </cell>
          <cell r="C72">
            <v>3480</v>
          </cell>
          <cell r="D72">
            <v>3933</v>
          </cell>
        </row>
        <row r="73">
          <cell r="A73" t="str">
            <v>55  세</v>
          </cell>
          <cell r="B73">
            <v>1795</v>
          </cell>
          <cell r="C73">
            <v>827</v>
          </cell>
          <cell r="D73">
            <v>968</v>
          </cell>
        </row>
        <row r="74">
          <cell r="A74" t="str">
            <v>56  세</v>
          </cell>
          <cell r="B74">
            <v>1515</v>
          </cell>
          <cell r="C74">
            <v>736</v>
          </cell>
          <cell r="D74">
            <v>779</v>
          </cell>
        </row>
        <row r="75">
          <cell r="A75" t="str">
            <v>57  세</v>
          </cell>
          <cell r="B75">
            <v>1332</v>
          </cell>
          <cell r="C75">
            <v>616</v>
          </cell>
          <cell r="D75">
            <v>716</v>
          </cell>
        </row>
        <row r="76">
          <cell r="A76" t="str">
            <v>58  세</v>
          </cell>
          <cell r="B76">
            <v>1478</v>
          </cell>
          <cell r="C76">
            <v>681</v>
          </cell>
          <cell r="D76">
            <v>797</v>
          </cell>
        </row>
        <row r="77">
          <cell r="A77" t="str">
            <v>59  세</v>
          </cell>
          <cell r="B77">
            <v>1293</v>
          </cell>
          <cell r="C77">
            <v>620</v>
          </cell>
          <cell r="D77">
            <v>673</v>
          </cell>
        </row>
        <row r="78">
          <cell r="A78" t="str">
            <v>60-64</v>
          </cell>
          <cell r="B78">
            <v>6680</v>
          </cell>
          <cell r="C78">
            <v>3113</v>
          </cell>
          <cell r="D78">
            <v>3567</v>
          </cell>
        </row>
        <row r="79">
          <cell r="A79" t="str">
            <v>60  세</v>
          </cell>
          <cell r="B79">
            <v>1327</v>
          </cell>
          <cell r="C79">
            <v>623</v>
          </cell>
          <cell r="D79">
            <v>704</v>
          </cell>
        </row>
        <row r="80">
          <cell r="A80" t="str">
            <v>61  세</v>
          </cell>
          <cell r="B80">
            <v>1439</v>
          </cell>
          <cell r="C80">
            <v>685</v>
          </cell>
          <cell r="D80">
            <v>754</v>
          </cell>
        </row>
        <row r="81">
          <cell r="A81" t="str">
            <v>62  세</v>
          </cell>
          <cell r="B81">
            <v>1335</v>
          </cell>
          <cell r="C81">
            <v>622</v>
          </cell>
          <cell r="D81">
            <v>713</v>
          </cell>
        </row>
        <row r="82">
          <cell r="A82" t="str">
            <v>63  세</v>
          </cell>
          <cell r="B82">
            <v>1403</v>
          </cell>
          <cell r="C82">
            <v>658</v>
          </cell>
          <cell r="D82">
            <v>745</v>
          </cell>
        </row>
        <row r="83">
          <cell r="A83" t="str">
            <v>64  세</v>
          </cell>
          <cell r="B83">
            <v>1176</v>
          </cell>
          <cell r="C83">
            <v>525</v>
          </cell>
          <cell r="D83">
            <v>651</v>
          </cell>
        </row>
        <row r="84">
          <cell r="A84" t="str">
            <v>65-69</v>
          </cell>
          <cell r="B84">
            <v>5704</v>
          </cell>
          <cell r="C84">
            <v>2701</v>
          </cell>
          <cell r="D84">
            <v>3003</v>
          </cell>
        </row>
        <row r="85">
          <cell r="A85" t="str">
            <v>65  세</v>
          </cell>
          <cell r="B85">
            <v>1076</v>
          </cell>
          <cell r="C85">
            <v>496</v>
          </cell>
          <cell r="D85">
            <v>580</v>
          </cell>
        </row>
        <row r="86">
          <cell r="A86" t="str">
            <v>66  세</v>
          </cell>
          <cell r="B86">
            <v>1036</v>
          </cell>
          <cell r="C86">
            <v>495</v>
          </cell>
          <cell r="D86">
            <v>541</v>
          </cell>
        </row>
        <row r="87">
          <cell r="A87" t="str">
            <v>67  세</v>
          </cell>
          <cell r="B87">
            <v>999</v>
          </cell>
          <cell r="C87">
            <v>458</v>
          </cell>
          <cell r="D87">
            <v>541</v>
          </cell>
        </row>
        <row r="88">
          <cell r="A88" t="str">
            <v>68  세</v>
          </cell>
          <cell r="B88">
            <v>1421</v>
          </cell>
          <cell r="C88">
            <v>699</v>
          </cell>
          <cell r="D88">
            <v>722</v>
          </cell>
        </row>
        <row r="89">
          <cell r="A89" t="str">
            <v>69  세</v>
          </cell>
          <cell r="B89">
            <v>1172</v>
          </cell>
          <cell r="C89">
            <v>553</v>
          </cell>
          <cell r="D89">
            <v>619</v>
          </cell>
        </row>
        <row r="90">
          <cell r="A90" t="str">
            <v>70-74</v>
          </cell>
          <cell r="B90">
            <v>4489</v>
          </cell>
          <cell r="C90">
            <v>2082</v>
          </cell>
          <cell r="D90">
            <v>2407</v>
          </cell>
        </row>
        <row r="91">
          <cell r="A91" t="str">
            <v>70  세</v>
          </cell>
          <cell r="B91">
            <v>1031</v>
          </cell>
          <cell r="C91">
            <v>473</v>
          </cell>
          <cell r="D91">
            <v>558</v>
          </cell>
        </row>
        <row r="92">
          <cell r="A92" t="str">
            <v>71  세</v>
          </cell>
          <cell r="B92">
            <v>971</v>
          </cell>
          <cell r="C92">
            <v>458</v>
          </cell>
          <cell r="D92">
            <v>513</v>
          </cell>
        </row>
        <row r="93">
          <cell r="A93" t="str">
            <v>72  세</v>
          </cell>
          <cell r="B93">
            <v>919</v>
          </cell>
          <cell r="C93">
            <v>436</v>
          </cell>
          <cell r="D93">
            <v>483</v>
          </cell>
        </row>
        <row r="94">
          <cell r="A94" t="str">
            <v>73  세</v>
          </cell>
          <cell r="B94">
            <v>831</v>
          </cell>
          <cell r="C94">
            <v>384</v>
          </cell>
          <cell r="D94">
            <v>447</v>
          </cell>
        </row>
        <row r="95">
          <cell r="A95" t="str">
            <v>74  세</v>
          </cell>
          <cell r="B95">
            <v>737</v>
          </cell>
          <cell r="C95">
            <v>331</v>
          </cell>
          <cell r="D95">
            <v>406</v>
          </cell>
        </row>
        <row r="96">
          <cell r="A96" t="str">
            <v>75-79</v>
          </cell>
          <cell r="B96">
            <v>2814</v>
          </cell>
          <cell r="C96">
            <v>1186</v>
          </cell>
          <cell r="D96">
            <v>1628</v>
          </cell>
        </row>
        <row r="97">
          <cell r="A97" t="str">
            <v>75  세</v>
          </cell>
          <cell r="B97">
            <v>694</v>
          </cell>
          <cell r="C97">
            <v>298</v>
          </cell>
          <cell r="D97">
            <v>396</v>
          </cell>
        </row>
        <row r="98">
          <cell r="A98" t="str">
            <v>76  세</v>
          </cell>
          <cell r="B98">
            <v>663</v>
          </cell>
          <cell r="C98">
            <v>291</v>
          </cell>
          <cell r="D98">
            <v>372</v>
          </cell>
        </row>
        <row r="99">
          <cell r="A99" t="str">
            <v>77  세</v>
          </cell>
          <cell r="B99">
            <v>546</v>
          </cell>
          <cell r="C99">
            <v>239</v>
          </cell>
          <cell r="D99">
            <v>307</v>
          </cell>
        </row>
        <row r="100">
          <cell r="A100" t="str">
            <v>78  세</v>
          </cell>
          <cell r="B100">
            <v>475</v>
          </cell>
          <cell r="C100">
            <v>191</v>
          </cell>
          <cell r="D100">
            <v>284</v>
          </cell>
        </row>
        <row r="101">
          <cell r="A101" t="str">
            <v>79  세</v>
          </cell>
          <cell r="B101">
            <v>436</v>
          </cell>
          <cell r="C101">
            <v>167</v>
          </cell>
          <cell r="D101">
            <v>269</v>
          </cell>
        </row>
        <row r="102">
          <cell r="A102" t="str">
            <v>80-84</v>
          </cell>
          <cell r="B102">
            <v>1637</v>
          </cell>
          <cell r="C102">
            <v>592</v>
          </cell>
          <cell r="D102">
            <v>1045</v>
          </cell>
        </row>
        <row r="103">
          <cell r="A103" t="str">
            <v>80  세</v>
          </cell>
          <cell r="B103">
            <v>387</v>
          </cell>
          <cell r="C103">
            <v>134</v>
          </cell>
          <cell r="D103">
            <v>253</v>
          </cell>
        </row>
        <row r="104">
          <cell r="A104" t="str">
            <v>81  세</v>
          </cell>
          <cell r="B104">
            <v>405</v>
          </cell>
          <cell r="C104">
            <v>157</v>
          </cell>
          <cell r="D104">
            <v>248</v>
          </cell>
        </row>
        <row r="105">
          <cell r="A105" t="str">
            <v>82  세</v>
          </cell>
          <cell r="B105">
            <v>304</v>
          </cell>
          <cell r="C105">
            <v>114</v>
          </cell>
          <cell r="D105">
            <v>190</v>
          </cell>
        </row>
        <row r="106">
          <cell r="A106" t="str">
            <v>83  세</v>
          </cell>
          <cell r="B106">
            <v>291</v>
          </cell>
          <cell r="C106">
            <v>104</v>
          </cell>
          <cell r="D106">
            <v>187</v>
          </cell>
        </row>
        <row r="107">
          <cell r="A107" t="str">
            <v>84  세</v>
          </cell>
          <cell r="B107">
            <v>250</v>
          </cell>
          <cell r="C107">
            <v>83</v>
          </cell>
          <cell r="D107">
            <v>167</v>
          </cell>
        </row>
        <row r="108">
          <cell r="A108" t="str">
            <v>85-89</v>
          </cell>
          <cell r="B108">
            <v>744</v>
          </cell>
          <cell r="C108">
            <v>205</v>
          </cell>
          <cell r="D108">
            <v>539</v>
          </cell>
        </row>
        <row r="109">
          <cell r="A109" t="str">
            <v>85  세</v>
          </cell>
          <cell r="B109">
            <v>173</v>
          </cell>
          <cell r="C109">
            <v>49</v>
          </cell>
          <cell r="D109">
            <v>124</v>
          </cell>
        </row>
        <row r="110">
          <cell r="A110" t="str">
            <v>86  세</v>
          </cell>
          <cell r="B110">
            <v>149</v>
          </cell>
          <cell r="C110">
            <v>45</v>
          </cell>
          <cell r="D110">
            <v>104</v>
          </cell>
        </row>
        <row r="111">
          <cell r="A111" t="str">
            <v>87  세</v>
          </cell>
          <cell r="B111">
            <v>175</v>
          </cell>
          <cell r="C111">
            <v>50</v>
          </cell>
          <cell r="D111">
            <v>125</v>
          </cell>
        </row>
        <row r="112">
          <cell r="A112" t="str">
            <v>88  세</v>
          </cell>
          <cell r="B112">
            <v>138</v>
          </cell>
          <cell r="C112">
            <v>35</v>
          </cell>
          <cell r="D112">
            <v>103</v>
          </cell>
        </row>
        <row r="113">
          <cell r="A113" t="str">
            <v>89  세</v>
          </cell>
          <cell r="B113">
            <v>109</v>
          </cell>
          <cell r="C113">
            <v>26</v>
          </cell>
          <cell r="D113">
            <v>83</v>
          </cell>
        </row>
        <row r="114">
          <cell r="A114" t="str">
            <v>90-94</v>
          </cell>
          <cell r="B114">
            <v>250</v>
          </cell>
          <cell r="C114">
            <v>43</v>
          </cell>
          <cell r="D114">
            <v>207</v>
          </cell>
        </row>
        <row r="115">
          <cell r="A115" t="str">
            <v>90  세</v>
          </cell>
          <cell r="B115">
            <v>87</v>
          </cell>
          <cell r="C115">
            <v>23</v>
          </cell>
          <cell r="D115">
            <v>64</v>
          </cell>
        </row>
        <row r="116">
          <cell r="A116" t="str">
            <v>91  세</v>
          </cell>
          <cell r="B116">
            <v>60</v>
          </cell>
          <cell r="C116">
            <v>9</v>
          </cell>
          <cell r="D116">
            <v>51</v>
          </cell>
        </row>
        <row r="117">
          <cell r="A117" t="str">
            <v>92  세</v>
          </cell>
          <cell r="B117">
            <v>39</v>
          </cell>
          <cell r="C117">
            <v>5</v>
          </cell>
          <cell r="D117">
            <v>34</v>
          </cell>
        </row>
        <row r="118">
          <cell r="A118" t="str">
            <v>93  세</v>
          </cell>
          <cell r="B118">
            <v>40</v>
          </cell>
          <cell r="C118">
            <v>4</v>
          </cell>
          <cell r="D118">
            <v>36</v>
          </cell>
        </row>
        <row r="119">
          <cell r="A119" t="str">
            <v>94  세</v>
          </cell>
          <cell r="B119">
            <v>24</v>
          </cell>
          <cell r="C119">
            <v>2</v>
          </cell>
          <cell r="D119">
            <v>22</v>
          </cell>
        </row>
        <row r="120">
          <cell r="A120" t="str">
            <v>95-99</v>
          </cell>
          <cell r="B120">
            <v>70</v>
          </cell>
          <cell r="C120">
            <v>11</v>
          </cell>
          <cell r="D120">
            <v>59</v>
          </cell>
        </row>
        <row r="121">
          <cell r="A121" t="str">
            <v>95  세</v>
          </cell>
          <cell r="B121">
            <v>25</v>
          </cell>
          <cell r="C121">
            <v>5</v>
          </cell>
          <cell r="D121">
            <v>20</v>
          </cell>
        </row>
        <row r="122">
          <cell r="A122" t="str">
            <v>96  세</v>
          </cell>
          <cell r="B122">
            <v>15</v>
          </cell>
          <cell r="C122">
            <v>3</v>
          </cell>
          <cell r="D122">
            <v>12</v>
          </cell>
        </row>
        <row r="123">
          <cell r="A123" t="str">
            <v>97  세</v>
          </cell>
          <cell r="B123">
            <v>12</v>
          </cell>
          <cell r="C123">
            <v>0</v>
          </cell>
          <cell r="D123">
            <v>12</v>
          </cell>
        </row>
        <row r="124">
          <cell r="A124" t="str">
            <v>98  세</v>
          </cell>
          <cell r="B124">
            <v>10</v>
          </cell>
          <cell r="C124">
            <v>2</v>
          </cell>
          <cell r="D124">
            <v>8</v>
          </cell>
        </row>
        <row r="125">
          <cell r="A125" t="str">
            <v>99  세</v>
          </cell>
          <cell r="B125">
            <v>8</v>
          </cell>
          <cell r="C125">
            <v>1</v>
          </cell>
          <cell r="D125">
            <v>7</v>
          </cell>
        </row>
        <row r="126">
          <cell r="A126" t="str">
            <v>100+</v>
          </cell>
          <cell r="B126">
            <v>44</v>
          </cell>
          <cell r="C126">
            <v>11</v>
          </cell>
          <cell r="D126">
            <v>33</v>
          </cell>
        </row>
      </sheetData>
      <sheetData sheetId="3">
        <row r="3">
          <cell r="A3" t="str">
            <v>구 분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303219</v>
          </cell>
          <cell r="C5">
            <v>149345</v>
          </cell>
          <cell r="D5">
            <v>153874</v>
          </cell>
        </row>
        <row r="6">
          <cell r="B6">
            <v>13780</v>
          </cell>
          <cell r="C6">
            <v>7106</v>
          </cell>
          <cell r="D6">
            <v>6674</v>
          </cell>
        </row>
        <row r="7">
          <cell r="B7">
            <v>2568</v>
          </cell>
          <cell r="C7">
            <v>1357</v>
          </cell>
          <cell r="D7">
            <v>1211</v>
          </cell>
        </row>
        <row r="8">
          <cell r="B8">
            <v>2621</v>
          </cell>
          <cell r="C8">
            <v>1334</v>
          </cell>
          <cell r="D8">
            <v>1287</v>
          </cell>
        </row>
        <row r="9">
          <cell r="B9">
            <v>2801</v>
          </cell>
          <cell r="C9">
            <v>1423</v>
          </cell>
          <cell r="D9">
            <v>1378</v>
          </cell>
        </row>
        <row r="10">
          <cell r="B10">
            <v>2999</v>
          </cell>
          <cell r="C10">
            <v>1548</v>
          </cell>
          <cell r="D10">
            <v>1451</v>
          </cell>
        </row>
        <row r="11">
          <cell r="B11">
            <v>2791</v>
          </cell>
          <cell r="C11">
            <v>1444</v>
          </cell>
          <cell r="D11">
            <v>1347</v>
          </cell>
        </row>
        <row r="12">
          <cell r="B12">
            <v>17428</v>
          </cell>
          <cell r="C12">
            <v>9117</v>
          </cell>
          <cell r="D12">
            <v>8311</v>
          </cell>
        </row>
        <row r="13">
          <cell r="B13">
            <v>2816</v>
          </cell>
          <cell r="C13">
            <v>1462</v>
          </cell>
          <cell r="D13">
            <v>1354</v>
          </cell>
        </row>
        <row r="14">
          <cell r="B14">
            <v>3278</v>
          </cell>
          <cell r="C14">
            <v>1682</v>
          </cell>
          <cell r="D14">
            <v>1596</v>
          </cell>
        </row>
        <row r="15">
          <cell r="B15">
            <v>3535</v>
          </cell>
          <cell r="C15">
            <v>1883</v>
          </cell>
          <cell r="D15">
            <v>1652</v>
          </cell>
        </row>
        <row r="16">
          <cell r="B16">
            <v>3569</v>
          </cell>
          <cell r="C16">
            <v>1917</v>
          </cell>
          <cell r="D16">
            <v>1652</v>
          </cell>
        </row>
        <row r="17">
          <cell r="B17">
            <v>4230</v>
          </cell>
          <cell r="C17">
            <v>2173</v>
          </cell>
          <cell r="D17">
            <v>2057</v>
          </cell>
        </row>
        <row r="18">
          <cell r="B18">
            <v>24746</v>
          </cell>
          <cell r="C18">
            <v>12993</v>
          </cell>
          <cell r="D18">
            <v>11753</v>
          </cell>
        </row>
        <row r="19">
          <cell r="B19">
            <v>4776</v>
          </cell>
          <cell r="C19">
            <v>2491</v>
          </cell>
          <cell r="D19">
            <v>2285</v>
          </cell>
        </row>
        <row r="20">
          <cell r="B20">
            <v>4731</v>
          </cell>
          <cell r="C20">
            <v>2494</v>
          </cell>
          <cell r="D20">
            <v>2237</v>
          </cell>
        </row>
        <row r="21">
          <cell r="B21">
            <v>4929</v>
          </cell>
          <cell r="C21">
            <v>2587</v>
          </cell>
          <cell r="D21">
            <v>2342</v>
          </cell>
        </row>
        <row r="22">
          <cell r="B22">
            <v>5192</v>
          </cell>
          <cell r="C22">
            <v>2705</v>
          </cell>
          <cell r="D22">
            <v>2487</v>
          </cell>
        </row>
        <row r="23">
          <cell r="B23">
            <v>5118</v>
          </cell>
          <cell r="C23">
            <v>2716</v>
          </cell>
          <cell r="D23">
            <v>2402</v>
          </cell>
        </row>
        <row r="24">
          <cell r="B24">
            <v>25580</v>
          </cell>
          <cell r="C24">
            <v>13540</v>
          </cell>
          <cell r="D24">
            <v>12040</v>
          </cell>
        </row>
        <row r="25">
          <cell r="B25">
            <v>5471</v>
          </cell>
          <cell r="C25">
            <v>2895</v>
          </cell>
          <cell r="D25">
            <v>2576</v>
          </cell>
        </row>
        <row r="26">
          <cell r="B26">
            <v>5249</v>
          </cell>
          <cell r="C26">
            <v>2782</v>
          </cell>
          <cell r="D26">
            <v>2467</v>
          </cell>
        </row>
        <row r="27">
          <cell r="B27">
            <v>5142</v>
          </cell>
          <cell r="C27">
            <v>2700</v>
          </cell>
          <cell r="D27">
            <v>2442</v>
          </cell>
        </row>
        <row r="28">
          <cell r="B28">
            <v>5061</v>
          </cell>
          <cell r="C28">
            <v>2685</v>
          </cell>
          <cell r="D28">
            <v>2376</v>
          </cell>
        </row>
        <row r="29">
          <cell r="B29">
            <v>4657</v>
          </cell>
          <cell r="C29">
            <v>2478</v>
          </cell>
          <cell r="D29">
            <v>2179</v>
          </cell>
        </row>
        <row r="30">
          <cell r="B30">
            <v>19991</v>
          </cell>
          <cell r="C30">
            <v>10340</v>
          </cell>
          <cell r="D30">
            <v>9651</v>
          </cell>
        </row>
        <row r="31">
          <cell r="B31">
            <v>4171</v>
          </cell>
          <cell r="C31">
            <v>2243</v>
          </cell>
          <cell r="D31">
            <v>1928</v>
          </cell>
        </row>
        <row r="32">
          <cell r="B32">
            <v>4076</v>
          </cell>
          <cell r="C32">
            <v>2118</v>
          </cell>
          <cell r="D32">
            <v>1958</v>
          </cell>
        </row>
        <row r="33">
          <cell r="B33">
            <v>3870</v>
          </cell>
          <cell r="C33">
            <v>1960</v>
          </cell>
          <cell r="D33">
            <v>1910</v>
          </cell>
        </row>
        <row r="34">
          <cell r="B34">
            <v>3914</v>
          </cell>
          <cell r="C34">
            <v>2014</v>
          </cell>
          <cell r="D34">
            <v>1900</v>
          </cell>
        </row>
        <row r="35">
          <cell r="B35">
            <v>3960</v>
          </cell>
          <cell r="C35">
            <v>2005</v>
          </cell>
          <cell r="D35">
            <v>1955</v>
          </cell>
        </row>
        <row r="36">
          <cell r="B36">
            <v>23414</v>
          </cell>
          <cell r="C36">
            <v>11707</v>
          </cell>
          <cell r="D36">
            <v>11707</v>
          </cell>
        </row>
        <row r="37">
          <cell r="B37">
            <v>4149</v>
          </cell>
          <cell r="C37">
            <v>2082</v>
          </cell>
          <cell r="D37">
            <v>2067</v>
          </cell>
        </row>
        <row r="38">
          <cell r="B38">
            <v>4213</v>
          </cell>
          <cell r="C38">
            <v>2113</v>
          </cell>
          <cell r="D38">
            <v>2100</v>
          </cell>
        </row>
        <row r="39">
          <cell r="B39">
            <v>4832</v>
          </cell>
          <cell r="C39">
            <v>2426</v>
          </cell>
          <cell r="D39">
            <v>2406</v>
          </cell>
        </row>
        <row r="40">
          <cell r="B40">
            <v>5150</v>
          </cell>
          <cell r="C40">
            <v>2524</v>
          </cell>
          <cell r="D40">
            <v>2626</v>
          </cell>
        </row>
        <row r="41">
          <cell r="B41">
            <v>5070</v>
          </cell>
          <cell r="C41">
            <v>2562</v>
          </cell>
          <cell r="D41">
            <v>2508</v>
          </cell>
        </row>
        <row r="42">
          <cell r="B42">
            <v>23316</v>
          </cell>
          <cell r="C42">
            <v>11332</v>
          </cell>
          <cell r="D42">
            <v>11984</v>
          </cell>
        </row>
        <row r="43">
          <cell r="B43">
            <v>4860</v>
          </cell>
          <cell r="C43">
            <v>2347</v>
          </cell>
          <cell r="D43">
            <v>2513</v>
          </cell>
        </row>
        <row r="44">
          <cell r="B44">
            <v>4885</v>
          </cell>
          <cell r="C44">
            <v>2305</v>
          </cell>
          <cell r="D44">
            <v>2580</v>
          </cell>
        </row>
        <row r="45">
          <cell r="B45">
            <v>4201</v>
          </cell>
          <cell r="C45">
            <v>2119</v>
          </cell>
          <cell r="D45">
            <v>2082</v>
          </cell>
        </row>
        <row r="46">
          <cell r="B46">
            <v>4676</v>
          </cell>
          <cell r="C46">
            <v>2280</v>
          </cell>
          <cell r="D46">
            <v>2396</v>
          </cell>
        </row>
        <row r="47">
          <cell r="B47">
            <v>4694</v>
          </cell>
          <cell r="C47">
            <v>2281</v>
          </cell>
          <cell r="D47">
            <v>2413</v>
          </cell>
        </row>
        <row r="48">
          <cell r="B48">
            <v>26750</v>
          </cell>
          <cell r="C48">
            <v>12776</v>
          </cell>
          <cell r="D48">
            <v>13974</v>
          </cell>
        </row>
        <row r="49">
          <cell r="B49">
            <v>4514</v>
          </cell>
          <cell r="C49">
            <v>2173</v>
          </cell>
          <cell r="D49">
            <v>2341</v>
          </cell>
        </row>
        <row r="50">
          <cell r="B50">
            <v>5388</v>
          </cell>
          <cell r="C50">
            <v>2615</v>
          </cell>
          <cell r="D50">
            <v>2773</v>
          </cell>
        </row>
        <row r="51">
          <cell r="B51">
            <v>5432</v>
          </cell>
          <cell r="C51">
            <v>2557</v>
          </cell>
          <cell r="D51">
            <v>2875</v>
          </cell>
        </row>
        <row r="52">
          <cell r="B52">
            <v>5572</v>
          </cell>
          <cell r="C52">
            <v>2635</v>
          </cell>
          <cell r="D52">
            <v>2937</v>
          </cell>
        </row>
        <row r="53">
          <cell r="B53">
            <v>5844</v>
          </cell>
          <cell r="C53">
            <v>2796</v>
          </cell>
          <cell r="D53">
            <v>3048</v>
          </cell>
        </row>
        <row r="54">
          <cell r="B54">
            <v>28067</v>
          </cell>
          <cell r="C54">
            <v>13753</v>
          </cell>
          <cell r="D54">
            <v>14314</v>
          </cell>
        </row>
        <row r="55">
          <cell r="B55">
            <v>5795</v>
          </cell>
          <cell r="C55">
            <v>2838</v>
          </cell>
          <cell r="D55">
            <v>2957</v>
          </cell>
        </row>
        <row r="56">
          <cell r="B56">
            <v>5696</v>
          </cell>
          <cell r="C56">
            <v>2711</v>
          </cell>
          <cell r="D56">
            <v>2985</v>
          </cell>
        </row>
        <row r="57">
          <cell r="B57">
            <v>5921</v>
          </cell>
          <cell r="C57">
            <v>2948</v>
          </cell>
          <cell r="D57">
            <v>2973</v>
          </cell>
        </row>
        <row r="58">
          <cell r="B58">
            <v>5480</v>
          </cell>
          <cell r="C58">
            <v>2690</v>
          </cell>
          <cell r="D58">
            <v>2790</v>
          </cell>
        </row>
        <row r="59">
          <cell r="B59">
            <v>5175</v>
          </cell>
          <cell r="C59">
            <v>2566</v>
          </cell>
          <cell r="D59">
            <v>2609</v>
          </cell>
        </row>
        <row r="60">
          <cell r="B60">
            <v>24730</v>
          </cell>
          <cell r="C60">
            <v>12244</v>
          </cell>
          <cell r="D60">
            <v>12486</v>
          </cell>
        </row>
        <row r="61">
          <cell r="B61">
            <v>5147</v>
          </cell>
          <cell r="C61">
            <v>2573</v>
          </cell>
          <cell r="D61">
            <v>2574</v>
          </cell>
        </row>
        <row r="62">
          <cell r="B62">
            <v>4932</v>
          </cell>
          <cell r="C62">
            <v>2463</v>
          </cell>
          <cell r="D62">
            <v>2469</v>
          </cell>
        </row>
        <row r="63">
          <cell r="B63">
            <v>4791</v>
          </cell>
          <cell r="C63">
            <v>2369</v>
          </cell>
          <cell r="D63">
            <v>2422</v>
          </cell>
        </row>
        <row r="64">
          <cell r="B64">
            <v>4934</v>
          </cell>
          <cell r="C64">
            <v>2385</v>
          </cell>
          <cell r="D64">
            <v>2549</v>
          </cell>
        </row>
        <row r="65">
          <cell r="B65">
            <v>4926</v>
          </cell>
          <cell r="C65">
            <v>2454</v>
          </cell>
          <cell r="D65">
            <v>2472</v>
          </cell>
        </row>
        <row r="66">
          <cell r="B66">
            <v>22420</v>
          </cell>
          <cell r="C66">
            <v>10946</v>
          </cell>
          <cell r="D66">
            <v>11474</v>
          </cell>
        </row>
        <row r="67">
          <cell r="B67">
            <v>5375</v>
          </cell>
          <cell r="C67">
            <v>2577</v>
          </cell>
          <cell r="D67">
            <v>2798</v>
          </cell>
        </row>
        <row r="68">
          <cell r="B68">
            <v>4784</v>
          </cell>
          <cell r="C68">
            <v>2336</v>
          </cell>
          <cell r="D68">
            <v>2448</v>
          </cell>
        </row>
        <row r="69">
          <cell r="B69">
            <v>4308</v>
          </cell>
          <cell r="C69">
            <v>2060</v>
          </cell>
          <cell r="D69">
            <v>2248</v>
          </cell>
        </row>
        <row r="70">
          <cell r="B70">
            <v>4259</v>
          </cell>
          <cell r="C70">
            <v>2128</v>
          </cell>
          <cell r="D70">
            <v>2131</v>
          </cell>
        </row>
        <row r="71">
          <cell r="B71">
            <v>3694</v>
          </cell>
          <cell r="C71">
            <v>1845</v>
          </cell>
          <cell r="D71">
            <v>1849</v>
          </cell>
        </row>
        <row r="72">
          <cell r="B72">
            <v>15038</v>
          </cell>
          <cell r="C72">
            <v>7279</v>
          </cell>
          <cell r="D72">
            <v>7759</v>
          </cell>
        </row>
        <row r="73">
          <cell r="B73">
            <v>3855</v>
          </cell>
          <cell r="C73">
            <v>1835</v>
          </cell>
          <cell r="D73">
            <v>2020</v>
          </cell>
        </row>
        <row r="74">
          <cell r="B74">
            <v>3085</v>
          </cell>
          <cell r="C74">
            <v>1501</v>
          </cell>
          <cell r="D74">
            <v>1584</v>
          </cell>
        </row>
        <row r="75">
          <cell r="B75">
            <v>2678</v>
          </cell>
          <cell r="C75">
            <v>1276</v>
          </cell>
          <cell r="D75">
            <v>1402</v>
          </cell>
        </row>
        <row r="76">
          <cell r="B76">
            <v>3017</v>
          </cell>
          <cell r="C76">
            <v>1500</v>
          </cell>
          <cell r="D76">
            <v>1517</v>
          </cell>
        </row>
        <row r="77">
          <cell r="B77">
            <v>2403</v>
          </cell>
          <cell r="C77">
            <v>1167</v>
          </cell>
          <cell r="D77">
            <v>1236</v>
          </cell>
        </row>
        <row r="78">
          <cell r="B78">
            <v>12061</v>
          </cell>
          <cell r="C78">
            <v>5824</v>
          </cell>
          <cell r="D78">
            <v>6237</v>
          </cell>
        </row>
        <row r="79">
          <cell r="B79">
            <v>2540</v>
          </cell>
          <cell r="C79">
            <v>1266</v>
          </cell>
          <cell r="D79">
            <v>1274</v>
          </cell>
        </row>
        <row r="80">
          <cell r="B80">
            <v>2527</v>
          </cell>
          <cell r="C80">
            <v>1202</v>
          </cell>
          <cell r="D80">
            <v>1325</v>
          </cell>
        </row>
        <row r="81">
          <cell r="B81">
            <v>2422</v>
          </cell>
          <cell r="C81">
            <v>1176</v>
          </cell>
          <cell r="D81">
            <v>1246</v>
          </cell>
        </row>
        <row r="82">
          <cell r="B82">
            <v>2579</v>
          </cell>
          <cell r="C82">
            <v>1208</v>
          </cell>
          <cell r="D82">
            <v>1371</v>
          </cell>
        </row>
        <row r="83">
          <cell r="B83">
            <v>1993</v>
          </cell>
          <cell r="C83">
            <v>972</v>
          </cell>
          <cell r="D83">
            <v>1021</v>
          </cell>
        </row>
        <row r="84">
          <cell r="B84">
            <v>9379</v>
          </cell>
          <cell r="C84">
            <v>4378</v>
          </cell>
          <cell r="D84">
            <v>5001</v>
          </cell>
        </row>
        <row r="85">
          <cell r="B85">
            <v>1810</v>
          </cell>
          <cell r="C85">
            <v>891</v>
          </cell>
          <cell r="D85">
            <v>919</v>
          </cell>
        </row>
        <row r="86">
          <cell r="B86">
            <v>1787</v>
          </cell>
          <cell r="C86">
            <v>824</v>
          </cell>
          <cell r="D86">
            <v>963</v>
          </cell>
        </row>
        <row r="87">
          <cell r="B87">
            <v>1675</v>
          </cell>
          <cell r="C87">
            <v>791</v>
          </cell>
          <cell r="D87">
            <v>884</v>
          </cell>
        </row>
        <row r="88">
          <cell r="B88">
            <v>2272</v>
          </cell>
          <cell r="C88">
            <v>1053</v>
          </cell>
          <cell r="D88">
            <v>1219</v>
          </cell>
        </row>
        <row r="89">
          <cell r="B89">
            <v>1835</v>
          </cell>
          <cell r="C89">
            <v>819</v>
          </cell>
          <cell r="D89">
            <v>1016</v>
          </cell>
        </row>
        <row r="90">
          <cell r="B90">
            <v>7038</v>
          </cell>
          <cell r="C90">
            <v>3014</v>
          </cell>
          <cell r="D90">
            <v>4024</v>
          </cell>
        </row>
        <row r="91">
          <cell r="B91">
            <v>1584</v>
          </cell>
          <cell r="C91">
            <v>700</v>
          </cell>
          <cell r="D91">
            <v>884</v>
          </cell>
        </row>
        <row r="92">
          <cell r="B92">
            <v>1598</v>
          </cell>
          <cell r="C92">
            <v>699</v>
          </cell>
          <cell r="D92">
            <v>899</v>
          </cell>
        </row>
        <row r="93">
          <cell r="B93">
            <v>1395</v>
          </cell>
          <cell r="C93">
            <v>608</v>
          </cell>
          <cell r="D93">
            <v>787</v>
          </cell>
        </row>
        <row r="94">
          <cell r="B94">
            <v>1335</v>
          </cell>
          <cell r="C94">
            <v>549</v>
          </cell>
          <cell r="D94">
            <v>786</v>
          </cell>
        </row>
        <row r="95">
          <cell r="B95">
            <v>1126</v>
          </cell>
          <cell r="C95">
            <v>458</v>
          </cell>
          <cell r="D95">
            <v>668</v>
          </cell>
        </row>
        <row r="96">
          <cell r="B96">
            <v>4731</v>
          </cell>
          <cell r="C96">
            <v>1775</v>
          </cell>
          <cell r="D96">
            <v>2956</v>
          </cell>
        </row>
        <row r="97">
          <cell r="B97">
            <v>1185</v>
          </cell>
          <cell r="C97">
            <v>502</v>
          </cell>
          <cell r="D97">
            <v>683</v>
          </cell>
        </row>
        <row r="98">
          <cell r="B98">
            <v>1095</v>
          </cell>
          <cell r="C98">
            <v>407</v>
          </cell>
          <cell r="D98">
            <v>688</v>
          </cell>
        </row>
        <row r="99">
          <cell r="B99">
            <v>931</v>
          </cell>
          <cell r="C99">
            <v>324</v>
          </cell>
          <cell r="D99">
            <v>607</v>
          </cell>
        </row>
        <row r="100">
          <cell r="B100">
            <v>823</v>
          </cell>
          <cell r="C100">
            <v>290</v>
          </cell>
          <cell r="D100">
            <v>533</v>
          </cell>
        </row>
        <row r="101">
          <cell r="B101">
            <v>697</v>
          </cell>
          <cell r="C101">
            <v>252</v>
          </cell>
          <cell r="D101">
            <v>445</v>
          </cell>
        </row>
        <row r="102">
          <cell r="B102">
            <v>2818</v>
          </cell>
          <cell r="C102">
            <v>833</v>
          </cell>
          <cell r="D102">
            <v>1985</v>
          </cell>
        </row>
        <row r="103">
          <cell r="B103">
            <v>679</v>
          </cell>
          <cell r="C103">
            <v>184</v>
          </cell>
          <cell r="D103">
            <v>495</v>
          </cell>
        </row>
        <row r="104">
          <cell r="B104">
            <v>685</v>
          </cell>
          <cell r="C104">
            <v>200</v>
          </cell>
          <cell r="D104">
            <v>485</v>
          </cell>
        </row>
        <row r="105">
          <cell r="B105">
            <v>576</v>
          </cell>
          <cell r="C105">
            <v>193</v>
          </cell>
          <cell r="D105">
            <v>383</v>
          </cell>
        </row>
        <row r="106">
          <cell r="B106">
            <v>507</v>
          </cell>
          <cell r="C106">
            <v>151</v>
          </cell>
          <cell r="D106">
            <v>356</v>
          </cell>
        </row>
        <row r="107">
          <cell r="B107">
            <v>371</v>
          </cell>
          <cell r="C107">
            <v>105</v>
          </cell>
          <cell r="D107">
            <v>266</v>
          </cell>
        </row>
        <row r="108">
          <cell r="B108">
            <v>1364</v>
          </cell>
          <cell r="C108">
            <v>312</v>
          </cell>
          <cell r="D108">
            <v>1052</v>
          </cell>
        </row>
        <row r="109">
          <cell r="B109">
            <v>359</v>
          </cell>
          <cell r="C109">
            <v>79</v>
          </cell>
          <cell r="D109">
            <v>280</v>
          </cell>
        </row>
        <row r="110">
          <cell r="B110">
            <v>267</v>
          </cell>
          <cell r="C110">
            <v>74</v>
          </cell>
          <cell r="D110">
            <v>193</v>
          </cell>
        </row>
        <row r="111">
          <cell r="B111">
            <v>351</v>
          </cell>
          <cell r="C111">
            <v>81</v>
          </cell>
          <cell r="D111">
            <v>270</v>
          </cell>
        </row>
        <row r="112">
          <cell r="B112">
            <v>220</v>
          </cell>
          <cell r="C112">
            <v>43</v>
          </cell>
          <cell r="D112">
            <v>177</v>
          </cell>
        </row>
        <row r="113">
          <cell r="B113">
            <v>167</v>
          </cell>
          <cell r="C113">
            <v>35</v>
          </cell>
          <cell r="D113">
            <v>132</v>
          </cell>
        </row>
        <row r="114">
          <cell r="B114">
            <v>420</v>
          </cell>
          <cell r="C114">
            <v>62</v>
          </cell>
          <cell r="D114">
            <v>358</v>
          </cell>
        </row>
        <row r="115">
          <cell r="B115">
            <v>125</v>
          </cell>
          <cell r="C115">
            <v>16</v>
          </cell>
          <cell r="D115">
            <v>109</v>
          </cell>
        </row>
        <row r="116">
          <cell r="B116">
            <v>93</v>
          </cell>
          <cell r="C116">
            <v>17</v>
          </cell>
          <cell r="D116">
            <v>76</v>
          </cell>
        </row>
        <row r="117">
          <cell r="B117">
            <v>86</v>
          </cell>
          <cell r="C117">
            <v>14</v>
          </cell>
          <cell r="D117">
            <v>72</v>
          </cell>
        </row>
        <row r="118">
          <cell r="B118">
            <v>59</v>
          </cell>
          <cell r="C118">
            <v>9</v>
          </cell>
          <cell r="D118">
            <v>50</v>
          </cell>
        </row>
        <row r="119">
          <cell r="B119">
            <v>57</v>
          </cell>
          <cell r="C119">
            <v>6</v>
          </cell>
          <cell r="D119">
            <v>51</v>
          </cell>
        </row>
        <row r="120">
          <cell r="B120">
            <v>105</v>
          </cell>
          <cell r="C120">
            <v>10</v>
          </cell>
          <cell r="D120">
            <v>95</v>
          </cell>
        </row>
        <row r="121">
          <cell r="B121">
            <v>31</v>
          </cell>
          <cell r="C121">
            <v>4</v>
          </cell>
          <cell r="D121">
            <v>27</v>
          </cell>
        </row>
        <row r="122">
          <cell r="B122">
            <v>31</v>
          </cell>
          <cell r="C122">
            <v>0</v>
          </cell>
          <cell r="D122">
            <v>31</v>
          </cell>
        </row>
        <row r="123">
          <cell r="B123">
            <v>18</v>
          </cell>
          <cell r="C123">
            <v>3</v>
          </cell>
          <cell r="D123">
            <v>15</v>
          </cell>
        </row>
        <row r="124">
          <cell r="B124">
            <v>16</v>
          </cell>
          <cell r="C124">
            <v>3</v>
          </cell>
          <cell r="D124">
            <v>13</v>
          </cell>
        </row>
        <row r="125">
          <cell r="B125">
            <v>9</v>
          </cell>
          <cell r="C125">
            <v>0</v>
          </cell>
          <cell r="D125">
            <v>9</v>
          </cell>
        </row>
        <row r="126">
          <cell r="B126">
            <v>43</v>
          </cell>
          <cell r="C126">
            <v>4</v>
          </cell>
          <cell r="D126">
            <v>39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216863</v>
          </cell>
          <cell r="C5">
            <v>105612</v>
          </cell>
          <cell r="D5">
            <v>111251</v>
          </cell>
        </row>
        <row r="6">
          <cell r="B6">
            <v>8459</v>
          </cell>
          <cell r="C6">
            <v>4312</v>
          </cell>
          <cell r="D6">
            <v>4147</v>
          </cell>
        </row>
        <row r="7">
          <cell r="B7">
            <v>1676</v>
          </cell>
          <cell r="C7">
            <v>845</v>
          </cell>
          <cell r="D7">
            <v>831</v>
          </cell>
        </row>
        <row r="8">
          <cell r="B8">
            <v>1579</v>
          </cell>
          <cell r="C8">
            <v>784</v>
          </cell>
          <cell r="D8">
            <v>795</v>
          </cell>
        </row>
        <row r="9">
          <cell r="B9">
            <v>1701</v>
          </cell>
          <cell r="C9">
            <v>875</v>
          </cell>
          <cell r="D9">
            <v>826</v>
          </cell>
        </row>
        <row r="10">
          <cell r="B10">
            <v>1787</v>
          </cell>
          <cell r="C10">
            <v>934</v>
          </cell>
          <cell r="D10">
            <v>853</v>
          </cell>
        </row>
        <row r="11">
          <cell r="B11">
            <v>1716</v>
          </cell>
          <cell r="C11">
            <v>874</v>
          </cell>
          <cell r="D11">
            <v>842</v>
          </cell>
        </row>
        <row r="12">
          <cell r="B12">
            <v>9661</v>
          </cell>
          <cell r="C12">
            <v>5047</v>
          </cell>
          <cell r="D12">
            <v>4614</v>
          </cell>
        </row>
        <row r="13">
          <cell r="B13">
            <v>1635</v>
          </cell>
          <cell r="C13">
            <v>847</v>
          </cell>
          <cell r="D13">
            <v>788</v>
          </cell>
        </row>
        <row r="14">
          <cell r="B14">
            <v>1784</v>
          </cell>
          <cell r="C14">
            <v>943</v>
          </cell>
          <cell r="D14">
            <v>841</v>
          </cell>
        </row>
        <row r="15">
          <cell r="B15">
            <v>1903</v>
          </cell>
          <cell r="C15">
            <v>999</v>
          </cell>
          <cell r="D15">
            <v>904</v>
          </cell>
        </row>
        <row r="16">
          <cell r="B16">
            <v>2025</v>
          </cell>
          <cell r="C16">
            <v>1057</v>
          </cell>
          <cell r="D16">
            <v>968</v>
          </cell>
        </row>
        <row r="17">
          <cell r="B17">
            <v>2314</v>
          </cell>
          <cell r="C17">
            <v>1201</v>
          </cell>
          <cell r="D17">
            <v>1113</v>
          </cell>
        </row>
        <row r="18">
          <cell r="B18">
            <v>15628</v>
          </cell>
          <cell r="C18">
            <v>8103</v>
          </cell>
          <cell r="D18">
            <v>7525</v>
          </cell>
        </row>
        <row r="19">
          <cell r="B19">
            <v>2755</v>
          </cell>
          <cell r="C19">
            <v>1443</v>
          </cell>
          <cell r="D19">
            <v>1312</v>
          </cell>
        </row>
        <row r="20">
          <cell r="B20">
            <v>2832</v>
          </cell>
          <cell r="C20">
            <v>1467</v>
          </cell>
          <cell r="D20">
            <v>1365</v>
          </cell>
        </row>
        <row r="21">
          <cell r="B21">
            <v>3236</v>
          </cell>
          <cell r="C21">
            <v>1685</v>
          </cell>
          <cell r="D21">
            <v>1551</v>
          </cell>
        </row>
        <row r="22">
          <cell r="B22">
            <v>3358</v>
          </cell>
          <cell r="C22">
            <v>1754</v>
          </cell>
          <cell r="D22">
            <v>1604</v>
          </cell>
        </row>
        <row r="23">
          <cell r="B23">
            <v>3447</v>
          </cell>
          <cell r="C23">
            <v>1754</v>
          </cell>
          <cell r="D23">
            <v>1693</v>
          </cell>
        </row>
        <row r="24">
          <cell r="B24">
            <v>18423</v>
          </cell>
          <cell r="C24">
            <v>9330</v>
          </cell>
          <cell r="D24">
            <v>9093</v>
          </cell>
        </row>
        <row r="25">
          <cell r="B25">
            <v>3705</v>
          </cell>
          <cell r="C25">
            <v>1848</v>
          </cell>
          <cell r="D25">
            <v>1857</v>
          </cell>
        </row>
        <row r="26">
          <cell r="B26">
            <v>3669</v>
          </cell>
          <cell r="C26">
            <v>1868</v>
          </cell>
          <cell r="D26">
            <v>1801</v>
          </cell>
        </row>
        <row r="27">
          <cell r="B27">
            <v>3741</v>
          </cell>
          <cell r="C27">
            <v>1921</v>
          </cell>
          <cell r="D27">
            <v>1820</v>
          </cell>
        </row>
        <row r="28">
          <cell r="B28">
            <v>3677</v>
          </cell>
          <cell r="C28">
            <v>1864</v>
          </cell>
          <cell r="D28">
            <v>1813</v>
          </cell>
        </row>
        <row r="29">
          <cell r="B29">
            <v>3631</v>
          </cell>
          <cell r="C29">
            <v>1829</v>
          </cell>
          <cell r="D29">
            <v>1802</v>
          </cell>
        </row>
        <row r="30">
          <cell r="B30">
            <v>15161</v>
          </cell>
          <cell r="C30">
            <v>7732</v>
          </cell>
          <cell r="D30">
            <v>7429</v>
          </cell>
        </row>
        <row r="31">
          <cell r="B31">
            <v>3093</v>
          </cell>
          <cell r="C31">
            <v>1605</v>
          </cell>
          <cell r="D31">
            <v>1488</v>
          </cell>
        </row>
        <row r="32">
          <cell r="B32">
            <v>3118</v>
          </cell>
          <cell r="C32">
            <v>1594</v>
          </cell>
          <cell r="D32">
            <v>1524</v>
          </cell>
        </row>
        <row r="33">
          <cell r="B33">
            <v>3021</v>
          </cell>
          <cell r="C33">
            <v>1522</v>
          </cell>
          <cell r="D33">
            <v>1499</v>
          </cell>
        </row>
        <row r="34">
          <cell r="B34">
            <v>3002</v>
          </cell>
          <cell r="C34">
            <v>1519</v>
          </cell>
          <cell r="D34">
            <v>1483</v>
          </cell>
        </row>
        <row r="35">
          <cell r="B35">
            <v>2927</v>
          </cell>
          <cell r="C35">
            <v>1492</v>
          </cell>
          <cell r="D35">
            <v>1435</v>
          </cell>
        </row>
        <row r="36">
          <cell r="B36">
            <v>17170</v>
          </cell>
          <cell r="C36">
            <v>8713</v>
          </cell>
          <cell r="D36">
            <v>8457</v>
          </cell>
        </row>
        <row r="37">
          <cell r="B37">
            <v>3074</v>
          </cell>
          <cell r="C37">
            <v>1553</v>
          </cell>
          <cell r="D37">
            <v>1521</v>
          </cell>
        </row>
        <row r="38">
          <cell r="B38">
            <v>3219</v>
          </cell>
          <cell r="C38">
            <v>1602</v>
          </cell>
          <cell r="D38">
            <v>1617</v>
          </cell>
        </row>
        <row r="39">
          <cell r="B39">
            <v>3560</v>
          </cell>
          <cell r="C39">
            <v>1906</v>
          </cell>
          <cell r="D39">
            <v>1654</v>
          </cell>
        </row>
        <row r="40">
          <cell r="B40">
            <v>3717</v>
          </cell>
          <cell r="C40">
            <v>1844</v>
          </cell>
          <cell r="D40">
            <v>1873</v>
          </cell>
        </row>
        <row r="41">
          <cell r="B41">
            <v>3600</v>
          </cell>
          <cell r="C41">
            <v>1808</v>
          </cell>
          <cell r="D41">
            <v>1792</v>
          </cell>
        </row>
        <row r="42">
          <cell r="B42">
            <v>15532</v>
          </cell>
          <cell r="C42">
            <v>7997</v>
          </cell>
          <cell r="D42">
            <v>7535</v>
          </cell>
        </row>
        <row r="43">
          <cell r="B43">
            <v>3370</v>
          </cell>
          <cell r="C43">
            <v>1703</v>
          </cell>
          <cell r="D43">
            <v>1667</v>
          </cell>
        </row>
        <row r="44">
          <cell r="B44">
            <v>3336</v>
          </cell>
          <cell r="C44">
            <v>1696</v>
          </cell>
          <cell r="D44">
            <v>1640</v>
          </cell>
        </row>
        <row r="45">
          <cell r="B45">
            <v>2848</v>
          </cell>
          <cell r="C45">
            <v>1481</v>
          </cell>
          <cell r="D45">
            <v>1367</v>
          </cell>
        </row>
        <row r="46">
          <cell r="B46">
            <v>3085</v>
          </cell>
          <cell r="C46">
            <v>1569</v>
          </cell>
          <cell r="D46">
            <v>1516</v>
          </cell>
        </row>
        <row r="47">
          <cell r="B47">
            <v>2893</v>
          </cell>
          <cell r="C47">
            <v>1548</v>
          </cell>
          <cell r="D47">
            <v>1345</v>
          </cell>
        </row>
        <row r="48">
          <cell r="B48">
            <v>16129</v>
          </cell>
          <cell r="C48">
            <v>8092</v>
          </cell>
          <cell r="D48">
            <v>8037</v>
          </cell>
        </row>
        <row r="49">
          <cell r="B49">
            <v>2945</v>
          </cell>
          <cell r="C49">
            <v>1503</v>
          </cell>
          <cell r="D49">
            <v>1442</v>
          </cell>
        </row>
        <row r="50">
          <cell r="B50">
            <v>3171</v>
          </cell>
          <cell r="C50">
            <v>1624</v>
          </cell>
          <cell r="D50">
            <v>1547</v>
          </cell>
        </row>
        <row r="51">
          <cell r="B51">
            <v>3242</v>
          </cell>
          <cell r="C51">
            <v>1626</v>
          </cell>
          <cell r="D51">
            <v>1616</v>
          </cell>
        </row>
        <row r="52">
          <cell r="B52">
            <v>3315</v>
          </cell>
          <cell r="C52">
            <v>1617</v>
          </cell>
          <cell r="D52">
            <v>1698</v>
          </cell>
        </row>
        <row r="53">
          <cell r="B53">
            <v>3456</v>
          </cell>
          <cell r="C53">
            <v>1722</v>
          </cell>
          <cell r="D53">
            <v>1734</v>
          </cell>
        </row>
        <row r="54">
          <cell r="B54">
            <v>17173</v>
          </cell>
          <cell r="C54">
            <v>8201</v>
          </cell>
          <cell r="D54">
            <v>8972</v>
          </cell>
        </row>
        <row r="55">
          <cell r="B55">
            <v>3387</v>
          </cell>
          <cell r="C55">
            <v>1616</v>
          </cell>
          <cell r="D55">
            <v>1771</v>
          </cell>
        </row>
        <row r="56">
          <cell r="B56">
            <v>3321</v>
          </cell>
          <cell r="C56">
            <v>1631</v>
          </cell>
          <cell r="D56">
            <v>1690</v>
          </cell>
        </row>
        <row r="57">
          <cell r="B57">
            <v>3635</v>
          </cell>
          <cell r="C57">
            <v>1691</v>
          </cell>
          <cell r="D57">
            <v>1944</v>
          </cell>
        </row>
        <row r="58">
          <cell r="B58">
            <v>3462</v>
          </cell>
          <cell r="C58">
            <v>1630</v>
          </cell>
          <cell r="D58">
            <v>1832</v>
          </cell>
        </row>
        <row r="59">
          <cell r="B59">
            <v>3368</v>
          </cell>
          <cell r="C59">
            <v>1633</v>
          </cell>
          <cell r="D59">
            <v>1735</v>
          </cell>
        </row>
        <row r="60">
          <cell r="B60">
            <v>17799</v>
          </cell>
          <cell r="C60">
            <v>8432</v>
          </cell>
          <cell r="D60">
            <v>9367</v>
          </cell>
        </row>
        <row r="61">
          <cell r="B61">
            <v>3455</v>
          </cell>
          <cell r="C61">
            <v>1609</v>
          </cell>
          <cell r="D61">
            <v>1846</v>
          </cell>
        </row>
        <row r="62">
          <cell r="B62">
            <v>3441</v>
          </cell>
          <cell r="C62">
            <v>1637</v>
          </cell>
          <cell r="D62">
            <v>1804</v>
          </cell>
        </row>
        <row r="63">
          <cell r="B63">
            <v>3537</v>
          </cell>
          <cell r="C63">
            <v>1711</v>
          </cell>
          <cell r="D63">
            <v>1826</v>
          </cell>
        </row>
        <row r="64">
          <cell r="B64">
            <v>3549</v>
          </cell>
          <cell r="C64">
            <v>1690</v>
          </cell>
          <cell r="D64">
            <v>1859</v>
          </cell>
        </row>
        <row r="65">
          <cell r="B65">
            <v>3817</v>
          </cell>
          <cell r="C65">
            <v>1785</v>
          </cell>
          <cell r="D65">
            <v>2032</v>
          </cell>
        </row>
        <row r="66">
          <cell r="B66">
            <v>17818</v>
          </cell>
          <cell r="C66">
            <v>8414</v>
          </cell>
          <cell r="D66">
            <v>9404</v>
          </cell>
        </row>
        <row r="67">
          <cell r="B67">
            <v>4109</v>
          </cell>
          <cell r="C67">
            <v>1927</v>
          </cell>
          <cell r="D67">
            <v>2182</v>
          </cell>
        </row>
        <row r="68">
          <cell r="B68">
            <v>3828</v>
          </cell>
          <cell r="C68">
            <v>1810</v>
          </cell>
          <cell r="D68">
            <v>2018</v>
          </cell>
        </row>
        <row r="69">
          <cell r="B69">
            <v>3492</v>
          </cell>
          <cell r="C69">
            <v>1649</v>
          </cell>
          <cell r="D69">
            <v>1843</v>
          </cell>
        </row>
        <row r="70">
          <cell r="B70">
            <v>3432</v>
          </cell>
          <cell r="C70">
            <v>1604</v>
          </cell>
          <cell r="D70">
            <v>1828</v>
          </cell>
        </row>
        <row r="71">
          <cell r="B71">
            <v>2957</v>
          </cell>
          <cell r="C71">
            <v>1424</v>
          </cell>
          <cell r="D71">
            <v>1533</v>
          </cell>
        </row>
        <row r="72">
          <cell r="B72">
            <v>12955</v>
          </cell>
          <cell r="C72">
            <v>6147</v>
          </cell>
          <cell r="D72">
            <v>6808</v>
          </cell>
        </row>
        <row r="73">
          <cell r="B73">
            <v>3158</v>
          </cell>
          <cell r="C73">
            <v>1473</v>
          </cell>
          <cell r="D73">
            <v>1685</v>
          </cell>
        </row>
        <row r="74">
          <cell r="B74">
            <v>2676</v>
          </cell>
          <cell r="C74">
            <v>1261</v>
          </cell>
          <cell r="D74">
            <v>1415</v>
          </cell>
        </row>
        <row r="75">
          <cell r="B75">
            <v>2324</v>
          </cell>
          <cell r="C75">
            <v>1128</v>
          </cell>
          <cell r="D75">
            <v>1196</v>
          </cell>
        </row>
        <row r="76">
          <cell r="B76">
            <v>2640</v>
          </cell>
          <cell r="C76">
            <v>1252</v>
          </cell>
          <cell r="D76">
            <v>1388</v>
          </cell>
        </row>
        <row r="77">
          <cell r="B77">
            <v>2157</v>
          </cell>
          <cell r="C77">
            <v>1033</v>
          </cell>
          <cell r="D77">
            <v>1124</v>
          </cell>
        </row>
        <row r="78">
          <cell r="B78">
            <v>11160</v>
          </cell>
          <cell r="C78">
            <v>5331</v>
          </cell>
          <cell r="D78">
            <v>5829</v>
          </cell>
        </row>
        <row r="79">
          <cell r="B79">
            <v>2254</v>
          </cell>
          <cell r="C79">
            <v>1060</v>
          </cell>
          <cell r="D79">
            <v>1194</v>
          </cell>
        </row>
        <row r="80">
          <cell r="B80">
            <v>2451</v>
          </cell>
          <cell r="C80">
            <v>1173</v>
          </cell>
          <cell r="D80">
            <v>1278</v>
          </cell>
        </row>
        <row r="81">
          <cell r="B81">
            <v>2196</v>
          </cell>
          <cell r="C81">
            <v>1038</v>
          </cell>
          <cell r="D81">
            <v>1158</v>
          </cell>
        </row>
        <row r="82">
          <cell r="B82">
            <v>2353</v>
          </cell>
          <cell r="C82">
            <v>1120</v>
          </cell>
          <cell r="D82">
            <v>1233</v>
          </cell>
        </row>
        <row r="83">
          <cell r="B83">
            <v>1906</v>
          </cell>
          <cell r="C83">
            <v>940</v>
          </cell>
          <cell r="D83">
            <v>966</v>
          </cell>
        </row>
        <row r="84">
          <cell r="B84">
            <v>8667</v>
          </cell>
          <cell r="C84">
            <v>4133</v>
          </cell>
          <cell r="D84">
            <v>4534</v>
          </cell>
        </row>
        <row r="85">
          <cell r="B85">
            <v>1666</v>
          </cell>
          <cell r="C85">
            <v>806</v>
          </cell>
          <cell r="D85">
            <v>860</v>
          </cell>
        </row>
        <row r="86">
          <cell r="B86">
            <v>1660</v>
          </cell>
          <cell r="C86">
            <v>808</v>
          </cell>
          <cell r="D86">
            <v>852</v>
          </cell>
        </row>
        <row r="87">
          <cell r="B87">
            <v>1517</v>
          </cell>
          <cell r="C87">
            <v>726</v>
          </cell>
          <cell r="D87">
            <v>791</v>
          </cell>
        </row>
        <row r="88">
          <cell r="B88">
            <v>2138</v>
          </cell>
          <cell r="C88">
            <v>1003</v>
          </cell>
          <cell r="D88">
            <v>1135</v>
          </cell>
        </row>
        <row r="89">
          <cell r="B89">
            <v>1686</v>
          </cell>
          <cell r="C89">
            <v>790</v>
          </cell>
          <cell r="D89">
            <v>896</v>
          </cell>
        </row>
        <row r="90">
          <cell r="B90">
            <v>6555</v>
          </cell>
          <cell r="C90">
            <v>2860</v>
          </cell>
          <cell r="D90">
            <v>3695</v>
          </cell>
        </row>
        <row r="91">
          <cell r="B91">
            <v>1471</v>
          </cell>
          <cell r="C91">
            <v>675</v>
          </cell>
          <cell r="D91">
            <v>796</v>
          </cell>
        </row>
        <row r="92">
          <cell r="B92">
            <v>1463</v>
          </cell>
          <cell r="C92">
            <v>660</v>
          </cell>
          <cell r="D92">
            <v>803</v>
          </cell>
        </row>
        <row r="93">
          <cell r="B93">
            <v>1317</v>
          </cell>
          <cell r="C93">
            <v>588</v>
          </cell>
          <cell r="D93">
            <v>729</v>
          </cell>
        </row>
        <row r="94">
          <cell r="B94">
            <v>1210</v>
          </cell>
          <cell r="C94">
            <v>508</v>
          </cell>
          <cell r="D94">
            <v>702</v>
          </cell>
        </row>
        <row r="95">
          <cell r="B95">
            <v>1094</v>
          </cell>
          <cell r="C95">
            <v>429</v>
          </cell>
          <cell r="D95">
            <v>665</v>
          </cell>
        </row>
        <row r="96">
          <cell r="B96">
            <v>4257</v>
          </cell>
          <cell r="C96">
            <v>1563</v>
          </cell>
          <cell r="D96">
            <v>2694</v>
          </cell>
        </row>
        <row r="97">
          <cell r="B97">
            <v>1083</v>
          </cell>
          <cell r="C97">
            <v>431</v>
          </cell>
          <cell r="D97">
            <v>652</v>
          </cell>
        </row>
        <row r="98">
          <cell r="B98">
            <v>971</v>
          </cell>
          <cell r="C98">
            <v>369</v>
          </cell>
          <cell r="D98">
            <v>602</v>
          </cell>
        </row>
        <row r="99">
          <cell r="B99">
            <v>823</v>
          </cell>
          <cell r="C99">
            <v>295</v>
          </cell>
          <cell r="D99">
            <v>528</v>
          </cell>
        </row>
        <row r="100">
          <cell r="B100">
            <v>785</v>
          </cell>
          <cell r="C100">
            <v>278</v>
          </cell>
          <cell r="D100">
            <v>507</v>
          </cell>
        </row>
        <row r="101">
          <cell r="B101">
            <v>595</v>
          </cell>
          <cell r="C101">
            <v>190</v>
          </cell>
          <cell r="D101">
            <v>405</v>
          </cell>
        </row>
        <row r="102">
          <cell r="B102">
            <v>2543</v>
          </cell>
          <cell r="C102">
            <v>802</v>
          </cell>
          <cell r="D102">
            <v>1741</v>
          </cell>
        </row>
        <row r="103">
          <cell r="B103">
            <v>688</v>
          </cell>
          <cell r="C103">
            <v>227</v>
          </cell>
          <cell r="D103">
            <v>461</v>
          </cell>
        </row>
        <row r="104">
          <cell r="B104">
            <v>602</v>
          </cell>
          <cell r="C104">
            <v>200</v>
          </cell>
          <cell r="D104">
            <v>402</v>
          </cell>
        </row>
        <row r="105">
          <cell r="B105">
            <v>462</v>
          </cell>
          <cell r="C105">
            <v>146</v>
          </cell>
          <cell r="D105">
            <v>316</v>
          </cell>
        </row>
        <row r="106">
          <cell r="B106">
            <v>455</v>
          </cell>
          <cell r="C106">
            <v>136</v>
          </cell>
          <cell r="D106">
            <v>319</v>
          </cell>
        </row>
        <row r="107">
          <cell r="B107">
            <v>336</v>
          </cell>
          <cell r="C107">
            <v>93</v>
          </cell>
          <cell r="D107">
            <v>243</v>
          </cell>
        </row>
        <row r="108">
          <cell r="B108">
            <v>1189</v>
          </cell>
          <cell r="C108">
            <v>309</v>
          </cell>
          <cell r="D108">
            <v>880</v>
          </cell>
        </row>
        <row r="109">
          <cell r="B109">
            <v>312</v>
          </cell>
          <cell r="C109">
            <v>86</v>
          </cell>
          <cell r="D109">
            <v>226</v>
          </cell>
        </row>
        <row r="110">
          <cell r="B110">
            <v>212</v>
          </cell>
          <cell r="C110">
            <v>68</v>
          </cell>
          <cell r="D110">
            <v>144</v>
          </cell>
        </row>
        <row r="111">
          <cell r="B111">
            <v>270</v>
          </cell>
          <cell r="C111">
            <v>69</v>
          </cell>
          <cell r="D111">
            <v>201</v>
          </cell>
        </row>
        <row r="112">
          <cell r="B112">
            <v>227</v>
          </cell>
          <cell r="C112">
            <v>49</v>
          </cell>
          <cell r="D112">
            <v>178</v>
          </cell>
        </row>
        <row r="113">
          <cell r="B113">
            <v>168</v>
          </cell>
          <cell r="C113">
            <v>37</v>
          </cell>
          <cell r="D113">
            <v>131</v>
          </cell>
        </row>
        <row r="114">
          <cell r="B114">
            <v>404</v>
          </cell>
          <cell r="C114">
            <v>69</v>
          </cell>
          <cell r="D114">
            <v>335</v>
          </cell>
        </row>
        <row r="115">
          <cell r="B115">
            <v>121</v>
          </cell>
          <cell r="C115">
            <v>17</v>
          </cell>
          <cell r="D115">
            <v>104</v>
          </cell>
        </row>
        <row r="116">
          <cell r="B116">
            <v>110</v>
          </cell>
          <cell r="C116">
            <v>22</v>
          </cell>
          <cell r="D116">
            <v>88</v>
          </cell>
        </row>
        <row r="117">
          <cell r="B117">
            <v>75</v>
          </cell>
          <cell r="C117">
            <v>14</v>
          </cell>
          <cell r="D117">
            <v>61</v>
          </cell>
        </row>
        <row r="118">
          <cell r="B118">
            <v>53</v>
          </cell>
          <cell r="C118">
            <v>7</v>
          </cell>
          <cell r="D118">
            <v>46</v>
          </cell>
        </row>
        <row r="119">
          <cell r="B119">
            <v>45</v>
          </cell>
          <cell r="C119">
            <v>9</v>
          </cell>
          <cell r="D119">
            <v>36</v>
          </cell>
        </row>
        <row r="120">
          <cell r="B120">
            <v>114</v>
          </cell>
          <cell r="C120">
            <v>14</v>
          </cell>
          <cell r="D120">
            <v>100</v>
          </cell>
        </row>
        <row r="121">
          <cell r="B121">
            <v>29</v>
          </cell>
          <cell r="C121">
            <v>3</v>
          </cell>
          <cell r="D121">
            <v>26</v>
          </cell>
        </row>
        <row r="122">
          <cell r="B122">
            <v>33</v>
          </cell>
          <cell r="C122">
            <v>1</v>
          </cell>
          <cell r="D122">
            <v>32</v>
          </cell>
        </row>
        <row r="123">
          <cell r="B123">
            <v>17</v>
          </cell>
          <cell r="C123">
            <v>1</v>
          </cell>
          <cell r="D123">
            <v>16</v>
          </cell>
        </row>
        <row r="124">
          <cell r="B124">
            <v>23</v>
          </cell>
          <cell r="C124">
            <v>7</v>
          </cell>
          <cell r="D124">
            <v>16</v>
          </cell>
        </row>
        <row r="125">
          <cell r="B125">
            <v>12</v>
          </cell>
          <cell r="C125">
            <v>2</v>
          </cell>
          <cell r="D125">
            <v>10</v>
          </cell>
        </row>
        <row r="126">
          <cell r="B126">
            <v>66</v>
          </cell>
          <cell r="C126">
            <v>11</v>
          </cell>
          <cell r="D126">
            <v>55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466866</v>
          </cell>
          <cell r="C5">
            <v>232226</v>
          </cell>
          <cell r="D5">
            <v>234640</v>
          </cell>
        </row>
        <row r="6">
          <cell r="B6">
            <v>21758</v>
          </cell>
          <cell r="C6">
            <v>11298</v>
          </cell>
          <cell r="D6">
            <v>10460</v>
          </cell>
        </row>
        <row r="7">
          <cell r="B7">
            <v>4044</v>
          </cell>
          <cell r="C7">
            <v>2050</v>
          </cell>
          <cell r="D7">
            <v>1994</v>
          </cell>
        </row>
        <row r="8">
          <cell r="B8">
            <v>4214</v>
          </cell>
          <cell r="C8">
            <v>2216</v>
          </cell>
          <cell r="D8">
            <v>1998</v>
          </cell>
        </row>
        <row r="9">
          <cell r="B9">
            <v>4359</v>
          </cell>
          <cell r="C9">
            <v>2229</v>
          </cell>
          <cell r="D9">
            <v>2130</v>
          </cell>
        </row>
        <row r="10">
          <cell r="B10">
            <v>4818</v>
          </cell>
          <cell r="C10">
            <v>2568</v>
          </cell>
          <cell r="D10">
            <v>2250</v>
          </cell>
        </row>
        <row r="11">
          <cell r="B11">
            <v>4323</v>
          </cell>
          <cell r="C11">
            <v>2235</v>
          </cell>
          <cell r="D11">
            <v>2088</v>
          </cell>
        </row>
        <row r="12">
          <cell r="B12">
            <v>24823</v>
          </cell>
          <cell r="C12">
            <v>12950</v>
          </cell>
          <cell r="D12">
            <v>11873</v>
          </cell>
        </row>
        <row r="13">
          <cell r="B13">
            <v>4201</v>
          </cell>
          <cell r="C13">
            <v>2166</v>
          </cell>
          <cell r="D13">
            <v>2035</v>
          </cell>
        </row>
        <row r="14">
          <cell r="B14">
            <v>4693</v>
          </cell>
          <cell r="C14">
            <v>2444</v>
          </cell>
          <cell r="D14">
            <v>2249</v>
          </cell>
        </row>
        <row r="15">
          <cell r="B15">
            <v>5093</v>
          </cell>
          <cell r="C15">
            <v>2715</v>
          </cell>
          <cell r="D15">
            <v>2378</v>
          </cell>
        </row>
        <row r="16">
          <cell r="B16">
            <v>5037</v>
          </cell>
          <cell r="C16">
            <v>2592</v>
          </cell>
          <cell r="D16">
            <v>2445</v>
          </cell>
        </row>
        <row r="17">
          <cell r="B17">
            <v>5799</v>
          </cell>
          <cell r="C17">
            <v>3033</v>
          </cell>
          <cell r="D17">
            <v>2766</v>
          </cell>
        </row>
        <row r="18">
          <cell r="B18">
            <v>35073</v>
          </cell>
          <cell r="C18">
            <v>18351</v>
          </cell>
          <cell r="D18">
            <v>16722</v>
          </cell>
        </row>
        <row r="19">
          <cell r="B19">
            <v>6798</v>
          </cell>
          <cell r="C19">
            <v>3633</v>
          </cell>
          <cell r="D19">
            <v>3165</v>
          </cell>
        </row>
        <row r="20">
          <cell r="B20">
            <v>6546</v>
          </cell>
          <cell r="C20">
            <v>3365</v>
          </cell>
          <cell r="D20">
            <v>3181</v>
          </cell>
        </row>
        <row r="21">
          <cell r="B21">
            <v>6857</v>
          </cell>
          <cell r="C21">
            <v>3583</v>
          </cell>
          <cell r="D21">
            <v>3274</v>
          </cell>
        </row>
        <row r="22">
          <cell r="B22">
            <v>7399</v>
          </cell>
          <cell r="C22">
            <v>3789</v>
          </cell>
          <cell r="D22">
            <v>3610</v>
          </cell>
        </row>
        <row r="23">
          <cell r="B23">
            <v>7473</v>
          </cell>
          <cell r="C23">
            <v>3981</v>
          </cell>
          <cell r="D23">
            <v>3492</v>
          </cell>
        </row>
        <row r="24">
          <cell r="B24">
            <v>38655</v>
          </cell>
          <cell r="C24">
            <v>20401</v>
          </cell>
          <cell r="D24">
            <v>18254</v>
          </cell>
        </row>
        <row r="25">
          <cell r="B25">
            <v>7918</v>
          </cell>
          <cell r="C25">
            <v>4114</v>
          </cell>
          <cell r="D25">
            <v>3804</v>
          </cell>
        </row>
        <row r="26">
          <cell r="B26">
            <v>7730</v>
          </cell>
          <cell r="C26">
            <v>4159</v>
          </cell>
          <cell r="D26">
            <v>3571</v>
          </cell>
        </row>
        <row r="27">
          <cell r="B27">
            <v>7696</v>
          </cell>
          <cell r="C27">
            <v>4085</v>
          </cell>
          <cell r="D27">
            <v>3611</v>
          </cell>
        </row>
        <row r="28">
          <cell r="B28">
            <v>7888</v>
          </cell>
          <cell r="C28">
            <v>4126</v>
          </cell>
          <cell r="D28">
            <v>3762</v>
          </cell>
        </row>
        <row r="29">
          <cell r="B29">
            <v>7423</v>
          </cell>
          <cell r="C29">
            <v>3917</v>
          </cell>
          <cell r="D29">
            <v>3506</v>
          </cell>
        </row>
        <row r="30">
          <cell r="B30">
            <v>32832</v>
          </cell>
          <cell r="C30">
            <v>17106</v>
          </cell>
          <cell r="D30">
            <v>15726</v>
          </cell>
        </row>
        <row r="31">
          <cell r="B31">
            <v>6865</v>
          </cell>
          <cell r="C31">
            <v>3661</v>
          </cell>
          <cell r="D31">
            <v>3204</v>
          </cell>
        </row>
        <row r="32">
          <cell r="B32">
            <v>6642</v>
          </cell>
          <cell r="C32">
            <v>3430</v>
          </cell>
          <cell r="D32">
            <v>3212</v>
          </cell>
        </row>
        <row r="33">
          <cell r="B33">
            <v>6560</v>
          </cell>
          <cell r="C33">
            <v>3436</v>
          </cell>
          <cell r="D33">
            <v>3124</v>
          </cell>
        </row>
        <row r="34">
          <cell r="B34">
            <v>6340</v>
          </cell>
          <cell r="C34">
            <v>3242</v>
          </cell>
          <cell r="D34">
            <v>3098</v>
          </cell>
        </row>
        <row r="35">
          <cell r="B35">
            <v>6425</v>
          </cell>
          <cell r="C35">
            <v>3337</v>
          </cell>
          <cell r="D35">
            <v>3088</v>
          </cell>
        </row>
        <row r="36">
          <cell r="B36">
            <v>36223</v>
          </cell>
          <cell r="C36">
            <v>18686</v>
          </cell>
          <cell r="D36">
            <v>17537</v>
          </cell>
        </row>
        <row r="37">
          <cell r="B37">
            <v>6528</v>
          </cell>
          <cell r="C37">
            <v>3402</v>
          </cell>
          <cell r="D37">
            <v>3126</v>
          </cell>
        </row>
        <row r="38">
          <cell r="B38">
            <v>6742</v>
          </cell>
          <cell r="C38">
            <v>3555</v>
          </cell>
          <cell r="D38">
            <v>3187</v>
          </cell>
        </row>
        <row r="39">
          <cell r="B39">
            <v>7330</v>
          </cell>
          <cell r="C39">
            <v>3779</v>
          </cell>
          <cell r="D39">
            <v>3551</v>
          </cell>
        </row>
        <row r="40">
          <cell r="B40">
            <v>7788</v>
          </cell>
          <cell r="C40">
            <v>4036</v>
          </cell>
          <cell r="D40">
            <v>3752</v>
          </cell>
        </row>
        <row r="41">
          <cell r="B41">
            <v>7835</v>
          </cell>
          <cell r="C41">
            <v>3914</v>
          </cell>
          <cell r="D41">
            <v>3921</v>
          </cell>
        </row>
        <row r="42">
          <cell r="B42">
            <v>36047</v>
          </cell>
          <cell r="C42">
            <v>18226</v>
          </cell>
          <cell r="D42">
            <v>17821</v>
          </cell>
        </row>
        <row r="43">
          <cell r="B43">
            <v>7719</v>
          </cell>
          <cell r="C43">
            <v>3928</v>
          </cell>
          <cell r="D43">
            <v>3791</v>
          </cell>
        </row>
        <row r="44">
          <cell r="B44">
            <v>7731</v>
          </cell>
          <cell r="C44">
            <v>3827</v>
          </cell>
          <cell r="D44">
            <v>3904</v>
          </cell>
        </row>
        <row r="45">
          <cell r="B45">
            <v>6618</v>
          </cell>
          <cell r="C45">
            <v>3407</v>
          </cell>
          <cell r="D45">
            <v>3211</v>
          </cell>
        </row>
        <row r="46">
          <cell r="B46">
            <v>6966</v>
          </cell>
          <cell r="C46">
            <v>3480</v>
          </cell>
          <cell r="D46">
            <v>3486</v>
          </cell>
        </row>
        <row r="47">
          <cell r="B47">
            <v>7013</v>
          </cell>
          <cell r="C47">
            <v>3584</v>
          </cell>
          <cell r="D47">
            <v>3429</v>
          </cell>
        </row>
        <row r="48">
          <cell r="B48">
            <v>39298</v>
          </cell>
          <cell r="C48">
            <v>19716</v>
          </cell>
          <cell r="D48">
            <v>19582</v>
          </cell>
        </row>
        <row r="49">
          <cell r="B49">
            <v>7102</v>
          </cell>
          <cell r="C49">
            <v>3660</v>
          </cell>
          <cell r="D49">
            <v>3442</v>
          </cell>
        </row>
        <row r="50">
          <cell r="B50">
            <v>7946</v>
          </cell>
          <cell r="C50">
            <v>4004</v>
          </cell>
          <cell r="D50">
            <v>3942</v>
          </cell>
        </row>
        <row r="51">
          <cell r="B51">
            <v>7925</v>
          </cell>
          <cell r="C51">
            <v>3951</v>
          </cell>
          <cell r="D51">
            <v>3974</v>
          </cell>
        </row>
        <row r="52">
          <cell r="B52">
            <v>7963</v>
          </cell>
          <cell r="C52">
            <v>3965</v>
          </cell>
          <cell r="D52">
            <v>3998</v>
          </cell>
        </row>
        <row r="53">
          <cell r="B53">
            <v>8362</v>
          </cell>
          <cell r="C53">
            <v>4136</v>
          </cell>
          <cell r="D53">
            <v>4226</v>
          </cell>
        </row>
        <row r="54">
          <cell r="B54">
            <v>40673</v>
          </cell>
          <cell r="C54">
            <v>20230</v>
          </cell>
          <cell r="D54">
            <v>20443</v>
          </cell>
        </row>
        <row r="55">
          <cell r="B55">
            <v>8375</v>
          </cell>
          <cell r="C55">
            <v>4128</v>
          </cell>
          <cell r="D55">
            <v>4247</v>
          </cell>
        </row>
        <row r="56">
          <cell r="B56">
            <v>7984</v>
          </cell>
          <cell r="C56">
            <v>3942</v>
          </cell>
          <cell r="D56">
            <v>4042</v>
          </cell>
        </row>
        <row r="57">
          <cell r="B57">
            <v>8642</v>
          </cell>
          <cell r="C57">
            <v>4355</v>
          </cell>
          <cell r="D57">
            <v>4287</v>
          </cell>
        </row>
        <row r="58">
          <cell r="B58">
            <v>7865</v>
          </cell>
          <cell r="C58">
            <v>3816</v>
          </cell>
          <cell r="D58">
            <v>4049</v>
          </cell>
        </row>
        <row r="59">
          <cell r="B59">
            <v>7807</v>
          </cell>
          <cell r="C59">
            <v>3989</v>
          </cell>
          <cell r="D59">
            <v>3818</v>
          </cell>
        </row>
        <row r="60">
          <cell r="B60">
            <v>39286</v>
          </cell>
          <cell r="C60">
            <v>19137</v>
          </cell>
          <cell r="D60">
            <v>20149</v>
          </cell>
        </row>
        <row r="61">
          <cell r="B61">
            <v>7989</v>
          </cell>
          <cell r="C61">
            <v>3846</v>
          </cell>
          <cell r="D61">
            <v>4143</v>
          </cell>
        </row>
        <row r="62">
          <cell r="B62">
            <v>7597</v>
          </cell>
          <cell r="C62">
            <v>3785</v>
          </cell>
          <cell r="D62">
            <v>3812</v>
          </cell>
        </row>
        <row r="63">
          <cell r="B63">
            <v>7822</v>
          </cell>
          <cell r="C63">
            <v>3841</v>
          </cell>
          <cell r="D63">
            <v>3981</v>
          </cell>
        </row>
        <row r="64">
          <cell r="B64">
            <v>7782</v>
          </cell>
          <cell r="C64">
            <v>3752</v>
          </cell>
          <cell r="D64">
            <v>4030</v>
          </cell>
        </row>
        <row r="65">
          <cell r="B65">
            <v>8096</v>
          </cell>
          <cell r="C65">
            <v>3913</v>
          </cell>
          <cell r="D65">
            <v>4183</v>
          </cell>
        </row>
        <row r="66">
          <cell r="B66">
            <v>36767</v>
          </cell>
          <cell r="C66">
            <v>17821</v>
          </cell>
          <cell r="D66">
            <v>18946</v>
          </cell>
        </row>
        <row r="67">
          <cell r="B67">
            <v>8835</v>
          </cell>
          <cell r="C67">
            <v>4259</v>
          </cell>
          <cell r="D67">
            <v>4576</v>
          </cell>
        </row>
        <row r="68">
          <cell r="B68">
            <v>8058</v>
          </cell>
          <cell r="C68">
            <v>3857</v>
          </cell>
          <cell r="D68">
            <v>4201</v>
          </cell>
        </row>
        <row r="69">
          <cell r="B69">
            <v>7048</v>
          </cell>
          <cell r="C69">
            <v>3361</v>
          </cell>
          <cell r="D69">
            <v>3687</v>
          </cell>
        </row>
        <row r="70">
          <cell r="B70">
            <v>7010</v>
          </cell>
          <cell r="C70">
            <v>3421</v>
          </cell>
          <cell r="D70">
            <v>3589</v>
          </cell>
        </row>
        <row r="71">
          <cell r="B71">
            <v>5816</v>
          </cell>
          <cell r="C71">
            <v>2923</v>
          </cell>
          <cell r="D71">
            <v>2893</v>
          </cell>
        </row>
        <row r="72">
          <cell r="B72">
            <v>24687</v>
          </cell>
          <cell r="C72">
            <v>12063</v>
          </cell>
          <cell r="D72">
            <v>12624</v>
          </cell>
        </row>
        <row r="73">
          <cell r="B73">
            <v>6149</v>
          </cell>
          <cell r="C73">
            <v>3044</v>
          </cell>
          <cell r="D73">
            <v>3105</v>
          </cell>
        </row>
        <row r="74">
          <cell r="B74">
            <v>5184</v>
          </cell>
          <cell r="C74">
            <v>2541</v>
          </cell>
          <cell r="D74">
            <v>2643</v>
          </cell>
        </row>
        <row r="75">
          <cell r="B75">
            <v>4371</v>
          </cell>
          <cell r="C75">
            <v>2118</v>
          </cell>
          <cell r="D75">
            <v>2253</v>
          </cell>
        </row>
        <row r="76">
          <cell r="B76">
            <v>4989</v>
          </cell>
          <cell r="C76">
            <v>2415</v>
          </cell>
          <cell r="D76">
            <v>2574</v>
          </cell>
        </row>
        <row r="77">
          <cell r="B77">
            <v>3994</v>
          </cell>
          <cell r="C77">
            <v>1945</v>
          </cell>
          <cell r="D77">
            <v>2049</v>
          </cell>
        </row>
        <row r="78">
          <cell r="B78">
            <v>19874</v>
          </cell>
          <cell r="C78">
            <v>9647</v>
          </cell>
          <cell r="D78">
            <v>10227</v>
          </cell>
        </row>
        <row r="79">
          <cell r="B79">
            <v>4225</v>
          </cell>
          <cell r="C79">
            <v>2086</v>
          </cell>
          <cell r="D79">
            <v>2139</v>
          </cell>
        </row>
        <row r="80">
          <cell r="B80">
            <v>4264</v>
          </cell>
          <cell r="C80">
            <v>2038</v>
          </cell>
          <cell r="D80">
            <v>2226</v>
          </cell>
        </row>
        <row r="81">
          <cell r="B81">
            <v>4010</v>
          </cell>
          <cell r="C81">
            <v>1957</v>
          </cell>
          <cell r="D81">
            <v>2053</v>
          </cell>
        </row>
        <row r="82">
          <cell r="B82">
            <v>4156</v>
          </cell>
          <cell r="C82">
            <v>1974</v>
          </cell>
          <cell r="D82">
            <v>2182</v>
          </cell>
        </row>
        <row r="83">
          <cell r="B83">
            <v>3219</v>
          </cell>
          <cell r="C83">
            <v>1592</v>
          </cell>
          <cell r="D83">
            <v>1627</v>
          </cell>
        </row>
        <row r="84">
          <cell r="B84">
            <v>15278</v>
          </cell>
          <cell r="C84">
            <v>7121</v>
          </cell>
          <cell r="D84">
            <v>8157</v>
          </cell>
        </row>
        <row r="85">
          <cell r="B85">
            <v>2900</v>
          </cell>
          <cell r="C85">
            <v>1371</v>
          </cell>
          <cell r="D85">
            <v>1529</v>
          </cell>
        </row>
        <row r="86">
          <cell r="B86">
            <v>2953</v>
          </cell>
          <cell r="C86">
            <v>1388</v>
          </cell>
          <cell r="D86">
            <v>1565</v>
          </cell>
        </row>
        <row r="87">
          <cell r="B87">
            <v>2725</v>
          </cell>
          <cell r="C87">
            <v>1229</v>
          </cell>
          <cell r="D87">
            <v>1496</v>
          </cell>
        </row>
        <row r="88">
          <cell r="B88">
            <v>3806</v>
          </cell>
          <cell r="C88">
            <v>1838</v>
          </cell>
          <cell r="D88">
            <v>1968</v>
          </cell>
        </row>
        <row r="89">
          <cell r="B89">
            <v>2894</v>
          </cell>
          <cell r="C89">
            <v>1295</v>
          </cell>
          <cell r="D89">
            <v>1599</v>
          </cell>
        </row>
        <row r="90">
          <cell r="B90">
            <v>11281</v>
          </cell>
          <cell r="C90">
            <v>4824</v>
          </cell>
          <cell r="D90">
            <v>6457</v>
          </cell>
        </row>
        <row r="91">
          <cell r="B91">
            <v>2506</v>
          </cell>
          <cell r="C91">
            <v>1095</v>
          </cell>
          <cell r="D91">
            <v>1411</v>
          </cell>
        </row>
        <row r="92">
          <cell r="B92">
            <v>2466</v>
          </cell>
          <cell r="C92">
            <v>1085</v>
          </cell>
          <cell r="D92">
            <v>1381</v>
          </cell>
        </row>
        <row r="93">
          <cell r="B93">
            <v>2299</v>
          </cell>
          <cell r="C93">
            <v>997</v>
          </cell>
          <cell r="D93">
            <v>1302</v>
          </cell>
        </row>
        <row r="94">
          <cell r="B94">
            <v>2121</v>
          </cell>
          <cell r="C94">
            <v>910</v>
          </cell>
          <cell r="D94">
            <v>1211</v>
          </cell>
        </row>
        <row r="95">
          <cell r="B95">
            <v>1889</v>
          </cell>
          <cell r="C95">
            <v>737</v>
          </cell>
          <cell r="D95">
            <v>1152</v>
          </cell>
        </row>
        <row r="96">
          <cell r="B96">
            <v>7338</v>
          </cell>
          <cell r="C96">
            <v>2780</v>
          </cell>
          <cell r="D96">
            <v>4558</v>
          </cell>
        </row>
        <row r="97">
          <cell r="B97">
            <v>1857</v>
          </cell>
          <cell r="C97">
            <v>758</v>
          </cell>
          <cell r="D97">
            <v>1099</v>
          </cell>
        </row>
        <row r="98">
          <cell r="B98">
            <v>1737</v>
          </cell>
          <cell r="C98">
            <v>683</v>
          </cell>
          <cell r="D98">
            <v>1054</v>
          </cell>
        </row>
        <row r="99">
          <cell r="B99">
            <v>1393</v>
          </cell>
          <cell r="C99">
            <v>521</v>
          </cell>
          <cell r="D99">
            <v>872</v>
          </cell>
        </row>
        <row r="100">
          <cell r="B100">
            <v>1239</v>
          </cell>
          <cell r="C100">
            <v>445</v>
          </cell>
          <cell r="D100">
            <v>794</v>
          </cell>
        </row>
        <row r="101">
          <cell r="B101">
            <v>1112</v>
          </cell>
          <cell r="C101">
            <v>373</v>
          </cell>
          <cell r="D101">
            <v>739</v>
          </cell>
        </row>
        <row r="102">
          <cell r="B102">
            <v>4259</v>
          </cell>
          <cell r="C102">
            <v>1274</v>
          </cell>
          <cell r="D102">
            <v>2985</v>
          </cell>
        </row>
        <row r="103">
          <cell r="B103">
            <v>1078</v>
          </cell>
          <cell r="C103">
            <v>301</v>
          </cell>
          <cell r="D103">
            <v>777</v>
          </cell>
        </row>
        <row r="104">
          <cell r="B104">
            <v>1027</v>
          </cell>
          <cell r="C104">
            <v>352</v>
          </cell>
          <cell r="D104">
            <v>675</v>
          </cell>
        </row>
        <row r="105">
          <cell r="B105">
            <v>874</v>
          </cell>
          <cell r="C105">
            <v>239</v>
          </cell>
          <cell r="D105">
            <v>635</v>
          </cell>
        </row>
        <row r="106">
          <cell r="B106">
            <v>733</v>
          </cell>
          <cell r="C106">
            <v>216</v>
          </cell>
          <cell r="D106">
            <v>517</v>
          </cell>
        </row>
        <row r="107">
          <cell r="B107">
            <v>547</v>
          </cell>
          <cell r="C107">
            <v>166</v>
          </cell>
          <cell r="D107">
            <v>381</v>
          </cell>
        </row>
        <row r="108">
          <cell r="B108">
            <v>1832</v>
          </cell>
          <cell r="C108">
            <v>448</v>
          </cell>
          <cell r="D108">
            <v>1384</v>
          </cell>
        </row>
        <row r="109">
          <cell r="B109">
            <v>452</v>
          </cell>
          <cell r="C109">
            <v>128</v>
          </cell>
          <cell r="D109">
            <v>324</v>
          </cell>
        </row>
        <row r="110">
          <cell r="B110">
            <v>373</v>
          </cell>
          <cell r="C110">
            <v>115</v>
          </cell>
          <cell r="D110">
            <v>258</v>
          </cell>
        </row>
        <row r="111">
          <cell r="B111">
            <v>423</v>
          </cell>
          <cell r="C111">
            <v>92</v>
          </cell>
          <cell r="D111">
            <v>331</v>
          </cell>
        </row>
        <row r="112">
          <cell r="B112">
            <v>329</v>
          </cell>
          <cell r="C112">
            <v>72</v>
          </cell>
          <cell r="D112">
            <v>257</v>
          </cell>
        </row>
        <row r="113">
          <cell r="B113">
            <v>255</v>
          </cell>
          <cell r="C113">
            <v>41</v>
          </cell>
          <cell r="D113">
            <v>214</v>
          </cell>
        </row>
        <row r="114">
          <cell r="B114">
            <v>654</v>
          </cell>
          <cell r="C114">
            <v>110</v>
          </cell>
          <cell r="D114">
            <v>544</v>
          </cell>
        </row>
        <row r="115">
          <cell r="B115">
            <v>207</v>
          </cell>
          <cell r="C115">
            <v>44</v>
          </cell>
          <cell r="D115">
            <v>163</v>
          </cell>
        </row>
        <row r="116">
          <cell r="B116">
            <v>153</v>
          </cell>
          <cell r="C116">
            <v>22</v>
          </cell>
          <cell r="D116">
            <v>131</v>
          </cell>
        </row>
        <row r="117">
          <cell r="B117">
            <v>131</v>
          </cell>
          <cell r="C117">
            <v>23</v>
          </cell>
          <cell r="D117">
            <v>108</v>
          </cell>
        </row>
        <row r="118">
          <cell r="B118">
            <v>95</v>
          </cell>
          <cell r="C118">
            <v>13</v>
          </cell>
          <cell r="D118">
            <v>82</v>
          </cell>
        </row>
        <row r="119">
          <cell r="B119">
            <v>68</v>
          </cell>
          <cell r="C119">
            <v>8</v>
          </cell>
          <cell r="D119">
            <v>60</v>
          </cell>
        </row>
        <row r="120">
          <cell r="B120">
            <v>155</v>
          </cell>
          <cell r="C120">
            <v>30</v>
          </cell>
          <cell r="D120">
            <v>125</v>
          </cell>
        </row>
        <row r="121">
          <cell r="B121">
            <v>58</v>
          </cell>
          <cell r="C121">
            <v>14</v>
          </cell>
          <cell r="D121">
            <v>44</v>
          </cell>
        </row>
        <row r="122">
          <cell r="B122">
            <v>43</v>
          </cell>
          <cell r="C122">
            <v>4</v>
          </cell>
          <cell r="D122">
            <v>39</v>
          </cell>
        </row>
        <row r="123">
          <cell r="B123">
            <v>20</v>
          </cell>
          <cell r="C123">
            <v>4</v>
          </cell>
          <cell r="D123">
            <v>16</v>
          </cell>
        </row>
        <row r="124">
          <cell r="B124">
            <v>17</v>
          </cell>
          <cell r="C124">
            <v>4</v>
          </cell>
          <cell r="D124">
            <v>13</v>
          </cell>
        </row>
        <row r="125">
          <cell r="B125">
            <v>17</v>
          </cell>
          <cell r="C125">
            <v>4</v>
          </cell>
          <cell r="D125">
            <v>13</v>
          </cell>
        </row>
        <row r="126">
          <cell r="B126">
            <v>73</v>
          </cell>
          <cell r="C126">
            <v>7</v>
          </cell>
          <cell r="D126">
            <v>66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363239</v>
          </cell>
          <cell r="C5">
            <v>182376</v>
          </cell>
          <cell r="D5">
            <v>180863</v>
          </cell>
        </row>
        <row r="6">
          <cell r="B6">
            <v>24660</v>
          </cell>
          <cell r="C6">
            <v>12758</v>
          </cell>
          <cell r="D6">
            <v>11902</v>
          </cell>
        </row>
        <row r="7">
          <cell r="B7">
            <v>4572</v>
          </cell>
          <cell r="C7">
            <v>2355</v>
          </cell>
          <cell r="D7">
            <v>2217</v>
          </cell>
        </row>
        <row r="8">
          <cell r="B8">
            <v>4694</v>
          </cell>
          <cell r="C8">
            <v>2382</v>
          </cell>
          <cell r="D8">
            <v>2312</v>
          </cell>
        </row>
        <row r="9">
          <cell r="B9">
            <v>5000</v>
          </cell>
          <cell r="C9">
            <v>2552</v>
          </cell>
          <cell r="D9">
            <v>2448</v>
          </cell>
        </row>
        <row r="10">
          <cell r="B10">
            <v>5427</v>
          </cell>
          <cell r="C10">
            <v>2847</v>
          </cell>
          <cell r="D10">
            <v>2580</v>
          </cell>
        </row>
        <row r="11">
          <cell r="B11">
            <v>4967</v>
          </cell>
          <cell r="C11">
            <v>2622</v>
          </cell>
          <cell r="D11">
            <v>2345</v>
          </cell>
        </row>
        <row r="12">
          <cell r="B12">
            <v>26958</v>
          </cell>
          <cell r="C12">
            <v>13980</v>
          </cell>
          <cell r="D12">
            <v>12978</v>
          </cell>
        </row>
        <row r="13">
          <cell r="B13">
            <v>4819</v>
          </cell>
          <cell r="C13">
            <v>2510</v>
          </cell>
          <cell r="D13">
            <v>2309</v>
          </cell>
        </row>
        <row r="14">
          <cell r="B14">
            <v>5184</v>
          </cell>
          <cell r="C14">
            <v>2708</v>
          </cell>
          <cell r="D14">
            <v>2476</v>
          </cell>
        </row>
        <row r="15">
          <cell r="B15">
            <v>5606</v>
          </cell>
          <cell r="C15">
            <v>2918</v>
          </cell>
          <cell r="D15">
            <v>2688</v>
          </cell>
        </row>
        <row r="16">
          <cell r="B16">
            <v>5261</v>
          </cell>
          <cell r="C16">
            <v>2723</v>
          </cell>
          <cell r="D16">
            <v>2538</v>
          </cell>
        </row>
        <row r="17">
          <cell r="B17">
            <v>6088</v>
          </cell>
          <cell r="C17">
            <v>3121</v>
          </cell>
          <cell r="D17">
            <v>2967</v>
          </cell>
        </row>
        <row r="18">
          <cell r="B18">
            <v>33377</v>
          </cell>
          <cell r="C18">
            <v>17229</v>
          </cell>
          <cell r="D18">
            <v>16148</v>
          </cell>
        </row>
        <row r="19">
          <cell r="B19">
            <v>6939</v>
          </cell>
          <cell r="C19">
            <v>3562</v>
          </cell>
          <cell r="D19">
            <v>3377</v>
          </cell>
        </row>
        <row r="20">
          <cell r="B20">
            <v>6514</v>
          </cell>
          <cell r="C20">
            <v>3390</v>
          </cell>
          <cell r="D20">
            <v>3124</v>
          </cell>
        </row>
        <row r="21">
          <cell r="B21">
            <v>6545</v>
          </cell>
          <cell r="C21">
            <v>3352</v>
          </cell>
          <cell r="D21">
            <v>3193</v>
          </cell>
        </row>
        <row r="22">
          <cell r="B22">
            <v>6789</v>
          </cell>
          <cell r="C22">
            <v>3485</v>
          </cell>
          <cell r="D22">
            <v>3304</v>
          </cell>
        </row>
        <row r="23">
          <cell r="B23">
            <v>6590</v>
          </cell>
          <cell r="C23">
            <v>3440</v>
          </cell>
          <cell r="D23">
            <v>3150</v>
          </cell>
        </row>
        <row r="24">
          <cell r="B24">
            <v>29688</v>
          </cell>
          <cell r="C24">
            <v>15556</v>
          </cell>
          <cell r="D24">
            <v>14132</v>
          </cell>
        </row>
        <row r="25">
          <cell r="B25">
            <v>6474</v>
          </cell>
          <cell r="C25">
            <v>3310</v>
          </cell>
          <cell r="D25">
            <v>3164</v>
          </cell>
        </row>
        <row r="26">
          <cell r="B26">
            <v>6195</v>
          </cell>
          <cell r="C26">
            <v>3249</v>
          </cell>
          <cell r="D26">
            <v>2946</v>
          </cell>
        </row>
        <row r="27">
          <cell r="B27">
            <v>5929</v>
          </cell>
          <cell r="C27">
            <v>3123</v>
          </cell>
          <cell r="D27">
            <v>2806</v>
          </cell>
        </row>
        <row r="28">
          <cell r="B28">
            <v>5928</v>
          </cell>
          <cell r="C28">
            <v>3151</v>
          </cell>
          <cell r="D28">
            <v>2777</v>
          </cell>
        </row>
        <row r="29">
          <cell r="B29">
            <v>5162</v>
          </cell>
          <cell r="C29">
            <v>2723</v>
          </cell>
          <cell r="D29">
            <v>2439</v>
          </cell>
        </row>
        <row r="30">
          <cell r="B30">
            <v>20106</v>
          </cell>
          <cell r="C30">
            <v>10471</v>
          </cell>
          <cell r="D30">
            <v>9635</v>
          </cell>
        </row>
        <row r="31">
          <cell r="B31">
            <v>4573</v>
          </cell>
          <cell r="C31">
            <v>2420</v>
          </cell>
          <cell r="D31">
            <v>2153</v>
          </cell>
        </row>
        <row r="32">
          <cell r="B32">
            <v>4236</v>
          </cell>
          <cell r="C32">
            <v>2202</v>
          </cell>
          <cell r="D32">
            <v>2034</v>
          </cell>
        </row>
        <row r="33">
          <cell r="B33">
            <v>3892</v>
          </cell>
          <cell r="C33">
            <v>2030</v>
          </cell>
          <cell r="D33">
            <v>1862</v>
          </cell>
        </row>
        <row r="34">
          <cell r="B34">
            <v>3732</v>
          </cell>
          <cell r="C34">
            <v>1957</v>
          </cell>
          <cell r="D34">
            <v>1775</v>
          </cell>
        </row>
        <row r="35">
          <cell r="B35">
            <v>3673</v>
          </cell>
          <cell r="C35">
            <v>1862</v>
          </cell>
          <cell r="D35">
            <v>1811</v>
          </cell>
        </row>
        <row r="36">
          <cell r="B36">
            <v>23707</v>
          </cell>
          <cell r="C36">
            <v>11696</v>
          </cell>
          <cell r="D36">
            <v>12011</v>
          </cell>
        </row>
        <row r="37">
          <cell r="B37">
            <v>3732</v>
          </cell>
          <cell r="C37">
            <v>1883</v>
          </cell>
          <cell r="D37">
            <v>1849</v>
          </cell>
        </row>
        <row r="38">
          <cell r="B38">
            <v>3914</v>
          </cell>
          <cell r="C38">
            <v>1969</v>
          </cell>
          <cell r="D38">
            <v>1945</v>
          </cell>
        </row>
        <row r="39">
          <cell r="B39">
            <v>4741</v>
          </cell>
          <cell r="C39">
            <v>2353</v>
          </cell>
          <cell r="D39">
            <v>2388</v>
          </cell>
        </row>
        <row r="40">
          <cell r="B40">
            <v>5635</v>
          </cell>
          <cell r="C40">
            <v>2763</v>
          </cell>
          <cell r="D40">
            <v>2872</v>
          </cell>
        </row>
        <row r="41">
          <cell r="B41">
            <v>5685</v>
          </cell>
          <cell r="C41">
            <v>2728</v>
          </cell>
          <cell r="D41">
            <v>2957</v>
          </cell>
        </row>
        <row r="42">
          <cell r="B42">
            <v>32428</v>
          </cell>
          <cell r="C42">
            <v>15638</v>
          </cell>
          <cell r="D42">
            <v>16790</v>
          </cell>
        </row>
        <row r="43">
          <cell r="B43">
            <v>6106</v>
          </cell>
          <cell r="C43">
            <v>2980</v>
          </cell>
          <cell r="D43">
            <v>3126</v>
          </cell>
        </row>
        <row r="44">
          <cell r="B44">
            <v>6668</v>
          </cell>
          <cell r="C44">
            <v>3167</v>
          </cell>
          <cell r="D44">
            <v>3501</v>
          </cell>
        </row>
        <row r="45">
          <cell r="B45">
            <v>5969</v>
          </cell>
          <cell r="C45">
            <v>2896</v>
          </cell>
          <cell r="D45">
            <v>3073</v>
          </cell>
        </row>
        <row r="46">
          <cell r="B46">
            <v>6806</v>
          </cell>
          <cell r="C46">
            <v>3238</v>
          </cell>
          <cell r="D46">
            <v>3568</v>
          </cell>
        </row>
        <row r="47">
          <cell r="B47">
            <v>6879</v>
          </cell>
          <cell r="C47">
            <v>3357</v>
          </cell>
          <cell r="D47">
            <v>3522</v>
          </cell>
        </row>
        <row r="48">
          <cell r="B48">
            <v>39147</v>
          </cell>
          <cell r="C48">
            <v>19490</v>
          </cell>
          <cell r="D48">
            <v>19657</v>
          </cell>
        </row>
        <row r="49">
          <cell r="B49">
            <v>7056</v>
          </cell>
          <cell r="C49">
            <v>3425</v>
          </cell>
          <cell r="D49">
            <v>3631</v>
          </cell>
        </row>
        <row r="50">
          <cell r="B50">
            <v>7862</v>
          </cell>
          <cell r="C50">
            <v>3878</v>
          </cell>
          <cell r="D50">
            <v>3984</v>
          </cell>
        </row>
        <row r="51">
          <cell r="B51">
            <v>8021</v>
          </cell>
          <cell r="C51">
            <v>3952</v>
          </cell>
          <cell r="D51">
            <v>4069</v>
          </cell>
        </row>
        <row r="52">
          <cell r="B52">
            <v>7921</v>
          </cell>
          <cell r="C52">
            <v>4022</v>
          </cell>
          <cell r="D52">
            <v>3899</v>
          </cell>
        </row>
        <row r="53">
          <cell r="B53">
            <v>8287</v>
          </cell>
          <cell r="C53">
            <v>4213</v>
          </cell>
          <cell r="D53">
            <v>4074</v>
          </cell>
        </row>
        <row r="54">
          <cell r="B54">
            <v>36965</v>
          </cell>
          <cell r="C54">
            <v>19140</v>
          </cell>
          <cell r="D54">
            <v>17825</v>
          </cell>
        </row>
        <row r="55">
          <cell r="B55">
            <v>8146</v>
          </cell>
          <cell r="C55">
            <v>4254</v>
          </cell>
          <cell r="D55">
            <v>3892</v>
          </cell>
        </row>
        <row r="56">
          <cell r="B56">
            <v>7465</v>
          </cell>
          <cell r="C56">
            <v>3861</v>
          </cell>
          <cell r="D56">
            <v>3604</v>
          </cell>
        </row>
        <row r="57">
          <cell r="B57">
            <v>7835</v>
          </cell>
          <cell r="C57">
            <v>3931</v>
          </cell>
          <cell r="D57">
            <v>3904</v>
          </cell>
        </row>
        <row r="58">
          <cell r="B58">
            <v>6813</v>
          </cell>
          <cell r="C58">
            <v>3542</v>
          </cell>
          <cell r="D58">
            <v>3271</v>
          </cell>
        </row>
        <row r="59">
          <cell r="B59">
            <v>6706</v>
          </cell>
          <cell r="C59">
            <v>3552</v>
          </cell>
          <cell r="D59">
            <v>3154</v>
          </cell>
        </row>
        <row r="60">
          <cell r="B60">
            <v>28343</v>
          </cell>
          <cell r="C60">
            <v>15312</v>
          </cell>
          <cell r="D60">
            <v>13031</v>
          </cell>
        </row>
        <row r="61">
          <cell r="B61">
            <v>6451</v>
          </cell>
          <cell r="C61">
            <v>3368</v>
          </cell>
          <cell r="D61">
            <v>3083</v>
          </cell>
        </row>
        <row r="62">
          <cell r="B62">
            <v>5696</v>
          </cell>
          <cell r="C62">
            <v>3068</v>
          </cell>
          <cell r="D62">
            <v>2628</v>
          </cell>
        </row>
        <row r="63">
          <cell r="B63">
            <v>5579</v>
          </cell>
          <cell r="C63">
            <v>3027</v>
          </cell>
          <cell r="D63">
            <v>2552</v>
          </cell>
        </row>
        <row r="64">
          <cell r="B64">
            <v>5388</v>
          </cell>
          <cell r="C64">
            <v>3054</v>
          </cell>
          <cell r="D64">
            <v>2334</v>
          </cell>
        </row>
        <row r="65">
          <cell r="B65">
            <v>5229</v>
          </cell>
          <cell r="C65">
            <v>2795</v>
          </cell>
          <cell r="D65">
            <v>2434</v>
          </cell>
        </row>
        <row r="66">
          <cell r="B66">
            <v>21118</v>
          </cell>
          <cell r="C66">
            <v>11186</v>
          </cell>
          <cell r="D66">
            <v>9932</v>
          </cell>
        </row>
        <row r="67">
          <cell r="B67">
            <v>5432</v>
          </cell>
          <cell r="C67">
            <v>2977</v>
          </cell>
          <cell r="D67">
            <v>2455</v>
          </cell>
        </row>
        <row r="68">
          <cell r="B68">
            <v>4725</v>
          </cell>
          <cell r="C68">
            <v>2491</v>
          </cell>
          <cell r="D68">
            <v>2234</v>
          </cell>
        </row>
        <row r="69">
          <cell r="B69">
            <v>4041</v>
          </cell>
          <cell r="C69">
            <v>2139</v>
          </cell>
          <cell r="D69">
            <v>1902</v>
          </cell>
        </row>
        <row r="70">
          <cell r="B70">
            <v>3819</v>
          </cell>
          <cell r="C70">
            <v>1988</v>
          </cell>
          <cell r="D70">
            <v>1831</v>
          </cell>
        </row>
        <row r="71">
          <cell r="B71">
            <v>3101</v>
          </cell>
          <cell r="C71">
            <v>1591</v>
          </cell>
          <cell r="D71">
            <v>1510</v>
          </cell>
        </row>
        <row r="72">
          <cell r="B72">
            <v>12485</v>
          </cell>
          <cell r="C72">
            <v>6180</v>
          </cell>
          <cell r="D72">
            <v>6305</v>
          </cell>
        </row>
        <row r="73">
          <cell r="B73">
            <v>3128</v>
          </cell>
          <cell r="C73">
            <v>1578</v>
          </cell>
          <cell r="D73">
            <v>1550</v>
          </cell>
        </row>
        <row r="74">
          <cell r="B74">
            <v>2679</v>
          </cell>
          <cell r="C74">
            <v>1351</v>
          </cell>
          <cell r="D74">
            <v>1328</v>
          </cell>
        </row>
        <row r="75">
          <cell r="B75">
            <v>2208</v>
          </cell>
          <cell r="C75">
            <v>1073</v>
          </cell>
          <cell r="D75">
            <v>1135</v>
          </cell>
        </row>
        <row r="76">
          <cell r="B76">
            <v>2474</v>
          </cell>
          <cell r="C76">
            <v>1214</v>
          </cell>
          <cell r="D76">
            <v>1260</v>
          </cell>
        </row>
        <row r="77">
          <cell r="B77">
            <v>1996</v>
          </cell>
          <cell r="C77">
            <v>964</v>
          </cell>
          <cell r="D77">
            <v>1032</v>
          </cell>
        </row>
        <row r="78">
          <cell r="B78">
            <v>10115</v>
          </cell>
          <cell r="C78">
            <v>4787</v>
          </cell>
          <cell r="D78">
            <v>5328</v>
          </cell>
        </row>
        <row r="79">
          <cell r="B79">
            <v>2040</v>
          </cell>
          <cell r="C79">
            <v>944</v>
          </cell>
          <cell r="D79">
            <v>1096</v>
          </cell>
        </row>
        <row r="80">
          <cell r="B80">
            <v>2178</v>
          </cell>
          <cell r="C80">
            <v>1008</v>
          </cell>
          <cell r="D80">
            <v>1170</v>
          </cell>
        </row>
        <row r="81">
          <cell r="B81">
            <v>1978</v>
          </cell>
          <cell r="C81">
            <v>955</v>
          </cell>
          <cell r="D81">
            <v>1023</v>
          </cell>
        </row>
        <row r="82">
          <cell r="B82">
            <v>2174</v>
          </cell>
          <cell r="C82">
            <v>1007</v>
          </cell>
          <cell r="D82">
            <v>1167</v>
          </cell>
        </row>
        <row r="83">
          <cell r="B83">
            <v>1745</v>
          </cell>
          <cell r="C83">
            <v>873</v>
          </cell>
          <cell r="D83">
            <v>872</v>
          </cell>
        </row>
        <row r="84">
          <cell r="B84">
            <v>8490</v>
          </cell>
          <cell r="C84">
            <v>3697</v>
          </cell>
          <cell r="D84">
            <v>4793</v>
          </cell>
        </row>
        <row r="85">
          <cell r="B85">
            <v>1520</v>
          </cell>
          <cell r="C85">
            <v>701</v>
          </cell>
          <cell r="D85">
            <v>819</v>
          </cell>
        </row>
        <row r="86">
          <cell r="B86">
            <v>1601</v>
          </cell>
          <cell r="C86">
            <v>703</v>
          </cell>
          <cell r="D86">
            <v>898</v>
          </cell>
        </row>
        <row r="87">
          <cell r="B87">
            <v>1507</v>
          </cell>
          <cell r="C87">
            <v>676</v>
          </cell>
          <cell r="D87">
            <v>831</v>
          </cell>
        </row>
        <row r="88">
          <cell r="B88">
            <v>2123</v>
          </cell>
          <cell r="C88">
            <v>906</v>
          </cell>
          <cell r="D88">
            <v>1217</v>
          </cell>
        </row>
        <row r="89">
          <cell r="B89">
            <v>1739</v>
          </cell>
          <cell r="C89">
            <v>711</v>
          </cell>
          <cell r="D89">
            <v>1028</v>
          </cell>
        </row>
        <row r="90">
          <cell r="B90">
            <v>6656</v>
          </cell>
          <cell r="C90">
            <v>2529</v>
          </cell>
          <cell r="D90">
            <v>4127</v>
          </cell>
        </row>
        <row r="91">
          <cell r="B91">
            <v>1388</v>
          </cell>
          <cell r="C91">
            <v>541</v>
          </cell>
          <cell r="D91">
            <v>847</v>
          </cell>
        </row>
        <row r="92">
          <cell r="B92">
            <v>1473</v>
          </cell>
          <cell r="C92">
            <v>578</v>
          </cell>
          <cell r="D92">
            <v>895</v>
          </cell>
        </row>
        <row r="93">
          <cell r="B93">
            <v>1353</v>
          </cell>
          <cell r="C93">
            <v>526</v>
          </cell>
          <cell r="D93">
            <v>827</v>
          </cell>
        </row>
        <row r="94">
          <cell r="B94">
            <v>1330</v>
          </cell>
          <cell r="C94">
            <v>495</v>
          </cell>
          <cell r="D94">
            <v>835</v>
          </cell>
        </row>
        <row r="95">
          <cell r="B95">
            <v>1112</v>
          </cell>
          <cell r="C95">
            <v>389</v>
          </cell>
          <cell r="D95">
            <v>723</v>
          </cell>
        </row>
        <row r="96">
          <cell r="B96">
            <v>4589</v>
          </cell>
          <cell r="C96">
            <v>1567</v>
          </cell>
          <cell r="D96">
            <v>3022</v>
          </cell>
        </row>
        <row r="97">
          <cell r="B97">
            <v>1220</v>
          </cell>
          <cell r="C97">
            <v>427</v>
          </cell>
          <cell r="D97">
            <v>793</v>
          </cell>
        </row>
        <row r="98">
          <cell r="B98">
            <v>1032</v>
          </cell>
          <cell r="C98">
            <v>376</v>
          </cell>
          <cell r="D98">
            <v>656</v>
          </cell>
        </row>
        <row r="99">
          <cell r="B99">
            <v>850</v>
          </cell>
          <cell r="C99">
            <v>290</v>
          </cell>
          <cell r="D99">
            <v>560</v>
          </cell>
        </row>
        <row r="100">
          <cell r="B100">
            <v>801</v>
          </cell>
          <cell r="C100">
            <v>272</v>
          </cell>
          <cell r="D100">
            <v>529</v>
          </cell>
        </row>
        <row r="101">
          <cell r="B101">
            <v>686</v>
          </cell>
          <cell r="C101">
            <v>202</v>
          </cell>
          <cell r="D101">
            <v>484</v>
          </cell>
        </row>
        <row r="102">
          <cell r="B102">
            <v>2652</v>
          </cell>
          <cell r="C102">
            <v>779</v>
          </cell>
          <cell r="D102">
            <v>1873</v>
          </cell>
        </row>
        <row r="103">
          <cell r="B103">
            <v>755</v>
          </cell>
          <cell r="C103">
            <v>215</v>
          </cell>
          <cell r="D103">
            <v>540</v>
          </cell>
        </row>
        <row r="104">
          <cell r="B104">
            <v>605</v>
          </cell>
          <cell r="C104">
            <v>185</v>
          </cell>
          <cell r="D104">
            <v>420</v>
          </cell>
        </row>
        <row r="105">
          <cell r="B105">
            <v>482</v>
          </cell>
          <cell r="C105">
            <v>159</v>
          </cell>
          <cell r="D105">
            <v>323</v>
          </cell>
        </row>
        <row r="106">
          <cell r="B106">
            <v>436</v>
          </cell>
          <cell r="C106">
            <v>113</v>
          </cell>
          <cell r="D106">
            <v>323</v>
          </cell>
        </row>
        <row r="107">
          <cell r="B107">
            <v>374</v>
          </cell>
          <cell r="C107">
            <v>107</v>
          </cell>
          <cell r="D107">
            <v>267</v>
          </cell>
        </row>
        <row r="108">
          <cell r="B108">
            <v>1240</v>
          </cell>
          <cell r="C108">
            <v>296</v>
          </cell>
          <cell r="D108">
            <v>944</v>
          </cell>
        </row>
        <row r="109">
          <cell r="B109">
            <v>343</v>
          </cell>
          <cell r="C109">
            <v>90</v>
          </cell>
          <cell r="D109">
            <v>253</v>
          </cell>
        </row>
        <row r="110">
          <cell r="B110">
            <v>234</v>
          </cell>
          <cell r="C110">
            <v>69</v>
          </cell>
          <cell r="D110">
            <v>165</v>
          </cell>
        </row>
        <row r="111">
          <cell r="B111">
            <v>275</v>
          </cell>
          <cell r="C111">
            <v>47</v>
          </cell>
          <cell r="D111">
            <v>228</v>
          </cell>
        </row>
        <row r="112">
          <cell r="B112">
            <v>232</v>
          </cell>
          <cell r="C112">
            <v>60</v>
          </cell>
          <cell r="D112">
            <v>172</v>
          </cell>
        </row>
        <row r="113">
          <cell r="B113">
            <v>156</v>
          </cell>
          <cell r="C113">
            <v>30</v>
          </cell>
          <cell r="D113">
            <v>126</v>
          </cell>
        </row>
        <row r="114">
          <cell r="B114">
            <v>386</v>
          </cell>
          <cell r="C114">
            <v>71</v>
          </cell>
          <cell r="D114">
            <v>315</v>
          </cell>
        </row>
        <row r="115">
          <cell r="B115">
            <v>119</v>
          </cell>
          <cell r="C115">
            <v>19</v>
          </cell>
          <cell r="D115">
            <v>100</v>
          </cell>
        </row>
        <row r="116">
          <cell r="B116">
            <v>98</v>
          </cell>
          <cell r="C116">
            <v>22</v>
          </cell>
          <cell r="D116">
            <v>76</v>
          </cell>
        </row>
        <row r="117">
          <cell r="B117">
            <v>78</v>
          </cell>
          <cell r="C117">
            <v>16</v>
          </cell>
          <cell r="D117">
            <v>62</v>
          </cell>
        </row>
        <row r="118">
          <cell r="B118">
            <v>49</v>
          </cell>
          <cell r="C118">
            <v>6</v>
          </cell>
          <cell r="D118">
            <v>43</v>
          </cell>
        </row>
        <row r="119">
          <cell r="B119">
            <v>42</v>
          </cell>
          <cell r="C119">
            <v>8</v>
          </cell>
          <cell r="D119">
            <v>34</v>
          </cell>
        </row>
        <row r="120">
          <cell r="B120">
            <v>94</v>
          </cell>
          <cell r="C120">
            <v>11</v>
          </cell>
          <cell r="D120">
            <v>83</v>
          </cell>
        </row>
        <row r="121">
          <cell r="B121">
            <v>25</v>
          </cell>
          <cell r="C121">
            <v>4</v>
          </cell>
          <cell r="D121">
            <v>21</v>
          </cell>
        </row>
        <row r="122">
          <cell r="B122">
            <v>29</v>
          </cell>
          <cell r="C122">
            <v>2</v>
          </cell>
          <cell r="D122">
            <v>27</v>
          </cell>
        </row>
        <row r="123">
          <cell r="B123">
            <v>11</v>
          </cell>
          <cell r="C123">
            <v>2</v>
          </cell>
          <cell r="D123">
            <v>9</v>
          </cell>
        </row>
        <row r="124">
          <cell r="B124">
            <v>11</v>
          </cell>
          <cell r="C124">
            <v>0</v>
          </cell>
          <cell r="D124">
            <v>11</v>
          </cell>
        </row>
        <row r="125">
          <cell r="B125">
            <v>18</v>
          </cell>
          <cell r="C125">
            <v>3</v>
          </cell>
          <cell r="D125">
            <v>15</v>
          </cell>
        </row>
        <row r="126">
          <cell r="B126">
            <v>35</v>
          </cell>
          <cell r="C126">
            <v>3</v>
          </cell>
          <cell r="D126">
            <v>32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40"/>
  <sheetViews>
    <sheetView zoomScaleNormal="100" workbookViewId="0">
      <selection activeCell="E136" sqref="E136"/>
    </sheetView>
  </sheetViews>
  <sheetFormatPr defaultColWidth="6.77734375" defaultRowHeight="13.5" x14ac:dyDescent="0.15"/>
  <cols>
    <col min="1" max="1" width="6.77734375" style="29" customWidth="1"/>
    <col min="2" max="5" width="6.77734375" style="30" customWidth="1"/>
    <col min="6" max="7" width="6.77734375" style="31" customWidth="1"/>
    <col min="8" max="8" width="6.77734375" style="30" customWidth="1"/>
    <col min="9" max="9" width="6.77734375" style="31" customWidth="1"/>
    <col min="10" max="10" width="6.77734375" style="32" customWidth="1"/>
    <col min="11" max="11" width="6.77734375" style="30" customWidth="1"/>
    <col min="12" max="13" width="6.77734375" style="31" customWidth="1"/>
    <col min="14" max="14" width="6.77734375" style="30" customWidth="1"/>
    <col min="15" max="16" width="6.77734375" style="31" customWidth="1"/>
    <col min="17" max="17" width="6.77734375" style="30" customWidth="1"/>
    <col min="18" max="18" width="6.77734375" style="31" customWidth="1"/>
    <col min="19" max="19" width="6.77734375" style="32" customWidth="1"/>
    <col min="20" max="16384" width="6.77734375" style="31"/>
  </cols>
  <sheetData>
    <row r="1" spans="1:19" s="2" customFormat="1" ht="33.75" customHeight="1" x14ac:dyDescent="0.25">
      <c r="A1" s="71" t="s">
        <v>333</v>
      </c>
      <c r="B1" s="1"/>
      <c r="C1" s="1"/>
      <c r="D1" s="1"/>
      <c r="E1" s="1"/>
      <c r="F1" s="1"/>
      <c r="H1" s="3"/>
      <c r="J1" s="4"/>
      <c r="K1" s="3"/>
      <c r="N1" s="3"/>
      <c r="Q1" s="3"/>
      <c r="S1" s="4"/>
    </row>
    <row r="2" spans="1:19" s="2" customFormat="1" ht="31.5" customHeight="1" x14ac:dyDescent="0.15">
      <c r="A2" s="5"/>
      <c r="B2" s="6"/>
      <c r="C2" s="3"/>
      <c r="D2" s="3"/>
      <c r="E2" s="3"/>
      <c r="F2" s="3"/>
      <c r="G2" s="3"/>
      <c r="H2" s="7"/>
      <c r="I2" s="7"/>
      <c r="J2" s="8"/>
      <c r="K2" s="3"/>
      <c r="L2" s="3"/>
      <c r="M2" s="3"/>
      <c r="N2" s="7"/>
      <c r="O2" s="7"/>
      <c r="P2" s="3"/>
      <c r="Q2" s="3"/>
      <c r="R2" s="3"/>
      <c r="S2" s="9" t="s">
        <v>349</v>
      </c>
    </row>
    <row r="3" spans="1:19" s="3" customFormat="1" ht="15" customHeight="1" x14ac:dyDescent="0.15">
      <c r="A3" s="353" t="s">
        <v>4</v>
      </c>
      <c r="B3" s="10" t="s">
        <v>126</v>
      </c>
      <c r="C3" s="10"/>
      <c r="D3" s="11"/>
      <c r="E3" s="10" t="s">
        <v>359</v>
      </c>
      <c r="F3" s="10"/>
      <c r="G3" s="11"/>
      <c r="H3" s="10" t="s">
        <v>360</v>
      </c>
      <c r="I3" s="10"/>
      <c r="J3" s="10"/>
      <c r="K3" s="10" t="s">
        <v>358</v>
      </c>
      <c r="L3" s="10"/>
      <c r="M3" s="11"/>
      <c r="N3" s="10" t="s">
        <v>357</v>
      </c>
      <c r="O3" s="10"/>
      <c r="P3" s="11"/>
      <c r="Q3" s="10" t="s">
        <v>332</v>
      </c>
      <c r="R3" s="10"/>
      <c r="S3" s="10"/>
    </row>
    <row r="4" spans="1:19" s="2" customFormat="1" ht="15" customHeight="1" x14ac:dyDescent="0.15">
      <c r="A4" s="354"/>
      <c r="B4" s="12" t="s">
        <v>3</v>
      </c>
      <c r="C4" s="12" t="s">
        <v>1</v>
      </c>
      <c r="D4" s="12" t="s">
        <v>2</v>
      </c>
      <c r="E4" s="12" t="s">
        <v>3</v>
      </c>
      <c r="F4" s="12" t="s">
        <v>1</v>
      </c>
      <c r="G4" s="12" t="s">
        <v>2</v>
      </c>
      <c r="H4" s="12" t="s">
        <v>3</v>
      </c>
      <c r="I4" s="12" t="s">
        <v>1</v>
      </c>
      <c r="J4" s="13" t="s">
        <v>2</v>
      </c>
      <c r="K4" s="14" t="s">
        <v>3</v>
      </c>
      <c r="L4" s="12" t="s">
        <v>1</v>
      </c>
      <c r="M4" s="12" t="s">
        <v>2</v>
      </c>
      <c r="N4" s="14" t="s">
        <v>3</v>
      </c>
      <c r="O4" s="12" t="s">
        <v>1</v>
      </c>
      <c r="P4" s="12" t="s">
        <v>2</v>
      </c>
      <c r="Q4" s="12" t="s">
        <v>3</v>
      </c>
      <c r="R4" s="12" t="s">
        <v>1</v>
      </c>
      <c r="S4" s="13" t="s">
        <v>2</v>
      </c>
    </row>
    <row r="5" spans="1:19" s="16" customFormat="1" ht="16.5" customHeight="1" x14ac:dyDescent="0.15">
      <c r="A5" s="87">
        <v>2006</v>
      </c>
      <c r="B5" s="15">
        <v>1407798</v>
      </c>
      <c r="C5" s="15">
        <v>698664</v>
      </c>
      <c r="D5" s="15">
        <v>709134</v>
      </c>
      <c r="E5" s="15">
        <v>114086</v>
      </c>
      <c r="F5" s="15">
        <v>56735</v>
      </c>
      <c r="G5" s="15">
        <v>57351</v>
      </c>
      <c r="H5" s="15">
        <v>309362</v>
      </c>
      <c r="I5" s="15">
        <v>152615</v>
      </c>
      <c r="J5" s="15">
        <v>156747</v>
      </c>
      <c r="K5" s="15">
        <v>211744</v>
      </c>
      <c r="L5" s="15">
        <v>103556</v>
      </c>
      <c r="M5" s="15">
        <v>108188</v>
      </c>
      <c r="N5" s="15">
        <v>460985</v>
      </c>
      <c r="O5" s="15">
        <v>228959</v>
      </c>
      <c r="P5" s="15">
        <v>232026</v>
      </c>
      <c r="Q5" s="15">
        <v>311621</v>
      </c>
      <c r="R5" s="15">
        <v>156799</v>
      </c>
      <c r="S5" s="15">
        <v>154822</v>
      </c>
    </row>
    <row r="6" spans="1:19" s="19" customFormat="1" ht="16.5" customHeight="1" x14ac:dyDescent="0.15">
      <c r="A6" s="17" t="s">
        <v>56</v>
      </c>
      <c r="B6" s="18">
        <v>73046</v>
      </c>
      <c r="C6" s="18">
        <v>38132</v>
      </c>
      <c r="D6" s="18">
        <v>34914</v>
      </c>
      <c r="E6" s="18">
        <v>3703</v>
      </c>
      <c r="F6" s="18">
        <v>1972</v>
      </c>
      <c r="G6" s="18">
        <v>1731</v>
      </c>
      <c r="H6" s="18">
        <v>16640</v>
      </c>
      <c r="I6" s="18">
        <v>8747</v>
      </c>
      <c r="J6" s="18">
        <v>7893</v>
      </c>
      <c r="K6" s="18">
        <v>7627</v>
      </c>
      <c r="L6" s="18">
        <v>3933</v>
      </c>
      <c r="M6" s="18">
        <v>3694</v>
      </c>
      <c r="N6" s="18">
        <v>23025</v>
      </c>
      <c r="O6" s="18">
        <v>11981</v>
      </c>
      <c r="P6" s="18">
        <v>11044</v>
      </c>
      <c r="Q6" s="18">
        <v>22051</v>
      </c>
      <c r="R6" s="18">
        <v>11499</v>
      </c>
      <c r="S6" s="18">
        <v>10552</v>
      </c>
    </row>
    <row r="7" spans="1:19" s="19" customFormat="1" ht="16.5" customHeight="1" x14ac:dyDescent="0.15">
      <c r="A7" s="20" t="s">
        <v>55</v>
      </c>
      <c r="B7" s="21">
        <v>12908</v>
      </c>
      <c r="C7" s="21">
        <v>6779</v>
      </c>
      <c r="D7" s="21">
        <v>6129</v>
      </c>
      <c r="E7" s="21">
        <v>626</v>
      </c>
      <c r="F7" s="22">
        <v>332</v>
      </c>
      <c r="G7" s="22">
        <v>294</v>
      </c>
      <c r="H7" s="21">
        <v>2896</v>
      </c>
      <c r="I7" s="22">
        <v>1543</v>
      </c>
      <c r="J7" s="22">
        <v>1353</v>
      </c>
      <c r="K7" s="21">
        <v>1384</v>
      </c>
      <c r="L7" s="22">
        <v>674</v>
      </c>
      <c r="M7" s="22">
        <v>710</v>
      </c>
      <c r="N7" s="21">
        <v>4060</v>
      </c>
      <c r="O7" s="22">
        <v>2151</v>
      </c>
      <c r="P7" s="22">
        <v>1909</v>
      </c>
      <c r="Q7" s="21">
        <v>3942</v>
      </c>
      <c r="R7" s="22">
        <v>2079</v>
      </c>
      <c r="S7" s="22">
        <v>1863</v>
      </c>
    </row>
    <row r="8" spans="1:19" s="19" customFormat="1" ht="16.5" customHeight="1" x14ac:dyDescent="0.15">
      <c r="A8" s="20" t="s">
        <v>54</v>
      </c>
      <c r="B8" s="21">
        <v>13328</v>
      </c>
      <c r="C8" s="21">
        <v>6926</v>
      </c>
      <c r="D8" s="21">
        <v>6402</v>
      </c>
      <c r="E8" s="21">
        <v>660</v>
      </c>
      <c r="F8" s="22">
        <v>342</v>
      </c>
      <c r="G8" s="22">
        <v>318</v>
      </c>
      <c r="H8" s="21">
        <v>2983</v>
      </c>
      <c r="I8" s="22">
        <v>1554</v>
      </c>
      <c r="J8" s="22">
        <v>1429</v>
      </c>
      <c r="K8" s="21">
        <v>1333</v>
      </c>
      <c r="L8" s="22">
        <v>692</v>
      </c>
      <c r="M8" s="22">
        <v>641</v>
      </c>
      <c r="N8" s="21">
        <v>4269</v>
      </c>
      <c r="O8" s="22">
        <v>2185</v>
      </c>
      <c r="P8" s="22">
        <v>2084</v>
      </c>
      <c r="Q8" s="21">
        <v>4083</v>
      </c>
      <c r="R8" s="22">
        <v>2153</v>
      </c>
      <c r="S8" s="22">
        <v>1930</v>
      </c>
    </row>
    <row r="9" spans="1:19" s="19" customFormat="1" ht="16.5" customHeight="1" x14ac:dyDescent="0.15">
      <c r="A9" s="20" t="s">
        <v>53</v>
      </c>
      <c r="B9" s="21">
        <v>14596</v>
      </c>
      <c r="C9" s="21">
        <v>7489</v>
      </c>
      <c r="D9" s="21">
        <v>7107</v>
      </c>
      <c r="E9" s="21">
        <v>758</v>
      </c>
      <c r="F9" s="22">
        <v>385</v>
      </c>
      <c r="G9" s="22">
        <v>373</v>
      </c>
      <c r="H9" s="21">
        <v>3348</v>
      </c>
      <c r="I9" s="22">
        <v>1702</v>
      </c>
      <c r="J9" s="22">
        <v>1646</v>
      </c>
      <c r="K9" s="21">
        <v>1491</v>
      </c>
      <c r="L9" s="22">
        <v>772</v>
      </c>
      <c r="M9" s="22">
        <v>719</v>
      </c>
      <c r="N9" s="21">
        <v>4572</v>
      </c>
      <c r="O9" s="22">
        <v>2373</v>
      </c>
      <c r="P9" s="22">
        <v>2199</v>
      </c>
      <c r="Q9" s="21">
        <v>4427</v>
      </c>
      <c r="R9" s="22">
        <v>2257</v>
      </c>
      <c r="S9" s="22">
        <v>2170</v>
      </c>
    </row>
    <row r="10" spans="1:19" s="19" customFormat="1" ht="16.5" customHeight="1" x14ac:dyDescent="0.15">
      <c r="A10" s="20" t="s">
        <v>52</v>
      </c>
      <c r="B10" s="21">
        <v>16264</v>
      </c>
      <c r="C10" s="21">
        <v>8583</v>
      </c>
      <c r="D10" s="21">
        <v>7681</v>
      </c>
      <c r="E10" s="21">
        <v>834</v>
      </c>
      <c r="F10" s="22">
        <v>461</v>
      </c>
      <c r="G10" s="22">
        <v>373</v>
      </c>
      <c r="H10" s="21">
        <v>3652</v>
      </c>
      <c r="I10" s="22">
        <v>1947</v>
      </c>
      <c r="J10" s="22">
        <v>1705</v>
      </c>
      <c r="K10" s="21">
        <v>1665</v>
      </c>
      <c r="L10" s="22">
        <v>870</v>
      </c>
      <c r="M10" s="22">
        <v>795</v>
      </c>
      <c r="N10" s="21">
        <v>5152</v>
      </c>
      <c r="O10" s="22">
        <v>2700</v>
      </c>
      <c r="P10" s="22">
        <v>2452</v>
      </c>
      <c r="Q10" s="21">
        <v>4961</v>
      </c>
      <c r="R10" s="22">
        <v>2605</v>
      </c>
      <c r="S10" s="22">
        <v>2356</v>
      </c>
    </row>
    <row r="11" spans="1:19" s="19" customFormat="1" ht="16.5" customHeight="1" x14ac:dyDescent="0.15">
      <c r="A11" s="20" t="s">
        <v>51</v>
      </c>
      <c r="B11" s="21">
        <v>15950</v>
      </c>
      <c r="C11" s="21">
        <v>8355</v>
      </c>
      <c r="D11" s="21">
        <v>7595</v>
      </c>
      <c r="E11" s="21">
        <v>825</v>
      </c>
      <c r="F11" s="22">
        <v>452</v>
      </c>
      <c r="G11" s="22">
        <v>373</v>
      </c>
      <c r="H11" s="21">
        <v>3761</v>
      </c>
      <c r="I11" s="22">
        <v>2001</v>
      </c>
      <c r="J11" s="22">
        <v>1760</v>
      </c>
      <c r="K11" s="21">
        <v>1754</v>
      </c>
      <c r="L11" s="22">
        <v>925</v>
      </c>
      <c r="M11" s="22">
        <v>829</v>
      </c>
      <c r="N11" s="21">
        <v>4972</v>
      </c>
      <c r="O11" s="22">
        <v>2572</v>
      </c>
      <c r="P11" s="22">
        <v>2400</v>
      </c>
      <c r="Q11" s="21">
        <v>4638</v>
      </c>
      <c r="R11" s="22">
        <v>2405</v>
      </c>
      <c r="S11" s="22">
        <v>2233</v>
      </c>
    </row>
    <row r="12" spans="1:19" s="19" customFormat="1" ht="18" customHeight="1" x14ac:dyDescent="0.15">
      <c r="A12" s="23" t="s">
        <v>50</v>
      </c>
      <c r="B12" s="18">
        <v>106131</v>
      </c>
      <c r="C12" s="18">
        <v>55279</v>
      </c>
      <c r="D12" s="18">
        <v>50852</v>
      </c>
      <c r="E12" s="18">
        <v>5640</v>
      </c>
      <c r="F12" s="18">
        <v>3018</v>
      </c>
      <c r="G12" s="18">
        <v>2622</v>
      </c>
      <c r="H12" s="18">
        <v>25069</v>
      </c>
      <c r="I12" s="18">
        <v>13064</v>
      </c>
      <c r="J12" s="18">
        <v>12005</v>
      </c>
      <c r="K12" s="18">
        <v>12373</v>
      </c>
      <c r="L12" s="18">
        <v>6475</v>
      </c>
      <c r="M12" s="18">
        <v>5898</v>
      </c>
      <c r="N12" s="18">
        <v>32468</v>
      </c>
      <c r="O12" s="18">
        <v>16851</v>
      </c>
      <c r="P12" s="18">
        <v>15617</v>
      </c>
      <c r="Q12" s="18">
        <v>30581</v>
      </c>
      <c r="R12" s="18">
        <v>15871</v>
      </c>
      <c r="S12" s="18">
        <v>14710</v>
      </c>
    </row>
    <row r="13" spans="1:19" s="19" customFormat="1" ht="16.5" customHeight="1" x14ac:dyDescent="0.15">
      <c r="A13" s="20" t="s">
        <v>49</v>
      </c>
      <c r="B13" s="21">
        <v>18537</v>
      </c>
      <c r="C13" s="21">
        <v>9642</v>
      </c>
      <c r="D13" s="21">
        <v>8895</v>
      </c>
      <c r="E13" s="21">
        <v>933</v>
      </c>
      <c r="F13" s="22">
        <v>498</v>
      </c>
      <c r="G13" s="22">
        <v>435</v>
      </c>
      <c r="H13" s="21">
        <v>4491</v>
      </c>
      <c r="I13" s="22">
        <v>2301</v>
      </c>
      <c r="J13" s="22">
        <v>2190</v>
      </c>
      <c r="K13" s="21">
        <v>2007</v>
      </c>
      <c r="L13" s="22">
        <v>1026</v>
      </c>
      <c r="M13" s="22">
        <v>981</v>
      </c>
      <c r="N13" s="21">
        <v>5624</v>
      </c>
      <c r="O13" s="22">
        <v>2974</v>
      </c>
      <c r="P13" s="22">
        <v>2650</v>
      </c>
      <c r="Q13" s="21">
        <v>5482</v>
      </c>
      <c r="R13" s="22">
        <v>2843</v>
      </c>
      <c r="S13" s="22">
        <v>2639</v>
      </c>
    </row>
    <row r="14" spans="1:19" s="19" customFormat="1" ht="16.5" customHeight="1" x14ac:dyDescent="0.15">
      <c r="A14" s="20" t="s">
        <v>48</v>
      </c>
      <c r="B14" s="21">
        <v>21719</v>
      </c>
      <c r="C14" s="21">
        <v>11445</v>
      </c>
      <c r="D14" s="21">
        <v>10274</v>
      </c>
      <c r="E14" s="21">
        <v>1099</v>
      </c>
      <c r="F14" s="22">
        <v>596</v>
      </c>
      <c r="G14" s="22">
        <v>503</v>
      </c>
      <c r="H14" s="21">
        <v>5138</v>
      </c>
      <c r="I14" s="22">
        <v>2696</v>
      </c>
      <c r="J14" s="22">
        <v>2442</v>
      </c>
      <c r="K14" s="21">
        <v>2363</v>
      </c>
      <c r="L14" s="22">
        <v>1260</v>
      </c>
      <c r="M14" s="22">
        <v>1103</v>
      </c>
      <c r="N14" s="21">
        <v>6704</v>
      </c>
      <c r="O14" s="22">
        <v>3563</v>
      </c>
      <c r="P14" s="22">
        <v>3141</v>
      </c>
      <c r="Q14" s="21">
        <v>6415</v>
      </c>
      <c r="R14" s="22">
        <v>3330</v>
      </c>
      <c r="S14" s="22">
        <v>3085</v>
      </c>
    </row>
    <row r="15" spans="1:19" s="19" customFormat="1" ht="16.5" customHeight="1" x14ac:dyDescent="0.15">
      <c r="A15" s="20" t="s">
        <v>47</v>
      </c>
      <c r="B15" s="21">
        <v>20970</v>
      </c>
      <c r="C15" s="21">
        <v>10884</v>
      </c>
      <c r="D15" s="21">
        <v>10086</v>
      </c>
      <c r="E15" s="21">
        <v>1076</v>
      </c>
      <c r="F15" s="22">
        <v>560</v>
      </c>
      <c r="G15" s="22">
        <v>516</v>
      </c>
      <c r="H15" s="21">
        <v>4989</v>
      </c>
      <c r="I15" s="22">
        <v>2602</v>
      </c>
      <c r="J15" s="22">
        <v>2387</v>
      </c>
      <c r="K15" s="21">
        <v>2430</v>
      </c>
      <c r="L15" s="22">
        <v>1269</v>
      </c>
      <c r="M15" s="22">
        <v>1161</v>
      </c>
      <c r="N15" s="21">
        <v>6398</v>
      </c>
      <c r="O15" s="22">
        <v>3286</v>
      </c>
      <c r="P15" s="22">
        <v>3112</v>
      </c>
      <c r="Q15" s="21">
        <v>6077</v>
      </c>
      <c r="R15" s="22">
        <v>3167</v>
      </c>
      <c r="S15" s="22">
        <v>2910</v>
      </c>
    </row>
    <row r="16" spans="1:19" s="19" customFormat="1" ht="16.5" customHeight="1" x14ac:dyDescent="0.15">
      <c r="A16" s="20" t="s">
        <v>46</v>
      </c>
      <c r="B16" s="21">
        <v>21855</v>
      </c>
      <c r="C16" s="21">
        <v>11370</v>
      </c>
      <c r="D16" s="21">
        <v>10485</v>
      </c>
      <c r="E16" s="21">
        <v>1282</v>
      </c>
      <c r="F16" s="22">
        <v>680</v>
      </c>
      <c r="G16" s="22">
        <v>602</v>
      </c>
      <c r="H16" s="21">
        <v>5096</v>
      </c>
      <c r="I16" s="22">
        <v>2714</v>
      </c>
      <c r="J16" s="22">
        <v>2382</v>
      </c>
      <c r="K16" s="21">
        <v>2697</v>
      </c>
      <c r="L16" s="22">
        <v>1393</v>
      </c>
      <c r="M16" s="22">
        <v>1304</v>
      </c>
      <c r="N16" s="21">
        <v>6644</v>
      </c>
      <c r="O16" s="22">
        <v>3438</v>
      </c>
      <c r="P16" s="22">
        <v>3206</v>
      </c>
      <c r="Q16" s="21">
        <v>6136</v>
      </c>
      <c r="R16" s="22">
        <v>3145</v>
      </c>
      <c r="S16" s="22">
        <v>2991</v>
      </c>
    </row>
    <row r="17" spans="1:19" s="19" customFormat="1" ht="16.5" customHeight="1" x14ac:dyDescent="0.15">
      <c r="A17" s="20" t="s">
        <v>45</v>
      </c>
      <c r="B17" s="21">
        <v>23050</v>
      </c>
      <c r="C17" s="21">
        <v>11938</v>
      </c>
      <c r="D17" s="21">
        <v>11112</v>
      </c>
      <c r="E17" s="21">
        <v>1250</v>
      </c>
      <c r="F17" s="22">
        <v>684</v>
      </c>
      <c r="G17" s="22">
        <v>566</v>
      </c>
      <c r="H17" s="21">
        <v>5355</v>
      </c>
      <c r="I17" s="22">
        <v>2751</v>
      </c>
      <c r="J17" s="22">
        <v>2604</v>
      </c>
      <c r="K17" s="21">
        <v>2876</v>
      </c>
      <c r="L17" s="22">
        <v>1527</v>
      </c>
      <c r="M17" s="22">
        <v>1349</v>
      </c>
      <c r="N17" s="21">
        <v>7098</v>
      </c>
      <c r="O17" s="22">
        <v>3590</v>
      </c>
      <c r="P17" s="22">
        <v>3508</v>
      </c>
      <c r="Q17" s="21">
        <v>6471</v>
      </c>
      <c r="R17" s="22">
        <v>3386</v>
      </c>
      <c r="S17" s="22">
        <v>3085</v>
      </c>
    </row>
    <row r="18" spans="1:19" s="19" customFormat="1" ht="18" customHeight="1" x14ac:dyDescent="0.15">
      <c r="A18" s="23" t="s">
        <v>44</v>
      </c>
      <c r="B18" s="18">
        <v>120121</v>
      </c>
      <c r="C18" s="18">
        <v>62951</v>
      </c>
      <c r="D18" s="18">
        <v>57170</v>
      </c>
      <c r="E18" s="18">
        <v>6819</v>
      </c>
      <c r="F18" s="18">
        <v>3540</v>
      </c>
      <c r="G18" s="18">
        <v>3279</v>
      </c>
      <c r="H18" s="18">
        <v>27521</v>
      </c>
      <c r="I18" s="18">
        <v>14489</v>
      </c>
      <c r="J18" s="18">
        <v>13032</v>
      </c>
      <c r="K18" s="18">
        <v>17095</v>
      </c>
      <c r="L18" s="18">
        <v>8828</v>
      </c>
      <c r="M18" s="18">
        <v>8267</v>
      </c>
      <c r="N18" s="18">
        <v>38202</v>
      </c>
      <c r="O18" s="18">
        <v>20160</v>
      </c>
      <c r="P18" s="18">
        <v>18042</v>
      </c>
      <c r="Q18" s="18">
        <v>30484</v>
      </c>
      <c r="R18" s="18">
        <v>15934</v>
      </c>
      <c r="S18" s="18">
        <v>14550</v>
      </c>
    </row>
    <row r="19" spans="1:19" s="19" customFormat="1" ht="16.5" customHeight="1" x14ac:dyDescent="0.15">
      <c r="A19" s="20" t="s">
        <v>43</v>
      </c>
      <c r="B19" s="21">
        <v>23178</v>
      </c>
      <c r="C19" s="21">
        <v>12149</v>
      </c>
      <c r="D19" s="21">
        <v>11029</v>
      </c>
      <c r="E19" s="21">
        <v>1269</v>
      </c>
      <c r="F19" s="22">
        <v>642</v>
      </c>
      <c r="G19" s="22">
        <v>627</v>
      </c>
      <c r="H19" s="21">
        <v>5328</v>
      </c>
      <c r="I19" s="22">
        <v>2811</v>
      </c>
      <c r="J19" s="22">
        <v>2517</v>
      </c>
      <c r="K19" s="21">
        <v>3007</v>
      </c>
      <c r="L19" s="22">
        <v>1550</v>
      </c>
      <c r="M19" s="22">
        <v>1457</v>
      </c>
      <c r="N19" s="21">
        <v>7206</v>
      </c>
      <c r="O19" s="22">
        <v>3795</v>
      </c>
      <c r="P19" s="22">
        <v>3411</v>
      </c>
      <c r="Q19" s="21">
        <v>6368</v>
      </c>
      <c r="R19" s="22">
        <v>3351</v>
      </c>
      <c r="S19" s="22">
        <v>3017</v>
      </c>
    </row>
    <row r="20" spans="1:19" s="19" customFormat="1" ht="16.5" customHeight="1" x14ac:dyDescent="0.15">
      <c r="A20" s="20" t="s">
        <v>42</v>
      </c>
      <c r="B20" s="21">
        <v>24385</v>
      </c>
      <c r="C20" s="21">
        <v>12583</v>
      </c>
      <c r="D20" s="21">
        <v>11802</v>
      </c>
      <c r="E20" s="21">
        <v>1296</v>
      </c>
      <c r="F20" s="22">
        <v>651</v>
      </c>
      <c r="G20" s="22">
        <v>645</v>
      </c>
      <c r="H20" s="21">
        <v>5754</v>
      </c>
      <c r="I20" s="22">
        <v>3005</v>
      </c>
      <c r="J20" s="22">
        <v>2749</v>
      </c>
      <c r="K20" s="21">
        <v>3338</v>
      </c>
      <c r="L20" s="22">
        <v>1683</v>
      </c>
      <c r="M20" s="22">
        <v>1655</v>
      </c>
      <c r="N20" s="21">
        <v>7707</v>
      </c>
      <c r="O20" s="22">
        <v>4014</v>
      </c>
      <c r="P20" s="22">
        <v>3693</v>
      </c>
      <c r="Q20" s="21">
        <v>6290</v>
      </c>
      <c r="R20" s="22">
        <v>3230</v>
      </c>
      <c r="S20" s="22">
        <v>3060</v>
      </c>
    </row>
    <row r="21" spans="1:19" s="19" customFormat="1" ht="16.5" customHeight="1" x14ac:dyDescent="0.15">
      <c r="A21" s="20" t="s">
        <v>41</v>
      </c>
      <c r="B21" s="21">
        <v>24303</v>
      </c>
      <c r="C21" s="21">
        <v>12855</v>
      </c>
      <c r="D21" s="21">
        <v>11448</v>
      </c>
      <c r="E21" s="21">
        <v>1384</v>
      </c>
      <c r="F21" s="22">
        <v>737</v>
      </c>
      <c r="G21" s="22">
        <v>647</v>
      </c>
      <c r="H21" s="21">
        <v>5616</v>
      </c>
      <c r="I21" s="22">
        <v>2967</v>
      </c>
      <c r="J21" s="22">
        <v>2649</v>
      </c>
      <c r="K21" s="21">
        <v>3498</v>
      </c>
      <c r="L21" s="22">
        <v>1832</v>
      </c>
      <c r="M21" s="22">
        <v>1666</v>
      </c>
      <c r="N21" s="21">
        <v>7715</v>
      </c>
      <c r="O21" s="22">
        <v>4122</v>
      </c>
      <c r="P21" s="22">
        <v>3593</v>
      </c>
      <c r="Q21" s="21">
        <v>6090</v>
      </c>
      <c r="R21" s="22">
        <v>3197</v>
      </c>
      <c r="S21" s="22">
        <v>2893</v>
      </c>
    </row>
    <row r="22" spans="1:19" s="19" customFormat="1" ht="16.5" customHeight="1" x14ac:dyDescent="0.15">
      <c r="A22" s="20" t="s">
        <v>40</v>
      </c>
      <c r="B22" s="21">
        <v>23892</v>
      </c>
      <c r="C22" s="21">
        <v>12599</v>
      </c>
      <c r="D22" s="21">
        <v>11293</v>
      </c>
      <c r="E22" s="21">
        <v>1343</v>
      </c>
      <c r="F22" s="22">
        <v>721</v>
      </c>
      <c r="G22" s="22">
        <v>622</v>
      </c>
      <c r="H22" s="21">
        <v>5437</v>
      </c>
      <c r="I22" s="22">
        <v>2845</v>
      </c>
      <c r="J22" s="22">
        <v>2592</v>
      </c>
      <c r="K22" s="21">
        <v>3566</v>
      </c>
      <c r="L22" s="22">
        <v>1877</v>
      </c>
      <c r="M22" s="22">
        <v>1689</v>
      </c>
      <c r="N22" s="21">
        <v>7652</v>
      </c>
      <c r="O22" s="22">
        <v>4055</v>
      </c>
      <c r="P22" s="22">
        <v>3597</v>
      </c>
      <c r="Q22" s="21">
        <v>5894</v>
      </c>
      <c r="R22" s="22">
        <v>3101</v>
      </c>
      <c r="S22" s="22">
        <v>2793</v>
      </c>
    </row>
    <row r="23" spans="1:19" s="19" customFormat="1" ht="16.5" customHeight="1" x14ac:dyDescent="0.15">
      <c r="A23" s="20" t="s">
        <v>39</v>
      </c>
      <c r="B23" s="21">
        <v>24363</v>
      </c>
      <c r="C23" s="21">
        <v>12765</v>
      </c>
      <c r="D23" s="21">
        <v>11598</v>
      </c>
      <c r="E23" s="21">
        <v>1527</v>
      </c>
      <c r="F23" s="22">
        <v>789</v>
      </c>
      <c r="G23" s="22">
        <v>738</v>
      </c>
      <c r="H23" s="21">
        <v>5386</v>
      </c>
      <c r="I23" s="22">
        <v>2861</v>
      </c>
      <c r="J23" s="22">
        <v>2525</v>
      </c>
      <c r="K23" s="21">
        <v>3686</v>
      </c>
      <c r="L23" s="22">
        <v>1886</v>
      </c>
      <c r="M23" s="22">
        <v>1800</v>
      </c>
      <c r="N23" s="21">
        <v>7922</v>
      </c>
      <c r="O23" s="22">
        <v>4174</v>
      </c>
      <c r="P23" s="22">
        <v>3748</v>
      </c>
      <c r="Q23" s="21">
        <v>5842</v>
      </c>
      <c r="R23" s="22">
        <v>3055</v>
      </c>
      <c r="S23" s="22">
        <v>2787</v>
      </c>
    </row>
    <row r="24" spans="1:19" s="19" customFormat="1" ht="18" customHeight="1" x14ac:dyDescent="0.15">
      <c r="A24" s="23" t="s">
        <v>38</v>
      </c>
      <c r="B24" s="18">
        <v>101816</v>
      </c>
      <c r="C24" s="18">
        <v>52878</v>
      </c>
      <c r="D24" s="18">
        <v>48938</v>
      </c>
      <c r="E24" s="18">
        <v>7088</v>
      </c>
      <c r="F24" s="18">
        <v>3583</v>
      </c>
      <c r="G24" s="18">
        <v>3505</v>
      </c>
      <c r="H24" s="18">
        <v>22190</v>
      </c>
      <c r="I24" s="18">
        <v>11764</v>
      </c>
      <c r="J24" s="18">
        <v>10426</v>
      </c>
      <c r="K24" s="18">
        <v>16991</v>
      </c>
      <c r="L24" s="18">
        <v>8579</v>
      </c>
      <c r="M24" s="18">
        <v>8412</v>
      </c>
      <c r="N24" s="18">
        <v>34950</v>
      </c>
      <c r="O24" s="18">
        <v>18243</v>
      </c>
      <c r="P24" s="18">
        <v>16707</v>
      </c>
      <c r="Q24" s="18">
        <v>20597</v>
      </c>
      <c r="R24" s="18">
        <v>10709</v>
      </c>
      <c r="S24" s="18">
        <v>9888</v>
      </c>
    </row>
    <row r="25" spans="1:19" s="19" customFormat="1" ht="16.5" customHeight="1" x14ac:dyDescent="0.15">
      <c r="A25" s="20" t="s">
        <v>37</v>
      </c>
      <c r="B25" s="21">
        <v>22873</v>
      </c>
      <c r="C25" s="21">
        <v>11951</v>
      </c>
      <c r="D25" s="21">
        <v>10922</v>
      </c>
      <c r="E25" s="21">
        <v>1380</v>
      </c>
      <c r="F25" s="22">
        <v>690</v>
      </c>
      <c r="G25" s="22">
        <v>690</v>
      </c>
      <c r="H25" s="21">
        <v>5049</v>
      </c>
      <c r="I25" s="22">
        <v>2688</v>
      </c>
      <c r="J25" s="22">
        <v>2361</v>
      </c>
      <c r="K25" s="21">
        <v>3766</v>
      </c>
      <c r="L25" s="22">
        <v>1931</v>
      </c>
      <c r="M25" s="22">
        <v>1835</v>
      </c>
      <c r="N25" s="21">
        <v>7609</v>
      </c>
      <c r="O25" s="22">
        <v>3992</v>
      </c>
      <c r="P25" s="22">
        <v>3617</v>
      </c>
      <c r="Q25" s="21">
        <v>5069</v>
      </c>
      <c r="R25" s="22">
        <v>2650</v>
      </c>
      <c r="S25" s="22">
        <v>2419</v>
      </c>
    </row>
    <row r="26" spans="1:19" s="19" customFormat="1" ht="16.5" customHeight="1" x14ac:dyDescent="0.15">
      <c r="A26" s="20" t="s">
        <v>36</v>
      </c>
      <c r="B26" s="21">
        <v>20493</v>
      </c>
      <c r="C26" s="21">
        <v>10816</v>
      </c>
      <c r="D26" s="21">
        <v>9677</v>
      </c>
      <c r="E26" s="21">
        <v>1348</v>
      </c>
      <c r="F26" s="22">
        <v>700</v>
      </c>
      <c r="G26" s="22">
        <v>648</v>
      </c>
      <c r="H26" s="21">
        <v>4496</v>
      </c>
      <c r="I26" s="22">
        <v>2433</v>
      </c>
      <c r="J26" s="22">
        <v>2063</v>
      </c>
      <c r="K26" s="21">
        <v>3292</v>
      </c>
      <c r="L26" s="22">
        <v>1672</v>
      </c>
      <c r="M26" s="22">
        <v>1620</v>
      </c>
      <c r="N26" s="21">
        <v>7023</v>
      </c>
      <c r="O26" s="22">
        <v>3719</v>
      </c>
      <c r="P26" s="22">
        <v>3304</v>
      </c>
      <c r="Q26" s="21">
        <v>4334</v>
      </c>
      <c r="R26" s="22">
        <v>2292</v>
      </c>
      <c r="S26" s="22">
        <v>2042</v>
      </c>
    </row>
    <row r="27" spans="1:19" s="19" customFormat="1" ht="16.5" customHeight="1" x14ac:dyDescent="0.15">
      <c r="A27" s="20" t="s">
        <v>35</v>
      </c>
      <c r="B27" s="21">
        <v>19893</v>
      </c>
      <c r="C27" s="21">
        <v>10293</v>
      </c>
      <c r="D27" s="21">
        <v>9600</v>
      </c>
      <c r="E27" s="21">
        <v>1372</v>
      </c>
      <c r="F27" s="22">
        <v>698</v>
      </c>
      <c r="G27" s="22">
        <v>674</v>
      </c>
      <c r="H27" s="21">
        <v>4325</v>
      </c>
      <c r="I27" s="22">
        <v>2282</v>
      </c>
      <c r="J27" s="22">
        <v>2043</v>
      </c>
      <c r="K27" s="21">
        <v>3342</v>
      </c>
      <c r="L27" s="22">
        <v>1678</v>
      </c>
      <c r="M27" s="22">
        <v>1664</v>
      </c>
      <c r="N27" s="21">
        <v>6869</v>
      </c>
      <c r="O27" s="22">
        <v>3580</v>
      </c>
      <c r="P27" s="22">
        <v>3289</v>
      </c>
      <c r="Q27" s="21">
        <v>3985</v>
      </c>
      <c r="R27" s="22">
        <v>2055</v>
      </c>
      <c r="S27" s="22">
        <v>1930</v>
      </c>
    </row>
    <row r="28" spans="1:19" s="19" customFormat="1" ht="16.5" customHeight="1" x14ac:dyDescent="0.15">
      <c r="A28" s="20" t="s">
        <v>34</v>
      </c>
      <c r="B28" s="21">
        <v>19446</v>
      </c>
      <c r="C28" s="21">
        <v>10065</v>
      </c>
      <c r="D28" s="21">
        <v>9381</v>
      </c>
      <c r="E28" s="21">
        <v>1447</v>
      </c>
      <c r="F28" s="22">
        <v>736</v>
      </c>
      <c r="G28" s="22">
        <v>711</v>
      </c>
      <c r="H28" s="21">
        <v>4179</v>
      </c>
      <c r="I28" s="22">
        <v>2182</v>
      </c>
      <c r="J28" s="22">
        <v>1997</v>
      </c>
      <c r="K28" s="21">
        <v>3325</v>
      </c>
      <c r="L28" s="22">
        <v>1663</v>
      </c>
      <c r="M28" s="22">
        <v>1662</v>
      </c>
      <c r="N28" s="21">
        <v>6814</v>
      </c>
      <c r="O28" s="22">
        <v>3563</v>
      </c>
      <c r="P28" s="22">
        <v>3251</v>
      </c>
      <c r="Q28" s="21">
        <v>3681</v>
      </c>
      <c r="R28" s="22">
        <v>1921</v>
      </c>
      <c r="S28" s="22">
        <v>1760</v>
      </c>
    </row>
    <row r="29" spans="1:19" s="19" customFormat="1" ht="16.5" customHeight="1" x14ac:dyDescent="0.15">
      <c r="A29" s="20" t="s">
        <v>33</v>
      </c>
      <c r="B29" s="21">
        <v>19111</v>
      </c>
      <c r="C29" s="21">
        <v>9753</v>
      </c>
      <c r="D29" s="21">
        <v>9358</v>
      </c>
      <c r="E29" s="21">
        <v>1541</v>
      </c>
      <c r="F29" s="22">
        <v>759</v>
      </c>
      <c r="G29" s="22">
        <v>782</v>
      </c>
      <c r="H29" s="21">
        <v>4141</v>
      </c>
      <c r="I29" s="22">
        <v>2179</v>
      </c>
      <c r="J29" s="22">
        <v>1962</v>
      </c>
      <c r="K29" s="21">
        <v>3266</v>
      </c>
      <c r="L29" s="22">
        <v>1635</v>
      </c>
      <c r="M29" s="22">
        <v>1631</v>
      </c>
      <c r="N29" s="21">
        <v>6635</v>
      </c>
      <c r="O29" s="22">
        <v>3389</v>
      </c>
      <c r="P29" s="22">
        <v>3246</v>
      </c>
      <c r="Q29" s="21">
        <v>3528</v>
      </c>
      <c r="R29" s="22">
        <v>1791</v>
      </c>
      <c r="S29" s="22">
        <v>1737</v>
      </c>
    </row>
    <row r="30" spans="1:19" s="19" customFormat="1" ht="18" customHeight="1" x14ac:dyDescent="0.15">
      <c r="A30" s="23" t="s">
        <v>32</v>
      </c>
      <c r="B30" s="18">
        <v>108644</v>
      </c>
      <c r="C30" s="18">
        <v>55880</v>
      </c>
      <c r="D30" s="18">
        <v>52764</v>
      </c>
      <c r="E30" s="18">
        <v>10651</v>
      </c>
      <c r="F30" s="18">
        <v>5460</v>
      </c>
      <c r="G30" s="18">
        <v>5191</v>
      </c>
      <c r="H30" s="18">
        <v>23257</v>
      </c>
      <c r="I30" s="18">
        <v>11887</v>
      </c>
      <c r="J30" s="18">
        <v>11370</v>
      </c>
      <c r="K30" s="18">
        <v>18944</v>
      </c>
      <c r="L30" s="18">
        <v>9765</v>
      </c>
      <c r="M30" s="18">
        <v>9179</v>
      </c>
      <c r="N30" s="18">
        <v>37680</v>
      </c>
      <c r="O30" s="18">
        <v>19443</v>
      </c>
      <c r="P30" s="18">
        <v>18237</v>
      </c>
      <c r="Q30" s="18">
        <v>18112</v>
      </c>
      <c r="R30" s="18">
        <v>9325</v>
      </c>
      <c r="S30" s="18">
        <v>8787</v>
      </c>
    </row>
    <row r="31" spans="1:19" s="19" customFormat="1" ht="16.5" customHeight="1" x14ac:dyDescent="0.15">
      <c r="A31" s="20" t="s">
        <v>31</v>
      </c>
      <c r="B31" s="21">
        <v>19041</v>
      </c>
      <c r="C31" s="21">
        <v>9737</v>
      </c>
      <c r="D31" s="21">
        <v>9304</v>
      </c>
      <c r="E31" s="21">
        <v>1652</v>
      </c>
      <c r="F31" s="22">
        <v>792</v>
      </c>
      <c r="G31" s="22">
        <v>860</v>
      </c>
      <c r="H31" s="21">
        <v>4040</v>
      </c>
      <c r="I31" s="22">
        <v>2113</v>
      </c>
      <c r="J31" s="22">
        <v>1927</v>
      </c>
      <c r="K31" s="21">
        <v>3215</v>
      </c>
      <c r="L31" s="22">
        <v>1640</v>
      </c>
      <c r="M31" s="22">
        <v>1575</v>
      </c>
      <c r="N31" s="21">
        <v>6724</v>
      </c>
      <c r="O31" s="22">
        <v>3437</v>
      </c>
      <c r="P31" s="22">
        <v>3287</v>
      </c>
      <c r="Q31" s="21">
        <v>3410</v>
      </c>
      <c r="R31" s="22">
        <v>1755</v>
      </c>
      <c r="S31" s="22">
        <v>1655</v>
      </c>
    </row>
    <row r="32" spans="1:19" s="19" customFormat="1" ht="16.5" customHeight="1" x14ac:dyDescent="0.15">
      <c r="A32" s="20" t="s">
        <v>30</v>
      </c>
      <c r="B32" s="21">
        <v>20130</v>
      </c>
      <c r="C32" s="21">
        <v>10248</v>
      </c>
      <c r="D32" s="21">
        <v>9882</v>
      </c>
      <c r="E32" s="21">
        <v>1917</v>
      </c>
      <c r="F32" s="22">
        <v>982</v>
      </c>
      <c r="G32" s="22">
        <v>935</v>
      </c>
      <c r="H32" s="21">
        <v>4304</v>
      </c>
      <c r="I32" s="22">
        <v>2164</v>
      </c>
      <c r="J32" s="22">
        <v>2140</v>
      </c>
      <c r="K32" s="21">
        <v>3497</v>
      </c>
      <c r="L32" s="22">
        <v>1742</v>
      </c>
      <c r="M32" s="22">
        <v>1755</v>
      </c>
      <c r="N32" s="21">
        <v>6999</v>
      </c>
      <c r="O32" s="22">
        <v>3627</v>
      </c>
      <c r="P32" s="22">
        <v>3372</v>
      </c>
      <c r="Q32" s="21">
        <v>3413</v>
      </c>
      <c r="R32" s="22">
        <v>1733</v>
      </c>
      <c r="S32" s="22">
        <v>1680</v>
      </c>
    </row>
    <row r="33" spans="1:19" s="19" customFormat="1" ht="16.5" customHeight="1" x14ac:dyDescent="0.15">
      <c r="A33" s="20" t="s">
        <v>29</v>
      </c>
      <c r="B33" s="21">
        <v>20722</v>
      </c>
      <c r="C33" s="21">
        <v>10701</v>
      </c>
      <c r="D33" s="21">
        <v>10021</v>
      </c>
      <c r="E33" s="21">
        <v>2052</v>
      </c>
      <c r="F33" s="22">
        <v>1063</v>
      </c>
      <c r="G33" s="22">
        <v>989</v>
      </c>
      <c r="H33" s="21">
        <v>4464</v>
      </c>
      <c r="I33" s="22">
        <v>2295</v>
      </c>
      <c r="J33" s="22">
        <v>2169</v>
      </c>
      <c r="K33" s="21">
        <v>3642</v>
      </c>
      <c r="L33" s="22">
        <v>1870</v>
      </c>
      <c r="M33" s="22">
        <v>1772</v>
      </c>
      <c r="N33" s="21">
        <v>7215</v>
      </c>
      <c r="O33" s="22">
        <v>3732</v>
      </c>
      <c r="P33" s="22">
        <v>3483</v>
      </c>
      <c r="Q33" s="21">
        <v>3349</v>
      </c>
      <c r="R33" s="22">
        <v>1741</v>
      </c>
      <c r="S33" s="22">
        <v>1608</v>
      </c>
    </row>
    <row r="34" spans="1:19" s="19" customFormat="1" ht="16.5" customHeight="1" x14ac:dyDescent="0.15">
      <c r="A34" s="20" t="s">
        <v>28</v>
      </c>
      <c r="B34" s="21">
        <v>23376</v>
      </c>
      <c r="C34" s="21">
        <v>12112</v>
      </c>
      <c r="D34" s="21">
        <v>11264</v>
      </c>
      <c r="E34" s="21">
        <v>2341</v>
      </c>
      <c r="F34" s="22">
        <v>1197</v>
      </c>
      <c r="G34" s="22">
        <v>1144</v>
      </c>
      <c r="H34" s="21">
        <v>5034</v>
      </c>
      <c r="I34" s="22">
        <v>2575</v>
      </c>
      <c r="J34" s="22">
        <v>2459</v>
      </c>
      <c r="K34" s="21">
        <v>4088</v>
      </c>
      <c r="L34" s="22">
        <v>2216</v>
      </c>
      <c r="M34" s="22">
        <v>1872</v>
      </c>
      <c r="N34" s="21">
        <v>8126</v>
      </c>
      <c r="O34" s="22">
        <v>4173</v>
      </c>
      <c r="P34" s="22">
        <v>3953</v>
      </c>
      <c r="Q34" s="21">
        <v>3787</v>
      </c>
      <c r="R34" s="22">
        <v>1951</v>
      </c>
      <c r="S34" s="22">
        <v>1836</v>
      </c>
    </row>
    <row r="35" spans="1:19" s="19" customFormat="1" ht="16.5" customHeight="1" x14ac:dyDescent="0.15">
      <c r="A35" s="20" t="s">
        <v>27</v>
      </c>
      <c r="B35" s="21">
        <v>25375</v>
      </c>
      <c r="C35" s="21">
        <v>13082</v>
      </c>
      <c r="D35" s="21">
        <v>12293</v>
      </c>
      <c r="E35" s="21">
        <v>2689</v>
      </c>
      <c r="F35" s="22">
        <v>1426</v>
      </c>
      <c r="G35" s="22">
        <v>1263</v>
      </c>
      <c r="H35" s="21">
        <v>5415</v>
      </c>
      <c r="I35" s="22">
        <v>2740</v>
      </c>
      <c r="J35" s="22">
        <v>2675</v>
      </c>
      <c r="K35" s="21">
        <v>4502</v>
      </c>
      <c r="L35" s="22">
        <v>2297</v>
      </c>
      <c r="M35" s="22">
        <v>2205</v>
      </c>
      <c r="N35" s="21">
        <v>8616</v>
      </c>
      <c r="O35" s="22">
        <v>4474</v>
      </c>
      <c r="P35" s="22">
        <v>4142</v>
      </c>
      <c r="Q35" s="21">
        <v>4153</v>
      </c>
      <c r="R35" s="22">
        <v>2145</v>
      </c>
      <c r="S35" s="22">
        <v>2008</v>
      </c>
    </row>
    <row r="36" spans="1:19" s="19" customFormat="1" ht="21" customHeight="1" x14ac:dyDescent="0.15">
      <c r="A36" s="23" t="s">
        <v>26</v>
      </c>
      <c r="B36" s="18">
        <v>117809</v>
      </c>
      <c r="C36" s="18">
        <v>58787</v>
      </c>
      <c r="D36" s="18">
        <v>59022</v>
      </c>
      <c r="E36" s="18">
        <v>11178</v>
      </c>
      <c r="F36" s="18">
        <v>5818</v>
      </c>
      <c r="G36" s="18">
        <v>5360</v>
      </c>
      <c r="H36" s="18">
        <v>25002</v>
      </c>
      <c r="I36" s="18">
        <v>12299</v>
      </c>
      <c r="J36" s="18">
        <v>12703</v>
      </c>
      <c r="K36" s="18">
        <v>18330</v>
      </c>
      <c r="L36" s="18">
        <v>9395</v>
      </c>
      <c r="M36" s="18">
        <v>8935</v>
      </c>
      <c r="N36" s="18">
        <v>40422</v>
      </c>
      <c r="O36" s="18">
        <v>20450</v>
      </c>
      <c r="P36" s="18">
        <v>19972</v>
      </c>
      <c r="Q36" s="18">
        <v>22877</v>
      </c>
      <c r="R36" s="18">
        <v>10825</v>
      </c>
      <c r="S36" s="18">
        <v>12052</v>
      </c>
    </row>
    <row r="37" spans="1:19" s="19" customFormat="1" ht="19.5" customHeight="1" x14ac:dyDescent="0.15">
      <c r="A37" s="25" t="s">
        <v>25</v>
      </c>
      <c r="B37" s="21">
        <v>25147</v>
      </c>
      <c r="C37" s="21">
        <v>12750</v>
      </c>
      <c r="D37" s="21">
        <v>12397</v>
      </c>
      <c r="E37" s="21">
        <v>2624</v>
      </c>
      <c r="F37" s="22">
        <v>1353</v>
      </c>
      <c r="G37" s="22">
        <v>1271</v>
      </c>
      <c r="H37" s="21">
        <v>5374</v>
      </c>
      <c r="I37" s="22">
        <v>2779</v>
      </c>
      <c r="J37" s="22">
        <v>2595</v>
      </c>
      <c r="K37" s="21">
        <v>4271</v>
      </c>
      <c r="L37" s="22">
        <v>2154</v>
      </c>
      <c r="M37" s="22">
        <v>2117</v>
      </c>
      <c r="N37" s="21">
        <v>8697</v>
      </c>
      <c r="O37" s="22">
        <v>4397</v>
      </c>
      <c r="P37" s="22">
        <v>4300</v>
      </c>
      <c r="Q37" s="21">
        <v>4181</v>
      </c>
      <c r="R37" s="22">
        <v>2067</v>
      </c>
      <c r="S37" s="22">
        <v>2114</v>
      </c>
    </row>
    <row r="38" spans="1:19" s="19" customFormat="1" ht="19.5" customHeight="1" x14ac:dyDescent="0.15">
      <c r="A38" s="25" t="s">
        <v>24</v>
      </c>
      <c r="B38" s="21">
        <v>24352</v>
      </c>
      <c r="C38" s="21">
        <v>12208</v>
      </c>
      <c r="D38" s="21">
        <v>12144</v>
      </c>
      <c r="E38" s="21">
        <v>2432</v>
      </c>
      <c r="F38" s="22">
        <v>1246</v>
      </c>
      <c r="G38" s="22">
        <v>1186</v>
      </c>
      <c r="H38" s="21">
        <v>5184</v>
      </c>
      <c r="I38" s="22">
        <v>2487</v>
      </c>
      <c r="J38" s="22">
        <v>2697</v>
      </c>
      <c r="K38" s="21">
        <v>3937</v>
      </c>
      <c r="L38" s="22">
        <v>2012</v>
      </c>
      <c r="M38" s="22">
        <v>1925</v>
      </c>
      <c r="N38" s="21">
        <v>8492</v>
      </c>
      <c r="O38" s="22">
        <v>4354</v>
      </c>
      <c r="P38" s="22">
        <v>4138</v>
      </c>
      <c r="Q38" s="21">
        <v>4307</v>
      </c>
      <c r="R38" s="22">
        <v>2109</v>
      </c>
      <c r="S38" s="22">
        <v>2198</v>
      </c>
    </row>
    <row r="39" spans="1:19" s="19" customFormat="1" ht="19.5" customHeight="1" x14ac:dyDescent="0.15">
      <c r="A39" s="25" t="s">
        <v>23</v>
      </c>
      <c r="B39" s="21">
        <v>24377</v>
      </c>
      <c r="C39" s="21">
        <v>11921</v>
      </c>
      <c r="D39" s="21">
        <v>12456</v>
      </c>
      <c r="E39" s="21">
        <v>2283</v>
      </c>
      <c r="F39" s="22">
        <v>1191</v>
      </c>
      <c r="G39" s="22">
        <v>1092</v>
      </c>
      <c r="H39" s="21">
        <v>5053</v>
      </c>
      <c r="I39" s="22">
        <v>2411</v>
      </c>
      <c r="J39" s="22">
        <v>2642</v>
      </c>
      <c r="K39" s="21">
        <v>3893</v>
      </c>
      <c r="L39" s="22">
        <v>2004</v>
      </c>
      <c r="M39" s="22">
        <v>1889</v>
      </c>
      <c r="N39" s="21">
        <v>8436</v>
      </c>
      <c r="O39" s="22">
        <v>4159</v>
      </c>
      <c r="P39" s="22">
        <v>4277</v>
      </c>
      <c r="Q39" s="21">
        <v>4712</v>
      </c>
      <c r="R39" s="22">
        <v>2156</v>
      </c>
      <c r="S39" s="22">
        <v>2556</v>
      </c>
    </row>
    <row r="40" spans="1:19" s="19" customFormat="1" ht="19.5" customHeight="1" x14ac:dyDescent="0.15">
      <c r="A40" s="20" t="s">
        <v>22</v>
      </c>
      <c r="B40" s="21">
        <v>21026</v>
      </c>
      <c r="C40" s="21">
        <v>10657</v>
      </c>
      <c r="D40" s="21">
        <v>10369</v>
      </c>
      <c r="E40" s="21">
        <v>1875</v>
      </c>
      <c r="F40" s="22">
        <v>987</v>
      </c>
      <c r="G40" s="22">
        <v>888</v>
      </c>
      <c r="H40" s="21">
        <v>4434</v>
      </c>
      <c r="I40" s="22">
        <v>2236</v>
      </c>
      <c r="J40" s="22">
        <v>2198</v>
      </c>
      <c r="K40" s="21">
        <v>3020</v>
      </c>
      <c r="L40" s="22">
        <v>1588</v>
      </c>
      <c r="M40" s="22">
        <v>1432</v>
      </c>
      <c r="N40" s="21">
        <v>7272</v>
      </c>
      <c r="O40" s="22">
        <v>3781</v>
      </c>
      <c r="P40" s="22">
        <v>3491</v>
      </c>
      <c r="Q40" s="21">
        <v>4425</v>
      </c>
      <c r="R40" s="22">
        <v>2065</v>
      </c>
      <c r="S40" s="22">
        <v>2360</v>
      </c>
    </row>
    <row r="41" spans="1:19" s="19" customFormat="1" ht="19.5" customHeight="1" x14ac:dyDescent="0.15">
      <c r="A41" s="20" t="s">
        <v>21</v>
      </c>
      <c r="B41" s="21">
        <v>22907</v>
      </c>
      <c r="C41" s="21">
        <v>11251</v>
      </c>
      <c r="D41" s="21">
        <v>11656</v>
      </c>
      <c r="E41" s="21">
        <v>1964</v>
      </c>
      <c r="F41" s="22">
        <v>1041</v>
      </c>
      <c r="G41" s="22">
        <v>923</v>
      </c>
      <c r="H41" s="21">
        <v>4957</v>
      </c>
      <c r="I41" s="22">
        <v>2386</v>
      </c>
      <c r="J41" s="22">
        <v>2571</v>
      </c>
      <c r="K41" s="21">
        <v>3209</v>
      </c>
      <c r="L41" s="22">
        <v>1637</v>
      </c>
      <c r="M41" s="22">
        <v>1572</v>
      </c>
      <c r="N41" s="21">
        <v>7525</v>
      </c>
      <c r="O41" s="22">
        <v>3759</v>
      </c>
      <c r="P41" s="22">
        <v>3766</v>
      </c>
      <c r="Q41" s="21">
        <v>5252</v>
      </c>
      <c r="R41" s="22">
        <v>2428</v>
      </c>
      <c r="S41" s="22">
        <v>2824</v>
      </c>
    </row>
    <row r="42" spans="1:19" s="19" customFormat="1" ht="20.25" customHeight="1" x14ac:dyDescent="0.15">
      <c r="A42" s="23" t="s">
        <v>20</v>
      </c>
      <c r="B42" s="18">
        <v>120733</v>
      </c>
      <c r="C42" s="18">
        <v>60391</v>
      </c>
      <c r="D42" s="18">
        <v>60342</v>
      </c>
      <c r="E42" s="18">
        <v>8500</v>
      </c>
      <c r="F42" s="18">
        <v>4640</v>
      </c>
      <c r="G42" s="18">
        <v>3860</v>
      </c>
      <c r="H42" s="18">
        <v>26942</v>
      </c>
      <c r="I42" s="18">
        <v>12911</v>
      </c>
      <c r="J42" s="18">
        <v>14031</v>
      </c>
      <c r="K42" s="18">
        <v>14793</v>
      </c>
      <c r="L42" s="18">
        <v>7707</v>
      </c>
      <c r="M42" s="18">
        <v>7086</v>
      </c>
      <c r="N42" s="18">
        <v>38416</v>
      </c>
      <c r="O42" s="18">
        <v>19574</v>
      </c>
      <c r="P42" s="18">
        <v>18842</v>
      </c>
      <c r="Q42" s="18">
        <v>32082</v>
      </c>
      <c r="R42" s="18">
        <v>15559</v>
      </c>
      <c r="S42" s="18">
        <v>16523</v>
      </c>
    </row>
    <row r="43" spans="1:19" s="19" customFormat="1" ht="18.75" customHeight="1" x14ac:dyDescent="0.15">
      <c r="A43" s="20" t="s">
        <v>19</v>
      </c>
      <c r="B43" s="21">
        <v>22367</v>
      </c>
      <c r="C43" s="21">
        <v>11258</v>
      </c>
      <c r="D43" s="21">
        <v>11109</v>
      </c>
      <c r="E43" s="21">
        <v>1761</v>
      </c>
      <c r="F43" s="22">
        <v>947</v>
      </c>
      <c r="G43" s="22">
        <v>814</v>
      </c>
      <c r="H43" s="21">
        <v>4822</v>
      </c>
      <c r="I43" s="22">
        <v>2322</v>
      </c>
      <c r="J43" s="22">
        <v>2500</v>
      </c>
      <c r="K43" s="21">
        <v>2869</v>
      </c>
      <c r="L43" s="22">
        <v>1546</v>
      </c>
      <c r="M43" s="22">
        <v>1323</v>
      </c>
      <c r="N43" s="21">
        <v>7368</v>
      </c>
      <c r="O43" s="22">
        <v>3834</v>
      </c>
      <c r="P43" s="22">
        <v>3534</v>
      </c>
      <c r="Q43" s="21">
        <v>5547</v>
      </c>
      <c r="R43" s="22">
        <v>2609</v>
      </c>
      <c r="S43" s="22">
        <v>2938</v>
      </c>
    </row>
    <row r="44" spans="1:19" s="19" customFormat="1" ht="18.75" customHeight="1" x14ac:dyDescent="0.15">
      <c r="A44" s="20" t="s">
        <v>15</v>
      </c>
      <c r="B44" s="21">
        <v>22309</v>
      </c>
      <c r="C44" s="21">
        <v>11244</v>
      </c>
      <c r="D44" s="21">
        <v>11065</v>
      </c>
      <c r="E44" s="21">
        <v>1596</v>
      </c>
      <c r="F44" s="22">
        <v>885</v>
      </c>
      <c r="G44" s="22">
        <v>711</v>
      </c>
      <c r="H44" s="21">
        <v>4825</v>
      </c>
      <c r="I44" s="22">
        <v>2345</v>
      </c>
      <c r="J44" s="22">
        <v>2480</v>
      </c>
      <c r="K44" s="21">
        <v>2846</v>
      </c>
      <c r="L44" s="22">
        <v>1514</v>
      </c>
      <c r="M44" s="22">
        <v>1332</v>
      </c>
      <c r="N44" s="21">
        <v>7202</v>
      </c>
      <c r="O44" s="22">
        <v>3736</v>
      </c>
      <c r="P44" s="22">
        <v>3466</v>
      </c>
      <c r="Q44" s="21">
        <v>5840</v>
      </c>
      <c r="R44" s="22">
        <v>2764</v>
      </c>
      <c r="S44" s="22">
        <v>3076</v>
      </c>
    </row>
    <row r="45" spans="1:19" s="19" customFormat="1" ht="18.75" customHeight="1" x14ac:dyDescent="0.15">
      <c r="A45" s="20" t="s">
        <v>18</v>
      </c>
      <c r="B45" s="21">
        <v>25092</v>
      </c>
      <c r="C45" s="21">
        <v>12585</v>
      </c>
      <c r="D45" s="21">
        <v>12507</v>
      </c>
      <c r="E45" s="21">
        <v>1686</v>
      </c>
      <c r="F45" s="22">
        <v>944</v>
      </c>
      <c r="G45" s="22">
        <v>742</v>
      </c>
      <c r="H45" s="21">
        <v>5645</v>
      </c>
      <c r="I45" s="22">
        <v>2689</v>
      </c>
      <c r="J45" s="22">
        <v>2956</v>
      </c>
      <c r="K45" s="21">
        <v>3029</v>
      </c>
      <c r="L45" s="22">
        <v>1563</v>
      </c>
      <c r="M45" s="22">
        <v>1466</v>
      </c>
      <c r="N45" s="21">
        <v>8062</v>
      </c>
      <c r="O45" s="22">
        <v>4115</v>
      </c>
      <c r="P45" s="22">
        <v>3947</v>
      </c>
      <c r="Q45" s="21">
        <v>6670</v>
      </c>
      <c r="R45" s="22">
        <v>3274</v>
      </c>
      <c r="S45" s="22">
        <v>3396</v>
      </c>
    </row>
    <row r="46" spans="1:19" s="19" customFormat="1" ht="18.75" customHeight="1" x14ac:dyDescent="0.15">
      <c r="A46" s="20" t="s">
        <v>17</v>
      </c>
      <c r="B46" s="21">
        <v>25354</v>
      </c>
      <c r="C46" s="21">
        <v>12542</v>
      </c>
      <c r="D46" s="21">
        <v>12812</v>
      </c>
      <c r="E46" s="21">
        <v>1720</v>
      </c>
      <c r="F46" s="22">
        <v>924</v>
      </c>
      <c r="G46" s="22">
        <v>796</v>
      </c>
      <c r="H46" s="21">
        <v>5660</v>
      </c>
      <c r="I46" s="22">
        <v>2681</v>
      </c>
      <c r="J46" s="22">
        <v>2979</v>
      </c>
      <c r="K46" s="21">
        <v>2998</v>
      </c>
      <c r="L46" s="22">
        <v>1542</v>
      </c>
      <c r="M46" s="22">
        <v>1456</v>
      </c>
      <c r="N46" s="21">
        <v>7970</v>
      </c>
      <c r="O46" s="22">
        <v>3986</v>
      </c>
      <c r="P46" s="22">
        <v>3984</v>
      </c>
      <c r="Q46" s="21">
        <v>7006</v>
      </c>
      <c r="R46" s="22">
        <v>3409</v>
      </c>
      <c r="S46" s="22">
        <v>3597</v>
      </c>
    </row>
    <row r="47" spans="1:19" s="19" customFormat="1" ht="18.75" customHeight="1" x14ac:dyDescent="0.15">
      <c r="A47" s="20" t="s">
        <v>16</v>
      </c>
      <c r="B47" s="21">
        <v>25611</v>
      </c>
      <c r="C47" s="21">
        <v>12762</v>
      </c>
      <c r="D47" s="21">
        <v>12849</v>
      </c>
      <c r="E47" s="21">
        <v>1737</v>
      </c>
      <c r="F47" s="22">
        <v>940</v>
      </c>
      <c r="G47" s="22">
        <v>797</v>
      </c>
      <c r="H47" s="21">
        <v>5990</v>
      </c>
      <c r="I47" s="22">
        <v>2874</v>
      </c>
      <c r="J47" s="22">
        <v>3116</v>
      </c>
      <c r="K47" s="21">
        <v>3051</v>
      </c>
      <c r="L47" s="22">
        <v>1542</v>
      </c>
      <c r="M47" s="22">
        <v>1509</v>
      </c>
      <c r="N47" s="21">
        <v>7814</v>
      </c>
      <c r="O47" s="22">
        <v>3903</v>
      </c>
      <c r="P47" s="22">
        <v>3911</v>
      </c>
      <c r="Q47" s="21">
        <v>7019</v>
      </c>
      <c r="R47" s="22">
        <v>3503</v>
      </c>
      <c r="S47" s="22">
        <v>3516</v>
      </c>
    </row>
    <row r="48" spans="1:19" s="19" customFormat="1" ht="19.5" customHeight="1" x14ac:dyDescent="0.15">
      <c r="A48" s="23" t="s">
        <v>14</v>
      </c>
      <c r="B48" s="18">
        <v>130109</v>
      </c>
      <c r="C48" s="18">
        <v>64797</v>
      </c>
      <c r="D48" s="18">
        <v>65312</v>
      </c>
      <c r="E48" s="18">
        <v>8131</v>
      </c>
      <c r="F48" s="18">
        <v>4316</v>
      </c>
      <c r="G48" s="18">
        <v>3815</v>
      </c>
      <c r="H48" s="18">
        <v>30231</v>
      </c>
      <c r="I48" s="18">
        <v>14775</v>
      </c>
      <c r="J48" s="18">
        <v>15456</v>
      </c>
      <c r="K48" s="18">
        <v>15698</v>
      </c>
      <c r="L48" s="18">
        <v>7643</v>
      </c>
      <c r="M48" s="18">
        <v>8055</v>
      </c>
      <c r="N48" s="18">
        <v>40586</v>
      </c>
      <c r="O48" s="18">
        <v>20148</v>
      </c>
      <c r="P48" s="18">
        <v>20438</v>
      </c>
      <c r="Q48" s="18">
        <v>35463</v>
      </c>
      <c r="R48" s="18">
        <v>17915</v>
      </c>
      <c r="S48" s="18">
        <v>17548</v>
      </c>
    </row>
    <row r="49" spans="1:19" s="19" customFormat="1" ht="19.5" customHeight="1" x14ac:dyDescent="0.15">
      <c r="A49" s="20" t="s">
        <v>13</v>
      </c>
      <c r="B49" s="21">
        <v>26627</v>
      </c>
      <c r="C49" s="21">
        <v>13294</v>
      </c>
      <c r="D49" s="21">
        <v>13333</v>
      </c>
      <c r="E49" s="21">
        <v>1764</v>
      </c>
      <c r="F49" s="22">
        <v>956</v>
      </c>
      <c r="G49" s="22">
        <v>808</v>
      </c>
      <c r="H49" s="21">
        <v>6102</v>
      </c>
      <c r="I49" s="22">
        <v>2931</v>
      </c>
      <c r="J49" s="22">
        <v>3171</v>
      </c>
      <c r="K49" s="21">
        <v>3132</v>
      </c>
      <c r="L49" s="22">
        <v>1580</v>
      </c>
      <c r="M49" s="22">
        <v>1552</v>
      </c>
      <c r="N49" s="21">
        <v>8285</v>
      </c>
      <c r="O49" s="22">
        <v>4147</v>
      </c>
      <c r="P49" s="22">
        <v>4138</v>
      </c>
      <c r="Q49" s="21">
        <v>7344</v>
      </c>
      <c r="R49" s="22">
        <v>3680</v>
      </c>
      <c r="S49" s="22">
        <v>3664</v>
      </c>
    </row>
    <row r="50" spans="1:19" s="19" customFormat="1" ht="19.5" customHeight="1" x14ac:dyDescent="0.15">
      <c r="A50" s="20" t="s">
        <v>12</v>
      </c>
      <c r="B50" s="21">
        <v>26516</v>
      </c>
      <c r="C50" s="21">
        <v>13294</v>
      </c>
      <c r="D50" s="21">
        <v>13222</v>
      </c>
      <c r="E50" s="21">
        <v>1676</v>
      </c>
      <c r="F50" s="22">
        <v>862</v>
      </c>
      <c r="G50" s="22">
        <v>814</v>
      </c>
      <c r="H50" s="21">
        <v>6131</v>
      </c>
      <c r="I50" s="22">
        <v>3023</v>
      </c>
      <c r="J50" s="22">
        <v>3108</v>
      </c>
      <c r="K50" s="21">
        <v>3092</v>
      </c>
      <c r="L50" s="22">
        <v>1530</v>
      </c>
      <c r="M50" s="22">
        <v>1562</v>
      </c>
      <c r="N50" s="21">
        <v>8222</v>
      </c>
      <c r="O50" s="22">
        <v>4095</v>
      </c>
      <c r="P50" s="22">
        <v>4127</v>
      </c>
      <c r="Q50" s="21">
        <v>7395</v>
      </c>
      <c r="R50" s="22">
        <v>3784</v>
      </c>
      <c r="S50" s="22">
        <v>3611</v>
      </c>
    </row>
    <row r="51" spans="1:19" s="19" customFormat="1" ht="19.5" customHeight="1" x14ac:dyDescent="0.15">
      <c r="A51" s="20" t="s">
        <v>11</v>
      </c>
      <c r="B51" s="21">
        <v>25293</v>
      </c>
      <c r="C51" s="21">
        <v>12602</v>
      </c>
      <c r="D51" s="21">
        <v>12691</v>
      </c>
      <c r="E51" s="21">
        <v>1552</v>
      </c>
      <c r="F51" s="22">
        <v>837</v>
      </c>
      <c r="G51" s="22">
        <v>715</v>
      </c>
      <c r="H51" s="21">
        <v>6033</v>
      </c>
      <c r="I51" s="22">
        <v>2881</v>
      </c>
      <c r="J51" s="22">
        <v>3152</v>
      </c>
      <c r="K51" s="21">
        <v>2979</v>
      </c>
      <c r="L51" s="22">
        <v>1491</v>
      </c>
      <c r="M51" s="22">
        <v>1488</v>
      </c>
      <c r="N51" s="21">
        <v>7831</v>
      </c>
      <c r="O51" s="22">
        <v>3876</v>
      </c>
      <c r="P51" s="22">
        <v>3955</v>
      </c>
      <c r="Q51" s="21">
        <v>6898</v>
      </c>
      <c r="R51" s="22">
        <v>3517</v>
      </c>
      <c r="S51" s="22">
        <v>3381</v>
      </c>
    </row>
    <row r="52" spans="1:19" s="19" customFormat="1" ht="19.5" customHeight="1" x14ac:dyDescent="0.15">
      <c r="A52" s="20" t="s">
        <v>5</v>
      </c>
      <c r="B52" s="21">
        <v>26974</v>
      </c>
      <c r="C52" s="21">
        <v>13403</v>
      </c>
      <c r="D52" s="21">
        <v>13571</v>
      </c>
      <c r="E52" s="21">
        <v>1628</v>
      </c>
      <c r="F52" s="22">
        <v>872</v>
      </c>
      <c r="G52" s="22">
        <v>756</v>
      </c>
      <c r="H52" s="21">
        <v>6154</v>
      </c>
      <c r="I52" s="22">
        <v>3064</v>
      </c>
      <c r="J52" s="22">
        <v>3090</v>
      </c>
      <c r="K52" s="21">
        <v>3338</v>
      </c>
      <c r="L52" s="22">
        <v>1550</v>
      </c>
      <c r="M52" s="22">
        <v>1788</v>
      </c>
      <c r="N52" s="21">
        <v>8473</v>
      </c>
      <c r="O52" s="22">
        <v>4282</v>
      </c>
      <c r="P52" s="22">
        <v>4191</v>
      </c>
      <c r="Q52" s="21">
        <v>7381</v>
      </c>
      <c r="R52" s="22">
        <v>3635</v>
      </c>
      <c r="S52" s="22">
        <v>3746</v>
      </c>
    </row>
    <row r="53" spans="1:19" s="19" customFormat="1" ht="19.5" customHeight="1" x14ac:dyDescent="0.15">
      <c r="A53" s="20" t="s">
        <v>6</v>
      </c>
      <c r="B53" s="21">
        <v>24699</v>
      </c>
      <c r="C53" s="21">
        <v>12204</v>
      </c>
      <c r="D53" s="21">
        <v>12495</v>
      </c>
      <c r="E53" s="21">
        <v>1511</v>
      </c>
      <c r="F53" s="22">
        <v>789</v>
      </c>
      <c r="G53" s="22">
        <v>722</v>
      </c>
      <c r="H53" s="21">
        <v>5811</v>
      </c>
      <c r="I53" s="22">
        <v>2876</v>
      </c>
      <c r="J53" s="22">
        <v>2935</v>
      </c>
      <c r="K53" s="21">
        <v>3157</v>
      </c>
      <c r="L53" s="22">
        <v>1492</v>
      </c>
      <c r="M53" s="22">
        <v>1665</v>
      </c>
      <c r="N53" s="21">
        <v>7775</v>
      </c>
      <c r="O53" s="22">
        <v>3748</v>
      </c>
      <c r="P53" s="22">
        <v>4027</v>
      </c>
      <c r="Q53" s="21">
        <v>6445</v>
      </c>
      <c r="R53" s="22">
        <v>3299</v>
      </c>
      <c r="S53" s="22">
        <v>3146</v>
      </c>
    </row>
    <row r="54" spans="1:19" s="19" customFormat="1" ht="18.75" customHeight="1" x14ac:dyDescent="0.15">
      <c r="A54" s="23" t="s">
        <v>9</v>
      </c>
      <c r="B54" s="18">
        <v>118050</v>
      </c>
      <c r="C54" s="18">
        <v>59297</v>
      </c>
      <c r="D54" s="18">
        <v>58753</v>
      </c>
      <c r="E54" s="18">
        <v>7789</v>
      </c>
      <c r="F54" s="18">
        <v>3892</v>
      </c>
      <c r="G54" s="18">
        <v>3897</v>
      </c>
      <c r="H54" s="18">
        <v>26308</v>
      </c>
      <c r="I54" s="18">
        <v>13036</v>
      </c>
      <c r="J54" s="18">
        <v>13272</v>
      </c>
      <c r="K54" s="18">
        <v>16607</v>
      </c>
      <c r="L54" s="18">
        <v>7752</v>
      </c>
      <c r="M54" s="18">
        <v>8855</v>
      </c>
      <c r="N54" s="18">
        <v>38836</v>
      </c>
      <c r="O54" s="18">
        <v>19053</v>
      </c>
      <c r="P54" s="18">
        <v>19783</v>
      </c>
      <c r="Q54" s="18">
        <v>28510</v>
      </c>
      <c r="R54" s="18">
        <v>15564</v>
      </c>
      <c r="S54" s="18">
        <v>12946</v>
      </c>
    </row>
    <row r="55" spans="1:19" s="19" customFormat="1" ht="19.5" customHeight="1" x14ac:dyDescent="0.15">
      <c r="A55" s="20" t="s">
        <v>7</v>
      </c>
      <c r="B55" s="21">
        <v>24238</v>
      </c>
      <c r="C55" s="21">
        <v>12349</v>
      </c>
      <c r="D55" s="21">
        <v>11889</v>
      </c>
      <c r="E55" s="21">
        <v>1521</v>
      </c>
      <c r="F55" s="22">
        <v>811</v>
      </c>
      <c r="G55" s="22">
        <v>710</v>
      </c>
      <c r="H55" s="21">
        <v>5410</v>
      </c>
      <c r="I55" s="22">
        <v>2711</v>
      </c>
      <c r="J55" s="22">
        <v>2699</v>
      </c>
      <c r="K55" s="21">
        <v>3195</v>
      </c>
      <c r="L55" s="22">
        <v>1524</v>
      </c>
      <c r="M55" s="22">
        <v>1671</v>
      </c>
      <c r="N55" s="21">
        <v>7720</v>
      </c>
      <c r="O55" s="22">
        <v>3890</v>
      </c>
      <c r="P55" s="22">
        <v>3830</v>
      </c>
      <c r="Q55" s="21">
        <v>6392</v>
      </c>
      <c r="R55" s="22">
        <v>3413</v>
      </c>
      <c r="S55" s="22">
        <v>2979</v>
      </c>
    </row>
    <row r="56" spans="1:19" s="19" customFormat="1" ht="19.5" customHeight="1" x14ac:dyDescent="0.15">
      <c r="A56" s="20" t="s">
        <v>8</v>
      </c>
      <c r="B56" s="21">
        <v>24350</v>
      </c>
      <c r="C56" s="21">
        <v>11974</v>
      </c>
      <c r="D56" s="21">
        <v>12376</v>
      </c>
      <c r="E56" s="21">
        <v>1495</v>
      </c>
      <c r="F56" s="22">
        <v>726</v>
      </c>
      <c r="G56" s="22">
        <v>769</v>
      </c>
      <c r="H56" s="21">
        <v>5490</v>
      </c>
      <c r="I56" s="22">
        <v>2744</v>
      </c>
      <c r="J56" s="22">
        <v>2746</v>
      </c>
      <c r="K56" s="21">
        <v>3312</v>
      </c>
      <c r="L56" s="22">
        <v>1500</v>
      </c>
      <c r="M56" s="22">
        <v>1812</v>
      </c>
      <c r="N56" s="21">
        <v>7875</v>
      </c>
      <c r="O56" s="22">
        <v>3761</v>
      </c>
      <c r="P56" s="22">
        <v>4114</v>
      </c>
      <c r="Q56" s="21">
        <v>6178</v>
      </c>
      <c r="R56" s="22">
        <v>3243</v>
      </c>
      <c r="S56" s="22">
        <v>2935</v>
      </c>
    </row>
    <row r="57" spans="1:19" s="19" customFormat="1" ht="19.5" customHeight="1" x14ac:dyDescent="0.15">
      <c r="A57" s="20" t="s">
        <v>10</v>
      </c>
      <c r="B57" s="21">
        <v>22958</v>
      </c>
      <c r="C57" s="21">
        <v>11571</v>
      </c>
      <c r="D57" s="21">
        <v>11387</v>
      </c>
      <c r="E57" s="21">
        <v>1496</v>
      </c>
      <c r="F57" s="22">
        <v>753</v>
      </c>
      <c r="G57" s="22">
        <v>743</v>
      </c>
      <c r="H57" s="21">
        <v>5109</v>
      </c>
      <c r="I57" s="22">
        <v>2557</v>
      </c>
      <c r="J57" s="22">
        <v>2552</v>
      </c>
      <c r="K57" s="21">
        <v>3243</v>
      </c>
      <c r="L57" s="22">
        <v>1524</v>
      </c>
      <c r="M57" s="22">
        <v>1719</v>
      </c>
      <c r="N57" s="21">
        <v>7559</v>
      </c>
      <c r="O57" s="22">
        <v>3712</v>
      </c>
      <c r="P57" s="22">
        <v>3847</v>
      </c>
      <c r="Q57" s="21">
        <v>5551</v>
      </c>
      <c r="R57" s="22">
        <v>3025</v>
      </c>
      <c r="S57" s="22">
        <v>2526</v>
      </c>
    </row>
    <row r="58" spans="1:19" s="19" customFormat="1" ht="19.5" customHeight="1" x14ac:dyDescent="0.15">
      <c r="A58" s="20" t="s">
        <v>57</v>
      </c>
      <c r="B58" s="21">
        <v>23298</v>
      </c>
      <c r="C58" s="21">
        <v>11756</v>
      </c>
      <c r="D58" s="21">
        <v>11542</v>
      </c>
      <c r="E58" s="21">
        <v>1629</v>
      </c>
      <c r="F58" s="22">
        <v>812</v>
      </c>
      <c r="G58" s="22">
        <v>817</v>
      </c>
      <c r="H58" s="21">
        <v>5091</v>
      </c>
      <c r="I58" s="22">
        <v>2507</v>
      </c>
      <c r="J58" s="22">
        <v>2584</v>
      </c>
      <c r="K58" s="21">
        <v>3412</v>
      </c>
      <c r="L58" s="22">
        <v>1634</v>
      </c>
      <c r="M58" s="22">
        <v>1778</v>
      </c>
      <c r="N58" s="21">
        <v>7860</v>
      </c>
      <c r="O58" s="22">
        <v>3863</v>
      </c>
      <c r="P58" s="22">
        <v>3997</v>
      </c>
      <c r="Q58" s="21">
        <v>5306</v>
      </c>
      <c r="R58" s="22">
        <v>2940</v>
      </c>
      <c r="S58" s="22">
        <v>2366</v>
      </c>
    </row>
    <row r="59" spans="1:19" s="19" customFormat="1" ht="19.5" customHeight="1" x14ac:dyDescent="0.15">
      <c r="A59" s="20" t="s">
        <v>66</v>
      </c>
      <c r="B59" s="21">
        <v>23206</v>
      </c>
      <c r="C59" s="21">
        <v>11647</v>
      </c>
      <c r="D59" s="21">
        <v>11559</v>
      </c>
      <c r="E59" s="21">
        <v>1648</v>
      </c>
      <c r="F59" s="22">
        <v>790</v>
      </c>
      <c r="G59" s="22">
        <v>858</v>
      </c>
      <c r="H59" s="21">
        <v>5208</v>
      </c>
      <c r="I59" s="22">
        <v>2517</v>
      </c>
      <c r="J59" s="22">
        <v>2691</v>
      </c>
      <c r="K59" s="21">
        <v>3445</v>
      </c>
      <c r="L59" s="22">
        <v>1570</v>
      </c>
      <c r="M59" s="22">
        <v>1875</v>
      </c>
      <c r="N59" s="21">
        <v>7822</v>
      </c>
      <c r="O59" s="22">
        <v>3827</v>
      </c>
      <c r="P59" s="22">
        <v>3995</v>
      </c>
      <c r="Q59" s="21">
        <v>5083</v>
      </c>
      <c r="R59" s="22">
        <v>2943</v>
      </c>
      <c r="S59" s="22">
        <v>2140</v>
      </c>
    </row>
    <row r="60" spans="1:19" s="19" customFormat="1" ht="19.5" customHeight="1" x14ac:dyDescent="0.15">
      <c r="A60" s="23" t="s">
        <v>59</v>
      </c>
      <c r="B60" s="18">
        <v>114239</v>
      </c>
      <c r="C60" s="18">
        <v>56344</v>
      </c>
      <c r="D60" s="18">
        <v>57895</v>
      </c>
      <c r="E60" s="18">
        <v>9375</v>
      </c>
      <c r="F60" s="18">
        <v>4470</v>
      </c>
      <c r="G60" s="18">
        <v>4905</v>
      </c>
      <c r="H60" s="18">
        <v>24844</v>
      </c>
      <c r="I60" s="18">
        <v>12145</v>
      </c>
      <c r="J60" s="18">
        <v>12699</v>
      </c>
      <c r="K60" s="18">
        <v>18994</v>
      </c>
      <c r="L60" s="18">
        <v>8936</v>
      </c>
      <c r="M60" s="18">
        <v>10058</v>
      </c>
      <c r="N60" s="18">
        <v>39284</v>
      </c>
      <c r="O60" s="18">
        <v>18918</v>
      </c>
      <c r="P60" s="18">
        <v>20366</v>
      </c>
      <c r="Q60" s="18">
        <v>21742</v>
      </c>
      <c r="R60" s="18">
        <v>11875</v>
      </c>
      <c r="S60" s="18">
        <v>9867</v>
      </c>
    </row>
    <row r="61" spans="1:19" s="19" customFormat="1" ht="19.5" customHeight="1" x14ac:dyDescent="0.15">
      <c r="A61" s="20" t="s">
        <v>60</v>
      </c>
      <c r="B61" s="21">
        <v>23831</v>
      </c>
      <c r="C61" s="21">
        <v>11845</v>
      </c>
      <c r="D61" s="21">
        <v>11986</v>
      </c>
      <c r="E61" s="21">
        <v>1792</v>
      </c>
      <c r="F61" s="22">
        <v>875</v>
      </c>
      <c r="G61" s="22">
        <v>917</v>
      </c>
      <c r="H61" s="21">
        <v>5209</v>
      </c>
      <c r="I61" s="22">
        <v>2589</v>
      </c>
      <c r="J61" s="22">
        <v>2620</v>
      </c>
      <c r="K61" s="21">
        <v>3795</v>
      </c>
      <c r="L61" s="22">
        <v>1764</v>
      </c>
      <c r="M61" s="22">
        <v>2031</v>
      </c>
      <c r="N61" s="21">
        <v>8115</v>
      </c>
      <c r="O61" s="22">
        <v>3919</v>
      </c>
      <c r="P61" s="22">
        <v>4196</v>
      </c>
      <c r="Q61" s="21">
        <v>4920</v>
      </c>
      <c r="R61" s="22">
        <v>2698</v>
      </c>
      <c r="S61" s="22">
        <v>2222</v>
      </c>
    </row>
    <row r="62" spans="1:19" s="19" customFormat="1" ht="19.5" customHeight="1" x14ac:dyDescent="0.15">
      <c r="A62" s="20" t="s">
        <v>62</v>
      </c>
      <c r="B62" s="21">
        <v>25759</v>
      </c>
      <c r="C62" s="21">
        <v>12722</v>
      </c>
      <c r="D62" s="21">
        <v>13037</v>
      </c>
      <c r="E62" s="21">
        <v>1977</v>
      </c>
      <c r="F62" s="22">
        <v>898</v>
      </c>
      <c r="G62" s="22">
        <v>1079</v>
      </c>
      <c r="H62" s="21">
        <v>5632</v>
      </c>
      <c r="I62" s="22">
        <v>2751</v>
      </c>
      <c r="J62" s="22">
        <v>2881</v>
      </c>
      <c r="K62" s="21">
        <v>4191</v>
      </c>
      <c r="L62" s="22">
        <v>1946</v>
      </c>
      <c r="M62" s="22">
        <v>2245</v>
      </c>
      <c r="N62" s="21">
        <v>8769</v>
      </c>
      <c r="O62" s="22">
        <v>4211</v>
      </c>
      <c r="P62" s="22">
        <v>4558</v>
      </c>
      <c r="Q62" s="21">
        <v>5190</v>
      </c>
      <c r="R62" s="22">
        <v>2916</v>
      </c>
      <c r="S62" s="22">
        <v>2274</v>
      </c>
    </row>
    <row r="63" spans="1:19" s="19" customFormat="1" ht="19.5" customHeight="1" x14ac:dyDescent="0.15">
      <c r="A63" s="20" t="s">
        <v>64</v>
      </c>
      <c r="B63" s="21">
        <v>23305</v>
      </c>
      <c r="C63" s="21">
        <v>11436</v>
      </c>
      <c r="D63" s="21">
        <v>11869</v>
      </c>
      <c r="E63" s="21">
        <v>1863</v>
      </c>
      <c r="F63" s="22">
        <v>887</v>
      </c>
      <c r="G63" s="22">
        <v>976</v>
      </c>
      <c r="H63" s="21">
        <v>5059</v>
      </c>
      <c r="I63" s="22">
        <v>2447</v>
      </c>
      <c r="J63" s="22">
        <v>2612</v>
      </c>
      <c r="K63" s="21">
        <v>3901</v>
      </c>
      <c r="L63" s="22">
        <v>1848</v>
      </c>
      <c r="M63" s="22">
        <v>2053</v>
      </c>
      <c r="N63" s="21">
        <v>8086</v>
      </c>
      <c r="O63" s="22">
        <v>3883</v>
      </c>
      <c r="P63" s="22">
        <v>4203</v>
      </c>
      <c r="Q63" s="21">
        <v>4396</v>
      </c>
      <c r="R63" s="22">
        <v>2371</v>
      </c>
      <c r="S63" s="22">
        <v>2025</v>
      </c>
    </row>
    <row r="64" spans="1:19" s="19" customFormat="1" ht="19.5" customHeight="1" x14ac:dyDescent="0.15">
      <c r="A64" s="20" t="s">
        <v>58</v>
      </c>
      <c r="B64" s="21">
        <v>20796</v>
      </c>
      <c r="C64" s="21">
        <v>10167</v>
      </c>
      <c r="D64" s="21">
        <v>10629</v>
      </c>
      <c r="E64" s="21">
        <v>1832</v>
      </c>
      <c r="F64" s="22">
        <v>879</v>
      </c>
      <c r="G64" s="22">
        <v>953</v>
      </c>
      <c r="H64" s="21">
        <v>4482</v>
      </c>
      <c r="I64" s="22">
        <v>2150</v>
      </c>
      <c r="J64" s="22">
        <v>2332</v>
      </c>
      <c r="K64" s="21">
        <v>3555</v>
      </c>
      <c r="L64" s="22">
        <v>1683</v>
      </c>
      <c r="M64" s="22">
        <v>1872</v>
      </c>
      <c r="N64" s="21">
        <v>7176</v>
      </c>
      <c r="O64" s="22">
        <v>3414</v>
      </c>
      <c r="P64" s="22">
        <v>3762</v>
      </c>
      <c r="Q64" s="21">
        <v>3751</v>
      </c>
      <c r="R64" s="22">
        <v>2041</v>
      </c>
      <c r="S64" s="22">
        <v>1710</v>
      </c>
    </row>
    <row r="65" spans="1:19" s="19" customFormat="1" ht="19.5" customHeight="1" x14ac:dyDescent="0.15">
      <c r="A65" s="20" t="s">
        <v>63</v>
      </c>
      <c r="B65" s="21">
        <v>20548</v>
      </c>
      <c r="C65" s="21">
        <v>10174</v>
      </c>
      <c r="D65" s="21">
        <v>10374</v>
      </c>
      <c r="E65" s="21">
        <v>1911</v>
      </c>
      <c r="F65" s="22">
        <v>931</v>
      </c>
      <c r="G65" s="22">
        <v>980</v>
      </c>
      <c r="H65" s="21">
        <v>4462</v>
      </c>
      <c r="I65" s="22">
        <v>2208</v>
      </c>
      <c r="J65" s="22">
        <v>2254</v>
      </c>
      <c r="K65" s="21">
        <v>3552</v>
      </c>
      <c r="L65" s="22">
        <v>1695</v>
      </c>
      <c r="M65" s="22">
        <v>1857</v>
      </c>
      <c r="N65" s="21">
        <v>7138</v>
      </c>
      <c r="O65" s="22">
        <v>3491</v>
      </c>
      <c r="P65" s="22">
        <v>3647</v>
      </c>
      <c r="Q65" s="21">
        <v>3485</v>
      </c>
      <c r="R65" s="22">
        <v>1849</v>
      </c>
      <c r="S65" s="22">
        <v>1636</v>
      </c>
    </row>
    <row r="66" spans="1:19" s="19" customFormat="1" ht="19.5" customHeight="1" x14ac:dyDescent="0.15">
      <c r="A66" s="23" t="s">
        <v>65</v>
      </c>
      <c r="B66" s="18">
        <v>78778</v>
      </c>
      <c r="C66" s="18">
        <v>38615</v>
      </c>
      <c r="D66" s="18">
        <v>40163</v>
      </c>
      <c r="E66" s="18">
        <v>8097</v>
      </c>
      <c r="F66" s="18">
        <v>3803</v>
      </c>
      <c r="G66" s="18">
        <v>4294</v>
      </c>
      <c r="H66" s="18">
        <v>16973</v>
      </c>
      <c r="I66" s="18">
        <v>8311</v>
      </c>
      <c r="J66" s="18">
        <v>8662</v>
      </c>
      <c r="K66" s="18">
        <v>14255</v>
      </c>
      <c r="L66" s="18">
        <v>6813</v>
      </c>
      <c r="M66" s="18">
        <v>7442</v>
      </c>
      <c r="N66" s="18">
        <v>26984</v>
      </c>
      <c r="O66" s="18">
        <v>13216</v>
      </c>
      <c r="P66" s="18">
        <v>13768</v>
      </c>
      <c r="Q66" s="18">
        <v>12469</v>
      </c>
      <c r="R66" s="18">
        <v>6472</v>
      </c>
      <c r="S66" s="18">
        <v>5997</v>
      </c>
    </row>
    <row r="67" spans="1:19" s="19" customFormat="1" ht="19.5" customHeight="1" x14ac:dyDescent="0.15">
      <c r="A67" s="20" t="s">
        <v>61</v>
      </c>
      <c r="B67" s="21">
        <v>17309</v>
      </c>
      <c r="C67" s="21">
        <v>8680</v>
      </c>
      <c r="D67" s="21">
        <v>8629</v>
      </c>
      <c r="E67" s="21">
        <v>1668</v>
      </c>
      <c r="F67" s="22">
        <v>829</v>
      </c>
      <c r="G67" s="22">
        <v>839</v>
      </c>
      <c r="H67" s="21">
        <v>3849</v>
      </c>
      <c r="I67" s="22">
        <v>1932</v>
      </c>
      <c r="J67" s="22">
        <v>1917</v>
      </c>
      <c r="K67" s="21">
        <v>3060</v>
      </c>
      <c r="L67" s="22">
        <v>1470</v>
      </c>
      <c r="M67" s="22">
        <v>1590</v>
      </c>
      <c r="N67" s="21">
        <v>5888</v>
      </c>
      <c r="O67" s="22">
        <v>2935</v>
      </c>
      <c r="P67" s="22">
        <v>2953</v>
      </c>
      <c r="Q67" s="21">
        <v>2844</v>
      </c>
      <c r="R67" s="22">
        <v>1514</v>
      </c>
      <c r="S67" s="22">
        <v>1330</v>
      </c>
    </row>
    <row r="68" spans="1:19" s="19" customFormat="1" ht="19.5" customHeight="1" x14ac:dyDescent="0.15">
      <c r="A68" s="20" t="s">
        <v>68</v>
      </c>
      <c r="B68" s="21">
        <v>18246</v>
      </c>
      <c r="C68" s="21">
        <v>8872</v>
      </c>
      <c r="D68" s="21">
        <v>9374</v>
      </c>
      <c r="E68" s="21">
        <v>1865</v>
      </c>
      <c r="F68" s="22">
        <v>864</v>
      </c>
      <c r="G68" s="22">
        <v>1001</v>
      </c>
      <c r="H68" s="21">
        <v>4036</v>
      </c>
      <c r="I68" s="22">
        <v>1924</v>
      </c>
      <c r="J68" s="22">
        <v>2112</v>
      </c>
      <c r="K68" s="21">
        <v>3277</v>
      </c>
      <c r="L68" s="22">
        <v>1538</v>
      </c>
      <c r="M68" s="22">
        <v>1739</v>
      </c>
      <c r="N68" s="21">
        <v>6170</v>
      </c>
      <c r="O68" s="22">
        <v>3022</v>
      </c>
      <c r="P68" s="22">
        <v>3148</v>
      </c>
      <c r="Q68" s="21">
        <v>2898</v>
      </c>
      <c r="R68" s="22">
        <v>1524</v>
      </c>
      <c r="S68" s="22">
        <v>1374</v>
      </c>
    </row>
    <row r="69" spans="1:19" s="19" customFormat="1" ht="19.5" customHeight="1" x14ac:dyDescent="0.15">
      <c r="A69" s="20" t="s">
        <v>67</v>
      </c>
      <c r="B69" s="21">
        <v>15279</v>
      </c>
      <c r="C69" s="21">
        <v>7469</v>
      </c>
      <c r="D69" s="21">
        <v>7810</v>
      </c>
      <c r="E69" s="21">
        <v>1604</v>
      </c>
      <c r="F69" s="22">
        <v>740</v>
      </c>
      <c r="G69" s="22">
        <v>864</v>
      </c>
      <c r="H69" s="21">
        <v>3185</v>
      </c>
      <c r="I69" s="22">
        <v>1575</v>
      </c>
      <c r="J69" s="22">
        <v>1610</v>
      </c>
      <c r="K69" s="21">
        <v>2749</v>
      </c>
      <c r="L69" s="22">
        <v>1305</v>
      </c>
      <c r="M69" s="22">
        <v>1444</v>
      </c>
      <c r="N69" s="21">
        <v>5265</v>
      </c>
      <c r="O69" s="22">
        <v>2555</v>
      </c>
      <c r="P69" s="22">
        <v>2710</v>
      </c>
      <c r="Q69" s="21">
        <v>2476</v>
      </c>
      <c r="R69" s="22">
        <v>1294</v>
      </c>
      <c r="S69" s="22">
        <v>1182</v>
      </c>
    </row>
    <row r="70" spans="1:19" s="19" customFormat="1" ht="19.5" customHeight="1" x14ac:dyDescent="0.15">
      <c r="A70" s="20" t="s">
        <v>70</v>
      </c>
      <c r="B70" s="21">
        <v>13226</v>
      </c>
      <c r="C70" s="21">
        <v>6421</v>
      </c>
      <c r="D70" s="21">
        <v>6805</v>
      </c>
      <c r="E70" s="21">
        <v>1401</v>
      </c>
      <c r="F70" s="22">
        <v>653</v>
      </c>
      <c r="G70" s="22">
        <v>748</v>
      </c>
      <c r="H70" s="21">
        <v>2840</v>
      </c>
      <c r="I70" s="22">
        <v>1357</v>
      </c>
      <c r="J70" s="22">
        <v>1483</v>
      </c>
      <c r="K70" s="21">
        <v>2411</v>
      </c>
      <c r="L70" s="22">
        <v>1175</v>
      </c>
      <c r="M70" s="22">
        <v>1236</v>
      </c>
      <c r="N70" s="21">
        <v>4565</v>
      </c>
      <c r="O70" s="22">
        <v>2224</v>
      </c>
      <c r="P70" s="22">
        <v>2341</v>
      </c>
      <c r="Q70" s="21">
        <v>2009</v>
      </c>
      <c r="R70" s="22">
        <v>1012</v>
      </c>
      <c r="S70" s="22">
        <v>997</v>
      </c>
    </row>
    <row r="71" spans="1:19" s="19" customFormat="1" ht="19.5" customHeight="1" x14ac:dyDescent="0.15">
      <c r="A71" s="20" t="s">
        <v>69</v>
      </c>
      <c r="B71" s="21">
        <v>14718</v>
      </c>
      <c r="C71" s="21">
        <v>7173</v>
      </c>
      <c r="D71" s="21">
        <v>7545</v>
      </c>
      <c r="E71" s="21">
        <v>1559</v>
      </c>
      <c r="F71" s="22">
        <v>717</v>
      </c>
      <c r="G71" s="22">
        <v>842</v>
      </c>
      <c r="H71" s="21">
        <v>3063</v>
      </c>
      <c r="I71" s="22">
        <v>1523</v>
      </c>
      <c r="J71" s="22">
        <v>1540</v>
      </c>
      <c r="K71" s="21">
        <v>2758</v>
      </c>
      <c r="L71" s="22">
        <v>1325</v>
      </c>
      <c r="M71" s="22">
        <v>1433</v>
      </c>
      <c r="N71" s="21">
        <v>5096</v>
      </c>
      <c r="O71" s="22">
        <v>2480</v>
      </c>
      <c r="P71" s="22">
        <v>2616</v>
      </c>
      <c r="Q71" s="21">
        <v>2242</v>
      </c>
      <c r="R71" s="22">
        <v>1128</v>
      </c>
      <c r="S71" s="22">
        <v>1114</v>
      </c>
    </row>
    <row r="72" spans="1:19" s="19" customFormat="1" ht="19.5" customHeight="1" x14ac:dyDescent="0.15">
      <c r="A72" s="23" t="s">
        <v>71</v>
      </c>
      <c r="B72" s="18">
        <v>62813</v>
      </c>
      <c r="C72" s="18">
        <v>30370</v>
      </c>
      <c r="D72" s="18">
        <v>32443</v>
      </c>
      <c r="E72" s="18">
        <v>7398</v>
      </c>
      <c r="F72" s="18">
        <v>3502</v>
      </c>
      <c r="G72" s="18">
        <v>3896</v>
      </c>
      <c r="H72" s="18">
        <v>13098</v>
      </c>
      <c r="I72" s="18">
        <v>6302</v>
      </c>
      <c r="J72" s="18">
        <v>6796</v>
      </c>
      <c r="K72" s="18">
        <v>11724</v>
      </c>
      <c r="L72" s="18">
        <v>5636</v>
      </c>
      <c r="M72" s="18">
        <v>6088</v>
      </c>
      <c r="N72" s="18">
        <v>21055</v>
      </c>
      <c r="O72" s="18">
        <v>10310</v>
      </c>
      <c r="P72" s="18">
        <v>10745</v>
      </c>
      <c r="Q72" s="18">
        <v>9538</v>
      </c>
      <c r="R72" s="18">
        <v>4620</v>
      </c>
      <c r="S72" s="18">
        <v>4918</v>
      </c>
    </row>
    <row r="73" spans="1:19" s="19" customFormat="1" ht="19.5" customHeight="1" x14ac:dyDescent="0.15">
      <c r="A73" s="20" t="s">
        <v>72</v>
      </c>
      <c r="B73" s="21">
        <v>11968</v>
      </c>
      <c r="C73" s="21">
        <v>5844</v>
      </c>
      <c r="D73" s="21">
        <v>6124</v>
      </c>
      <c r="E73" s="21">
        <v>1380</v>
      </c>
      <c r="F73" s="22">
        <v>654</v>
      </c>
      <c r="G73" s="22">
        <v>726</v>
      </c>
      <c r="H73" s="21">
        <v>2507</v>
      </c>
      <c r="I73" s="22">
        <v>1190</v>
      </c>
      <c r="J73" s="22">
        <v>1317</v>
      </c>
      <c r="K73" s="21">
        <v>2230</v>
      </c>
      <c r="L73" s="22">
        <v>1101</v>
      </c>
      <c r="M73" s="22">
        <v>1129</v>
      </c>
      <c r="N73" s="21">
        <v>4066</v>
      </c>
      <c r="O73" s="22">
        <v>2020</v>
      </c>
      <c r="P73" s="22">
        <v>2046</v>
      </c>
      <c r="Q73" s="21">
        <v>1785</v>
      </c>
      <c r="R73" s="22">
        <v>879</v>
      </c>
      <c r="S73" s="22">
        <v>906</v>
      </c>
    </row>
    <row r="74" spans="1:19" s="19" customFormat="1" ht="19.5" customHeight="1" x14ac:dyDescent="0.15">
      <c r="A74" s="20" t="s">
        <v>74</v>
      </c>
      <c r="B74" s="21">
        <v>12601</v>
      </c>
      <c r="C74" s="21">
        <v>6124</v>
      </c>
      <c r="D74" s="21">
        <v>6477</v>
      </c>
      <c r="E74" s="21">
        <v>1435</v>
      </c>
      <c r="F74" s="22">
        <v>670</v>
      </c>
      <c r="G74" s="22">
        <v>765</v>
      </c>
      <c r="H74" s="21">
        <v>2714</v>
      </c>
      <c r="I74" s="22">
        <v>1346</v>
      </c>
      <c r="J74" s="22">
        <v>1368</v>
      </c>
      <c r="K74" s="21">
        <v>2305</v>
      </c>
      <c r="L74" s="22">
        <v>1099</v>
      </c>
      <c r="M74" s="22">
        <v>1206</v>
      </c>
      <c r="N74" s="21">
        <v>4272</v>
      </c>
      <c r="O74" s="22">
        <v>2111</v>
      </c>
      <c r="P74" s="22">
        <v>2161</v>
      </c>
      <c r="Q74" s="21">
        <v>1875</v>
      </c>
      <c r="R74" s="22">
        <v>898</v>
      </c>
      <c r="S74" s="22">
        <v>977</v>
      </c>
    </row>
    <row r="75" spans="1:19" s="19" customFormat="1" ht="19.5" customHeight="1" x14ac:dyDescent="0.15">
      <c r="A75" s="20" t="s">
        <v>75</v>
      </c>
      <c r="B75" s="21">
        <v>13106</v>
      </c>
      <c r="C75" s="21">
        <v>6305</v>
      </c>
      <c r="D75" s="21">
        <v>6801</v>
      </c>
      <c r="E75" s="21">
        <v>1562</v>
      </c>
      <c r="F75" s="22">
        <v>748</v>
      </c>
      <c r="G75" s="22">
        <v>814</v>
      </c>
      <c r="H75" s="21">
        <v>2687</v>
      </c>
      <c r="I75" s="22">
        <v>1277</v>
      </c>
      <c r="J75" s="22">
        <v>1410</v>
      </c>
      <c r="K75" s="21">
        <v>2491</v>
      </c>
      <c r="L75" s="22">
        <v>1209</v>
      </c>
      <c r="M75" s="22">
        <v>1282</v>
      </c>
      <c r="N75" s="21">
        <v>4332</v>
      </c>
      <c r="O75" s="22">
        <v>2068</v>
      </c>
      <c r="P75" s="22">
        <v>2264</v>
      </c>
      <c r="Q75" s="21">
        <v>2034</v>
      </c>
      <c r="R75" s="22">
        <v>1003</v>
      </c>
      <c r="S75" s="22">
        <v>1031</v>
      </c>
    </row>
    <row r="76" spans="1:19" s="19" customFormat="1" ht="19.5" customHeight="1" x14ac:dyDescent="0.15">
      <c r="A76" s="20" t="s">
        <v>76</v>
      </c>
      <c r="B76" s="21">
        <v>12190</v>
      </c>
      <c r="C76" s="21">
        <v>5920</v>
      </c>
      <c r="D76" s="21">
        <v>6270</v>
      </c>
      <c r="E76" s="21">
        <v>1485</v>
      </c>
      <c r="F76" s="22">
        <v>702</v>
      </c>
      <c r="G76" s="22">
        <v>783</v>
      </c>
      <c r="H76" s="21">
        <v>2464</v>
      </c>
      <c r="I76" s="22">
        <v>1200</v>
      </c>
      <c r="J76" s="22">
        <v>1264</v>
      </c>
      <c r="K76" s="21">
        <v>2266</v>
      </c>
      <c r="L76" s="22">
        <v>1059</v>
      </c>
      <c r="M76" s="22">
        <v>1207</v>
      </c>
      <c r="N76" s="21">
        <v>4114</v>
      </c>
      <c r="O76" s="22">
        <v>2043</v>
      </c>
      <c r="P76" s="22">
        <v>2071</v>
      </c>
      <c r="Q76" s="21">
        <v>1861</v>
      </c>
      <c r="R76" s="22">
        <v>916</v>
      </c>
      <c r="S76" s="22">
        <v>945</v>
      </c>
    </row>
    <row r="77" spans="1:19" s="19" customFormat="1" ht="19.5" customHeight="1" x14ac:dyDescent="0.15">
      <c r="A77" s="20" t="s">
        <v>77</v>
      </c>
      <c r="B77" s="21">
        <v>12948</v>
      </c>
      <c r="C77" s="21">
        <v>6177</v>
      </c>
      <c r="D77" s="21">
        <v>6771</v>
      </c>
      <c r="E77" s="21">
        <v>1536</v>
      </c>
      <c r="F77" s="22">
        <v>728</v>
      </c>
      <c r="G77" s="22">
        <v>808</v>
      </c>
      <c r="H77" s="21">
        <v>2726</v>
      </c>
      <c r="I77" s="22">
        <v>1289</v>
      </c>
      <c r="J77" s="22">
        <v>1437</v>
      </c>
      <c r="K77" s="21">
        <v>2432</v>
      </c>
      <c r="L77" s="22">
        <v>1168</v>
      </c>
      <c r="M77" s="22">
        <v>1264</v>
      </c>
      <c r="N77" s="21">
        <v>4271</v>
      </c>
      <c r="O77" s="22">
        <v>2068</v>
      </c>
      <c r="P77" s="22">
        <v>2203</v>
      </c>
      <c r="Q77" s="21">
        <v>1983</v>
      </c>
      <c r="R77" s="22">
        <v>924</v>
      </c>
      <c r="S77" s="22">
        <v>1059</v>
      </c>
    </row>
    <row r="78" spans="1:19" s="19" customFormat="1" ht="18" customHeight="1" x14ac:dyDescent="0.15">
      <c r="A78" s="23" t="s">
        <v>78</v>
      </c>
      <c r="B78" s="18">
        <v>49707</v>
      </c>
      <c r="C78" s="18">
        <v>23983</v>
      </c>
      <c r="D78" s="18">
        <v>25724</v>
      </c>
      <c r="E78" s="18">
        <v>6310</v>
      </c>
      <c r="F78" s="18">
        <v>2995</v>
      </c>
      <c r="G78" s="18">
        <v>3315</v>
      </c>
      <c r="H78" s="18">
        <v>9968</v>
      </c>
      <c r="I78" s="18">
        <v>4822</v>
      </c>
      <c r="J78" s="18">
        <v>5146</v>
      </c>
      <c r="K78" s="18">
        <v>9154</v>
      </c>
      <c r="L78" s="18">
        <v>4568</v>
      </c>
      <c r="M78" s="18">
        <v>4586</v>
      </c>
      <c r="N78" s="18">
        <v>16185</v>
      </c>
      <c r="O78" s="18">
        <v>7810</v>
      </c>
      <c r="P78" s="18">
        <v>8375</v>
      </c>
      <c r="Q78" s="18">
        <v>8090</v>
      </c>
      <c r="R78" s="18">
        <v>3788</v>
      </c>
      <c r="S78" s="18">
        <v>4302</v>
      </c>
    </row>
    <row r="79" spans="1:19" s="19" customFormat="1" ht="18" customHeight="1" x14ac:dyDescent="0.15">
      <c r="A79" s="20" t="s">
        <v>79</v>
      </c>
      <c r="B79" s="21">
        <v>10287</v>
      </c>
      <c r="C79" s="21">
        <v>5079</v>
      </c>
      <c r="D79" s="21">
        <v>5208</v>
      </c>
      <c r="E79" s="21">
        <v>1281</v>
      </c>
      <c r="F79" s="22">
        <v>578</v>
      </c>
      <c r="G79" s="22">
        <v>703</v>
      </c>
      <c r="H79" s="21">
        <v>2051</v>
      </c>
      <c r="I79" s="22">
        <v>1006</v>
      </c>
      <c r="J79" s="22">
        <v>1045</v>
      </c>
      <c r="K79" s="21">
        <v>1943</v>
      </c>
      <c r="L79" s="22">
        <v>977</v>
      </c>
      <c r="M79" s="22">
        <v>966</v>
      </c>
      <c r="N79" s="21">
        <v>3329</v>
      </c>
      <c r="O79" s="22">
        <v>1664</v>
      </c>
      <c r="P79" s="22">
        <v>1665</v>
      </c>
      <c r="Q79" s="21">
        <v>1683</v>
      </c>
      <c r="R79" s="22">
        <v>854</v>
      </c>
      <c r="S79" s="22">
        <v>829</v>
      </c>
    </row>
    <row r="80" spans="1:19" s="19" customFormat="1" ht="18" customHeight="1" x14ac:dyDescent="0.15">
      <c r="A80" s="20" t="s">
        <v>73</v>
      </c>
      <c r="B80" s="21">
        <v>9210</v>
      </c>
      <c r="C80" s="21">
        <v>4467</v>
      </c>
      <c r="D80" s="21">
        <v>4743</v>
      </c>
      <c r="E80" s="21">
        <v>1167</v>
      </c>
      <c r="F80" s="22">
        <v>552</v>
      </c>
      <c r="G80" s="22">
        <v>615</v>
      </c>
      <c r="H80" s="21">
        <v>1931</v>
      </c>
      <c r="I80" s="22">
        <v>969</v>
      </c>
      <c r="J80" s="22">
        <v>962</v>
      </c>
      <c r="K80" s="21">
        <v>1679</v>
      </c>
      <c r="L80" s="22">
        <v>827</v>
      </c>
      <c r="M80" s="22">
        <v>852</v>
      </c>
      <c r="N80" s="21">
        <v>3004</v>
      </c>
      <c r="O80" s="22">
        <v>1434</v>
      </c>
      <c r="P80" s="22">
        <v>1570</v>
      </c>
      <c r="Q80" s="21">
        <v>1429</v>
      </c>
      <c r="R80" s="22">
        <v>685</v>
      </c>
      <c r="S80" s="22">
        <v>744</v>
      </c>
    </row>
    <row r="81" spans="1:19" s="19" customFormat="1" ht="18" customHeight="1" x14ac:dyDescent="0.15">
      <c r="A81" s="20" t="s">
        <v>81</v>
      </c>
      <c r="B81" s="21">
        <v>9347</v>
      </c>
      <c r="C81" s="21">
        <v>4448</v>
      </c>
      <c r="D81" s="21">
        <v>4899</v>
      </c>
      <c r="E81" s="21">
        <v>1172</v>
      </c>
      <c r="F81" s="22">
        <v>568</v>
      </c>
      <c r="G81" s="22">
        <v>604</v>
      </c>
      <c r="H81" s="21">
        <v>1873</v>
      </c>
      <c r="I81" s="22">
        <v>885</v>
      </c>
      <c r="J81" s="22">
        <v>988</v>
      </c>
      <c r="K81" s="21">
        <v>1737</v>
      </c>
      <c r="L81" s="22">
        <v>865</v>
      </c>
      <c r="M81" s="22">
        <v>872</v>
      </c>
      <c r="N81" s="21">
        <v>3068</v>
      </c>
      <c r="O81" s="22">
        <v>1447</v>
      </c>
      <c r="P81" s="22">
        <v>1621</v>
      </c>
      <c r="Q81" s="21">
        <v>1497</v>
      </c>
      <c r="R81" s="22">
        <v>683</v>
      </c>
      <c r="S81" s="22">
        <v>814</v>
      </c>
    </row>
    <row r="82" spans="1:19" s="19" customFormat="1" ht="18" customHeight="1" x14ac:dyDescent="0.15">
      <c r="A82" s="20" t="s">
        <v>80</v>
      </c>
      <c r="B82" s="21">
        <v>8661</v>
      </c>
      <c r="C82" s="21">
        <v>4097</v>
      </c>
      <c r="D82" s="21">
        <v>4564</v>
      </c>
      <c r="E82" s="21">
        <v>1102</v>
      </c>
      <c r="F82" s="22">
        <v>500</v>
      </c>
      <c r="G82" s="22">
        <v>602</v>
      </c>
      <c r="H82" s="21">
        <v>1757</v>
      </c>
      <c r="I82" s="22">
        <v>835</v>
      </c>
      <c r="J82" s="22">
        <v>922</v>
      </c>
      <c r="K82" s="21">
        <v>1605</v>
      </c>
      <c r="L82" s="22">
        <v>815</v>
      </c>
      <c r="M82" s="22">
        <v>790</v>
      </c>
      <c r="N82" s="21">
        <v>2787</v>
      </c>
      <c r="O82" s="22">
        <v>1295</v>
      </c>
      <c r="P82" s="22">
        <v>1492</v>
      </c>
      <c r="Q82" s="21">
        <v>1410</v>
      </c>
      <c r="R82" s="22">
        <v>652</v>
      </c>
      <c r="S82" s="22">
        <v>758</v>
      </c>
    </row>
    <row r="83" spans="1:19" s="19" customFormat="1" ht="18" customHeight="1" x14ac:dyDescent="0.15">
      <c r="A83" s="20" t="s">
        <v>82</v>
      </c>
      <c r="B83" s="21">
        <v>12202</v>
      </c>
      <c r="C83" s="21">
        <v>5892</v>
      </c>
      <c r="D83" s="21">
        <v>6310</v>
      </c>
      <c r="E83" s="21">
        <v>1588</v>
      </c>
      <c r="F83" s="22">
        <v>797</v>
      </c>
      <c r="G83" s="22">
        <v>791</v>
      </c>
      <c r="H83" s="21">
        <v>2356</v>
      </c>
      <c r="I83" s="22">
        <v>1127</v>
      </c>
      <c r="J83" s="22">
        <v>1229</v>
      </c>
      <c r="K83" s="21">
        <v>2190</v>
      </c>
      <c r="L83" s="22">
        <v>1084</v>
      </c>
      <c r="M83" s="22">
        <v>1106</v>
      </c>
      <c r="N83" s="21">
        <v>3997</v>
      </c>
      <c r="O83" s="22">
        <v>1970</v>
      </c>
      <c r="P83" s="22">
        <v>2027</v>
      </c>
      <c r="Q83" s="21">
        <v>2071</v>
      </c>
      <c r="R83" s="22">
        <v>914</v>
      </c>
      <c r="S83" s="22">
        <v>1157</v>
      </c>
    </row>
    <row r="84" spans="1:19" s="19" customFormat="1" ht="19.5" customHeight="1" x14ac:dyDescent="0.15">
      <c r="A84" s="23" t="s">
        <v>83</v>
      </c>
      <c r="B84" s="18">
        <v>41556</v>
      </c>
      <c r="C84" s="18">
        <v>18660</v>
      </c>
      <c r="D84" s="18">
        <v>22896</v>
      </c>
      <c r="E84" s="18">
        <v>5438</v>
      </c>
      <c r="F84" s="18">
        <v>2578</v>
      </c>
      <c r="G84" s="18">
        <v>2860</v>
      </c>
      <c r="H84" s="18">
        <v>8188</v>
      </c>
      <c r="I84" s="18">
        <v>3679</v>
      </c>
      <c r="J84" s="18">
        <v>4509</v>
      </c>
      <c r="K84" s="18">
        <v>7526</v>
      </c>
      <c r="L84" s="18">
        <v>3523</v>
      </c>
      <c r="M84" s="18">
        <v>4003</v>
      </c>
      <c r="N84" s="18">
        <v>13130</v>
      </c>
      <c r="O84" s="18">
        <v>5948</v>
      </c>
      <c r="P84" s="18">
        <v>7182</v>
      </c>
      <c r="Q84" s="18">
        <v>7274</v>
      </c>
      <c r="R84" s="18">
        <v>2932</v>
      </c>
      <c r="S84" s="18">
        <v>4342</v>
      </c>
    </row>
    <row r="85" spans="1:19" s="19" customFormat="1" ht="19.5" customHeight="1" x14ac:dyDescent="0.15">
      <c r="A85" s="20" t="s">
        <v>86</v>
      </c>
      <c r="B85" s="21">
        <v>9768</v>
      </c>
      <c r="C85" s="21">
        <v>4479</v>
      </c>
      <c r="D85" s="21">
        <v>5289</v>
      </c>
      <c r="E85" s="21">
        <v>1296</v>
      </c>
      <c r="F85" s="22">
        <v>624</v>
      </c>
      <c r="G85" s="22">
        <v>672</v>
      </c>
      <c r="H85" s="21">
        <v>1894</v>
      </c>
      <c r="I85" s="22">
        <v>883</v>
      </c>
      <c r="J85" s="22">
        <v>1011</v>
      </c>
      <c r="K85" s="21">
        <v>1749</v>
      </c>
      <c r="L85" s="22">
        <v>827</v>
      </c>
      <c r="M85" s="22">
        <v>922</v>
      </c>
      <c r="N85" s="21">
        <v>3106</v>
      </c>
      <c r="O85" s="22">
        <v>1423</v>
      </c>
      <c r="P85" s="22">
        <v>1683</v>
      </c>
      <c r="Q85" s="21">
        <v>1723</v>
      </c>
      <c r="R85" s="22">
        <v>722</v>
      </c>
      <c r="S85" s="22">
        <v>1001</v>
      </c>
    </row>
    <row r="86" spans="1:19" s="19" customFormat="1" ht="19.5" customHeight="1" x14ac:dyDescent="0.15">
      <c r="A86" s="20" t="s">
        <v>84</v>
      </c>
      <c r="B86" s="21">
        <v>8336</v>
      </c>
      <c r="C86" s="21">
        <v>3746</v>
      </c>
      <c r="D86" s="21">
        <v>4590</v>
      </c>
      <c r="E86" s="21">
        <v>1134</v>
      </c>
      <c r="F86" s="22">
        <v>522</v>
      </c>
      <c r="G86" s="22">
        <v>612</v>
      </c>
      <c r="H86" s="21">
        <v>1655</v>
      </c>
      <c r="I86" s="22">
        <v>749</v>
      </c>
      <c r="J86" s="22">
        <v>906</v>
      </c>
      <c r="K86" s="21">
        <v>1535</v>
      </c>
      <c r="L86" s="22">
        <v>732</v>
      </c>
      <c r="M86" s="22">
        <v>803</v>
      </c>
      <c r="N86" s="21">
        <v>2626</v>
      </c>
      <c r="O86" s="22">
        <v>1184</v>
      </c>
      <c r="P86" s="22">
        <v>1442</v>
      </c>
      <c r="Q86" s="21">
        <v>1386</v>
      </c>
      <c r="R86" s="22">
        <v>559</v>
      </c>
      <c r="S86" s="22">
        <v>827</v>
      </c>
    </row>
    <row r="87" spans="1:19" s="19" customFormat="1" ht="19.5" customHeight="1" x14ac:dyDescent="0.15">
      <c r="A87" s="20" t="s">
        <v>85</v>
      </c>
      <c r="B87" s="21">
        <v>8399</v>
      </c>
      <c r="C87" s="21">
        <v>3801</v>
      </c>
      <c r="D87" s="21">
        <v>4598</v>
      </c>
      <c r="E87" s="21">
        <v>1073</v>
      </c>
      <c r="F87" s="22">
        <v>525</v>
      </c>
      <c r="G87" s="22">
        <v>548</v>
      </c>
      <c r="H87" s="21">
        <v>1716</v>
      </c>
      <c r="I87" s="22">
        <v>765</v>
      </c>
      <c r="J87" s="22">
        <v>951</v>
      </c>
      <c r="K87" s="21">
        <v>1550</v>
      </c>
      <c r="L87" s="22">
        <v>723</v>
      </c>
      <c r="M87" s="22">
        <v>827</v>
      </c>
      <c r="N87" s="21">
        <v>2605</v>
      </c>
      <c r="O87" s="22">
        <v>1203</v>
      </c>
      <c r="P87" s="22">
        <v>1402</v>
      </c>
      <c r="Q87" s="21">
        <v>1455</v>
      </c>
      <c r="R87" s="22">
        <v>585</v>
      </c>
      <c r="S87" s="22">
        <v>870</v>
      </c>
    </row>
    <row r="88" spans="1:19" s="19" customFormat="1" ht="19.5" customHeight="1" x14ac:dyDescent="0.15">
      <c r="A88" s="20" t="s">
        <v>87</v>
      </c>
      <c r="B88" s="21">
        <v>7819</v>
      </c>
      <c r="C88" s="21">
        <v>3511</v>
      </c>
      <c r="D88" s="21">
        <v>4308</v>
      </c>
      <c r="E88" s="21">
        <v>1007</v>
      </c>
      <c r="F88" s="22">
        <v>473</v>
      </c>
      <c r="G88" s="22">
        <v>534</v>
      </c>
      <c r="H88" s="21">
        <v>1523</v>
      </c>
      <c r="I88" s="22">
        <v>685</v>
      </c>
      <c r="J88" s="22">
        <v>838</v>
      </c>
      <c r="K88" s="21">
        <v>1393</v>
      </c>
      <c r="L88" s="22">
        <v>659</v>
      </c>
      <c r="M88" s="22">
        <v>734</v>
      </c>
      <c r="N88" s="21">
        <v>2500</v>
      </c>
      <c r="O88" s="22">
        <v>1134</v>
      </c>
      <c r="P88" s="22">
        <v>1366</v>
      </c>
      <c r="Q88" s="21">
        <v>1396</v>
      </c>
      <c r="R88" s="22">
        <v>560</v>
      </c>
      <c r="S88" s="22">
        <v>836</v>
      </c>
    </row>
    <row r="89" spans="1:19" s="19" customFormat="1" ht="19.5" customHeight="1" x14ac:dyDescent="0.15">
      <c r="A89" s="20" t="s">
        <v>88</v>
      </c>
      <c r="B89" s="21">
        <v>7234</v>
      </c>
      <c r="C89" s="21">
        <v>3123</v>
      </c>
      <c r="D89" s="21">
        <v>4111</v>
      </c>
      <c r="E89" s="21">
        <v>928</v>
      </c>
      <c r="F89" s="22">
        <v>434</v>
      </c>
      <c r="G89" s="22">
        <v>494</v>
      </c>
      <c r="H89" s="21">
        <v>1400</v>
      </c>
      <c r="I89" s="22">
        <v>597</v>
      </c>
      <c r="J89" s="22">
        <v>803</v>
      </c>
      <c r="K89" s="21">
        <v>1299</v>
      </c>
      <c r="L89" s="22">
        <v>582</v>
      </c>
      <c r="M89" s="22">
        <v>717</v>
      </c>
      <c r="N89" s="21">
        <v>2293</v>
      </c>
      <c r="O89" s="22">
        <v>1004</v>
      </c>
      <c r="P89" s="22">
        <v>1289</v>
      </c>
      <c r="Q89" s="21">
        <v>1314</v>
      </c>
      <c r="R89" s="22">
        <v>506</v>
      </c>
      <c r="S89" s="22">
        <v>808</v>
      </c>
    </row>
    <row r="90" spans="1:19" s="19" customFormat="1" ht="19.5" customHeight="1" x14ac:dyDescent="0.15">
      <c r="A90" s="23" t="s">
        <v>91</v>
      </c>
      <c r="B90" s="18">
        <v>28569</v>
      </c>
      <c r="C90" s="18">
        <v>11534</v>
      </c>
      <c r="D90" s="18">
        <v>17035</v>
      </c>
      <c r="E90" s="18">
        <v>3621</v>
      </c>
      <c r="F90" s="18">
        <v>1629</v>
      </c>
      <c r="G90" s="18">
        <v>1992</v>
      </c>
      <c r="H90" s="18">
        <v>5649</v>
      </c>
      <c r="I90" s="18">
        <v>2226</v>
      </c>
      <c r="J90" s="18">
        <v>3423</v>
      </c>
      <c r="K90" s="18">
        <v>5107</v>
      </c>
      <c r="L90" s="18">
        <v>2062</v>
      </c>
      <c r="M90" s="18">
        <v>3045</v>
      </c>
      <c r="N90" s="18">
        <v>8909</v>
      </c>
      <c r="O90" s="18">
        <v>3626</v>
      </c>
      <c r="P90" s="18">
        <v>5283</v>
      </c>
      <c r="Q90" s="18">
        <v>5283</v>
      </c>
      <c r="R90" s="18">
        <v>1991</v>
      </c>
      <c r="S90" s="18">
        <v>3292</v>
      </c>
    </row>
    <row r="91" spans="1:19" s="19" customFormat="1" ht="19.5" customHeight="1" x14ac:dyDescent="0.15">
      <c r="A91" s="20" t="s">
        <v>89</v>
      </c>
      <c r="B91" s="21">
        <v>6402</v>
      </c>
      <c r="C91" s="21">
        <v>2664</v>
      </c>
      <c r="D91" s="21">
        <v>3738</v>
      </c>
      <c r="E91" s="21">
        <v>841</v>
      </c>
      <c r="F91" s="22">
        <v>397</v>
      </c>
      <c r="G91" s="22">
        <v>444</v>
      </c>
      <c r="H91" s="21">
        <v>1225</v>
      </c>
      <c r="I91" s="22">
        <v>500</v>
      </c>
      <c r="J91" s="22">
        <v>725</v>
      </c>
      <c r="K91" s="21">
        <v>1163</v>
      </c>
      <c r="L91" s="22">
        <v>494</v>
      </c>
      <c r="M91" s="22">
        <v>669</v>
      </c>
      <c r="N91" s="21">
        <v>2045</v>
      </c>
      <c r="O91" s="22">
        <v>849</v>
      </c>
      <c r="P91" s="22">
        <v>1196</v>
      </c>
      <c r="Q91" s="21">
        <v>1128</v>
      </c>
      <c r="R91" s="22">
        <v>424</v>
      </c>
      <c r="S91" s="22">
        <v>704</v>
      </c>
    </row>
    <row r="92" spans="1:19" s="19" customFormat="1" ht="19.5" customHeight="1" x14ac:dyDescent="0.15">
      <c r="A92" s="20" t="s">
        <v>90</v>
      </c>
      <c r="B92" s="21">
        <v>6532</v>
      </c>
      <c r="C92" s="21">
        <v>2732</v>
      </c>
      <c r="D92" s="21">
        <v>3800</v>
      </c>
      <c r="E92" s="21">
        <v>792</v>
      </c>
      <c r="F92" s="22">
        <v>356</v>
      </c>
      <c r="G92" s="22">
        <v>436</v>
      </c>
      <c r="H92" s="21">
        <v>1250</v>
      </c>
      <c r="I92" s="22">
        <v>549</v>
      </c>
      <c r="J92" s="22">
        <v>701</v>
      </c>
      <c r="K92" s="21">
        <v>1160</v>
      </c>
      <c r="L92" s="22">
        <v>481</v>
      </c>
      <c r="M92" s="22">
        <v>679</v>
      </c>
      <c r="N92" s="21">
        <v>2027</v>
      </c>
      <c r="O92" s="22">
        <v>836</v>
      </c>
      <c r="P92" s="22">
        <v>1191</v>
      </c>
      <c r="Q92" s="21">
        <v>1303</v>
      </c>
      <c r="R92" s="22">
        <v>510</v>
      </c>
      <c r="S92" s="22">
        <v>793</v>
      </c>
    </row>
    <row r="93" spans="1:19" s="19" customFormat="1" ht="19.5" customHeight="1" x14ac:dyDescent="0.15">
      <c r="A93" s="20" t="s">
        <v>92</v>
      </c>
      <c r="B93" s="21">
        <v>6028</v>
      </c>
      <c r="C93" s="21">
        <v>2444</v>
      </c>
      <c r="D93" s="21">
        <v>3584</v>
      </c>
      <c r="E93" s="21">
        <v>771</v>
      </c>
      <c r="F93" s="22">
        <v>354</v>
      </c>
      <c r="G93" s="22">
        <v>417</v>
      </c>
      <c r="H93" s="21">
        <v>1236</v>
      </c>
      <c r="I93" s="22">
        <v>463</v>
      </c>
      <c r="J93" s="22">
        <v>773</v>
      </c>
      <c r="K93" s="21">
        <v>1033</v>
      </c>
      <c r="L93" s="22">
        <v>418</v>
      </c>
      <c r="M93" s="22">
        <v>615</v>
      </c>
      <c r="N93" s="21">
        <v>1879</v>
      </c>
      <c r="O93" s="22">
        <v>780</v>
      </c>
      <c r="P93" s="22">
        <v>1099</v>
      </c>
      <c r="Q93" s="21">
        <v>1109</v>
      </c>
      <c r="R93" s="22">
        <v>429</v>
      </c>
      <c r="S93" s="22">
        <v>680</v>
      </c>
    </row>
    <row r="94" spans="1:19" s="19" customFormat="1" ht="19.5" customHeight="1" x14ac:dyDescent="0.15">
      <c r="A94" s="20" t="s">
        <v>93</v>
      </c>
      <c r="B94" s="21">
        <v>5018</v>
      </c>
      <c r="C94" s="21">
        <v>1931</v>
      </c>
      <c r="D94" s="21">
        <v>3087</v>
      </c>
      <c r="E94" s="21">
        <v>663</v>
      </c>
      <c r="F94" s="22">
        <v>298</v>
      </c>
      <c r="G94" s="22">
        <v>365</v>
      </c>
      <c r="H94" s="21">
        <v>1022</v>
      </c>
      <c r="I94" s="22">
        <v>351</v>
      </c>
      <c r="J94" s="22">
        <v>671</v>
      </c>
      <c r="K94" s="21">
        <v>895</v>
      </c>
      <c r="L94" s="22">
        <v>340</v>
      </c>
      <c r="M94" s="22">
        <v>555</v>
      </c>
      <c r="N94" s="21">
        <v>1550</v>
      </c>
      <c r="O94" s="22">
        <v>622</v>
      </c>
      <c r="P94" s="22">
        <v>928</v>
      </c>
      <c r="Q94" s="21">
        <v>888</v>
      </c>
      <c r="R94" s="22">
        <v>320</v>
      </c>
      <c r="S94" s="22">
        <v>568</v>
      </c>
    </row>
    <row r="95" spans="1:19" s="19" customFormat="1" ht="19.5" customHeight="1" x14ac:dyDescent="0.15">
      <c r="A95" s="20" t="s">
        <v>96</v>
      </c>
      <c r="B95" s="21">
        <v>4589</v>
      </c>
      <c r="C95" s="21">
        <v>1763</v>
      </c>
      <c r="D95" s="21">
        <v>2826</v>
      </c>
      <c r="E95" s="21">
        <v>554</v>
      </c>
      <c r="F95" s="22">
        <v>224</v>
      </c>
      <c r="G95" s="22">
        <v>330</v>
      </c>
      <c r="H95" s="21">
        <v>916</v>
      </c>
      <c r="I95" s="22">
        <v>363</v>
      </c>
      <c r="J95" s="22">
        <v>553</v>
      </c>
      <c r="K95" s="21">
        <v>856</v>
      </c>
      <c r="L95" s="22">
        <v>329</v>
      </c>
      <c r="M95" s="22">
        <v>527</v>
      </c>
      <c r="N95" s="21">
        <v>1408</v>
      </c>
      <c r="O95" s="22">
        <v>539</v>
      </c>
      <c r="P95" s="22">
        <v>869</v>
      </c>
      <c r="Q95" s="21">
        <v>855</v>
      </c>
      <c r="R95" s="22">
        <v>308</v>
      </c>
      <c r="S95" s="22">
        <v>547</v>
      </c>
    </row>
    <row r="96" spans="1:19" s="19" customFormat="1" ht="18.75" customHeight="1" x14ac:dyDescent="0.15">
      <c r="A96" s="23" t="s">
        <v>94</v>
      </c>
      <c r="B96" s="18">
        <v>18626</v>
      </c>
      <c r="C96" s="18">
        <v>6299</v>
      </c>
      <c r="D96" s="18">
        <v>12327</v>
      </c>
      <c r="E96" s="18">
        <v>2290</v>
      </c>
      <c r="F96" s="18">
        <v>908</v>
      </c>
      <c r="G96" s="18">
        <v>1382</v>
      </c>
      <c r="H96" s="18">
        <v>3763</v>
      </c>
      <c r="I96" s="18">
        <v>1244</v>
      </c>
      <c r="J96" s="18">
        <v>2519</v>
      </c>
      <c r="K96" s="18">
        <v>3375</v>
      </c>
      <c r="L96" s="18">
        <v>1153</v>
      </c>
      <c r="M96" s="18">
        <v>2222</v>
      </c>
      <c r="N96" s="18">
        <v>5736</v>
      </c>
      <c r="O96" s="18">
        <v>1890</v>
      </c>
      <c r="P96" s="18">
        <v>3846</v>
      </c>
      <c r="Q96" s="18">
        <v>3462</v>
      </c>
      <c r="R96" s="18">
        <v>1104</v>
      </c>
      <c r="S96" s="18">
        <v>2358</v>
      </c>
    </row>
    <row r="97" spans="1:19" s="19" customFormat="1" ht="18.75" customHeight="1" x14ac:dyDescent="0.15">
      <c r="A97" s="20" t="s">
        <v>95</v>
      </c>
      <c r="B97" s="21">
        <v>4048</v>
      </c>
      <c r="C97" s="21">
        <v>1435</v>
      </c>
      <c r="D97" s="21">
        <v>2613</v>
      </c>
      <c r="E97" s="21">
        <v>511</v>
      </c>
      <c r="F97" s="22">
        <v>209</v>
      </c>
      <c r="G97" s="22">
        <v>302</v>
      </c>
      <c r="H97" s="21">
        <v>828</v>
      </c>
      <c r="I97" s="22">
        <v>313</v>
      </c>
      <c r="J97" s="22">
        <v>515</v>
      </c>
      <c r="K97" s="21">
        <v>700</v>
      </c>
      <c r="L97" s="22">
        <v>246</v>
      </c>
      <c r="M97" s="22">
        <v>454</v>
      </c>
      <c r="N97" s="21">
        <v>1271</v>
      </c>
      <c r="O97" s="22">
        <v>442</v>
      </c>
      <c r="P97" s="22">
        <v>829</v>
      </c>
      <c r="Q97" s="21">
        <v>738</v>
      </c>
      <c r="R97" s="22">
        <v>225</v>
      </c>
      <c r="S97" s="22">
        <v>513</v>
      </c>
    </row>
    <row r="98" spans="1:19" s="19" customFormat="1" ht="18.75" customHeight="1" x14ac:dyDescent="0.15">
      <c r="A98" s="20" t="s">
        <v>97</v>
      </c>
      <c r="B98" s="21">
        <v>4174</v>
      </c>
      <c r="C98" s="21">
        <v>1326</v>
      </c>
      <c r="D98" s="21">
        <v>2848</v>
      </c>
      <c r="E98" s="21">
        <v>463</v>
      </c>
      <c r="F98" s="22">
        <v>171</v>
      </c>
      <c r="G98" s="22">
        <v>292</v>
      </c>
      <c r="H98" s="21">
        <v>817</v>
      </c>
      <c r="I98" s="22">
        <v>249</v>
      </c>
      <c r="J98" s="22">
        <v>568</v>
      </c>
      <c r="K98" s="21">
        <v>807</v>
      </c>
      <c r="L98" s="22">
        <v>272</v>
      </c>
      <c r="M98" s="22">
        <v>535</v>
      </c>
      <c r="N98" s="21">
        <v>1241</v>
      </c>
      <c r="O98" s="22">
        <v>378</v>
      </c>
      <c r="P98" s="22">
        <v>863</v>
      </c>
      <c r="Q98" s="21">
        <v>846</v>
      </c>
      <c r="R98" s="22">
        <v>256</v>
      </c>
      <c r="S98" s="22">
        <v>590</v>
      </c>
    </row>
    <row r="99" spans="1:19" s="19" customFormat="1" ht="18.75" customHeight="1" x14ac:dyDescent="0.15">
      <c r="A99" s="20" t="s">
        <v>98</v>
      </c>
      <c r="B99" s="21">
        <v>4067</v>
      </c>
      <c r="C99" s="21">
        <v>1426</v>
      </c>
      <c r="D99" s="21">
        <v>2641</v>
      </c>
      <c r="E99" s="21">
        <v>516</v>
      </c>
      <c r="F99" s="22">
        <v>218</v>
      </c>
      <c r="G99" s="22">
        <v>298</v>
      </c>
      <c r="H99" s="21">
        <v>806</v>
      </c>
      <c r="I99" s="22">
        <v>241</v>
      </c>
      <c r="J99" s="22">
        <v>565</v>
      </c>
      <c r="K99" s="21">
        <v>729</v>
      </c>
      <c r="L99" s="22">
        <v>252</v>
      </c>
      <c r="M99" s="22">
        <v>477</v>
      </c>
      <c r="N99" s="21">
        <v>1255</v>
      </c>
      <c r="O99" s="22">
        <v>454</v>
      </c>
      <c r="P99" s="22">
        <v>801</v>
      </c>
      <c r="Q99" s="21">
        <v>761</v>
      </c>
      <c r="R99" s="22">
        <v>261</v>
      </c>
      <c r="S99" s="22">
        <v>500</v>
      </c>
    </row>
    <row r="100" spans="1:19" s="19" customFormat="1" ht="18.75" customHeight="1" x14ac:dyDescent="0.15">
      <c r="A100" s="20" t="s">
        <v>101</v>
      </c>
      <c r="B100" s="21">
        <v>3287</v>
      </c>
      <c r="C100" s="21">
        <v>1113</v>
      </c>
      <c r="D100" s="21">
        <v>2174</v>
      </c>
      <c r="E100" s="21">
        <v>394</v>
      </c>
      <c r="F100" s="22">
        <v>147</v>
      </c>
      <c r="G100" s="22">
        <v>247</v>
      </c>
      <c r="H100" s="21">
        <v>694</v>
      </c>
      <c r="I100" s="22">
        <v>239</v>
      </c>
      <c r="J100" s="22">
        <v>455</v>
      </c>
      <c r="K100" s="21">
        <v>575</v>
      </c>
      <c r="L100" s="22">
        <v>201</v>
      </c>
      <c r="M100" s="22">
        <v>374</v>
      </c>
      <c r="N100" s="21">
        <v>1060</v>
      </c>
      <c r="O100" s="22">
        <v>329</v>
      </c>
      <c r="P100" s="22">
        <v>731</v>
      </c>
      <c r="Q100" s="21">
        <v>564</v>
      </c>
      <c r="R100" s="22">
        <v>197</v>
      </c>
      <c r="S100" s="22">
        <v>367</v>
      </c>
    </row>
    <row r="101" spans="1:19" s="19" customFormat="1" ht="18.75" customHeight="1" x14ac:dyDescent="0.15">
      <c r="A101" s="20" t="s">
        <v>99</v>
      </c>
      <c r="B101" s="21">
        <v>3050</v>
      </c>
      <c r="C101" s="21">
        <v>999</v>
      </c>
      <c r="D101" s="21">
        <v>2051</v>
      </c>
      <c r="E101" s="21">
        <v>406</v>
      </c>
      <c r="F101" s="22">
        <v>163</v>
      </c>
      <c r="G101" s="22">
        <v>243</v>
      </c>
      <c r="H101" s="21">
        <v>618</v>
      </c>
      <c r="I101" s="22">
        <v>202</v>
      </c>
      <c r="J101" s="22">
        <v>416</v>
      </c>
      <c r="K101" s="21">
        <v>564</v>
      </c>
      <c r="L101" s="22">
        <v>182</v>
      </c>
      <c r="M101" s="22">
        <v>382</v>
      </c>
      <c r="N101" s="21">
        <v>909</v>
      </c>
      <c r="O101" s="22">
        <v>287</v>
      </c>
      <c r="P101" s="22">
        <v>622</v>
      </c>
      <c r="Q101" s="21">
        <v>553</v>
      </c>
      <c r="R101" s="22">
        <v>165</v>
      </c>
      <c r="S101" s="22">
        <v>388</v>
      </c>
    </row>
    <row r="102" spans="1:19" s="19" customFormat="1" ht="18.75" customHeight="1" x14ac:dyDescent="0.15">
      <c r="A102" s="23" t="s">
        <v>100</v>
      </c>
      <c r="B102" s="18">
        <v>10279</v>
      </c>
      <c r="C102" s="18">
        <v>3027</v>
      </c>
      <c r="D102" s="18">
        <v>7252</v>
      </c>
      <c r="E102" s="18">
        <v>1231</v>
      </c>
      <c r="F102" s="18">
        <v>416</v>
      </c>
      <c r="G102" s="18">
        <v>815</v>
      </c>
      <c r="H102" s="18">
        <v>2246</v>
      </c>
      <c r="I102" s="18">
        <v>614</v>
      </c>
      <c r="J102" s="18">
        <v>1632</v>
      </c>
      <c r="K102" s="18">
        <v>1888</v>
      </c>
      <c r="L102" s="18">
        <v>538</v>
      </c>
      <c r="M102" s="18">
        <v>1350</v>
      </c>
      <c r="N102" s="18">
        <v>3060</v>
      </c>
      <c r="O102" s="18">
        <v>915</v>
      </c>
      <c r="P102" s="18">
        <v>2145</v>
      </c>
      <c r="Q102" s="18">
        <v>1854</v>
      </c>
      <c r="R102" s="18">
        <v>544</v>
      </c>
      <c r="S102" s="18">
        <v>1310</v>
      </c>
    </row>
    <row r="103" spans="1:19" s="19" customFormat="1" ht="18.75" customHeight="1" x14ac:dyDescent="0.15">
      <c r="A103" s="20" t="s">
        <v>102</v>
      </c>
      <c r="B103" s="21">
        <v>2428</v>
      </c>
      <c r="C103" s="21">
        <v>807</v>
      </c>
      <c r="D103" s="21">
        <v>1621</v>
      </c>
      <c r="E103" s="21">
        <v>320</v>
      </c>
      <c r="F103" s="22">
        <v>122</v>
      </c>
      <c r="G103" s="22">
        <v>198</v>
      </c>
      <c r="H103" s="21">
        <v>523</v>
      </c>
      <c r="I103" s="22">
        <v>156</v>
      </c>
      <c r="J103" s="22">
        <v>367</v>
      </c>
      <c r="K103" s="21">
        <v>436</v>
      </c>
      <c r="L103" s="22">
        <v>146</v>
      </c>
      <c r="M103" s="22">
        <v>290</v>
      </c>
      <c r="N103" s="21">
        <v>712</v>
      </c>
      <c r="O103" s="22">
        <v>240</v>
      </c>
      <c r="P103" s="22">
        <v>472</v>
      </c>
      <c r="Q103" s="21">
        <v>437</v>
      </c>
      <c r="R103" s="22">
        <v>143</v>
      </c>
      <c r="S103" s="22">
        <v>294</v>
      </c>
    </row>
    <row r="104" spans="1:19" s="19" customFormat="1" ht="18.75" customHeight="1" x14ac:dyDescent="0.15">
      <c r="A104" s="20" t="s">
        <v>103</v>
      </c>
      <c r="B104" s="21">
        <v>2187</v>
      </c>
      <c r="C104" s="21">
        <v>648</v>
      </c>
      <c r="D104" s="21">
        <v>1539</v>
      </c>
      <c r="E104" s="21">
        <v>244</v>
      </c>
      <c r="F104" s="22">
        <v>85</v>
      </c>
      <c r="G104" s="22">
        <v>159</v>
      </c>
      <c r="H104" s="21">
        <v>476</v>
      </c>
      <c r="I104" s="22">
        <v>125</v>
      </c>
      <c r="J104" s="22">
        <v>351</v>
      </c>
      <c r="K104" s="21">
        <v>399</v>
      </c>
      <c r="L104" s="22">
        <v>111</v>
      </c>
      <c r="M104" s="22">
        <v>288</v>
      </c>
      <c r="N104" s="21">
        <v>645</v>
      </c>
      <c r="O104" s="22">
        <v>204</v>
      </c>
      <c r="P104" s="22">
        <v>441</v>
      </c>
      <c r="Q104" s="21">
        <v>423</v>
      </c>
      <c r="R104" s="22">
        <v>123</v>
      </c>
      <c r="S104" s="22">
        <v>300</v>
      </c>
    </row>
    <row r="105" spans="1:19" s="19" customFormat="1" ht="18.75" customHeight="1" x14ac:dyDescent="0.15">
      <c r="A105" s="20" t="s">
        <v>106</v>
      </c>
      <c r="B105" s="21">
        <v>1767</v>
      </c>
      <c r="C105" s="21">
        <v>574</v>
      </c>
      <c r="D105" s="21">
        <v>1193</v>
      </c>
      <c r="E105" s="21">
        <v>227</v>
      </c>
      <c r="F105" s="22">
        <v>74</v>
      </c>
      <c r="G105" s="22">
        <v>153</v>
      </c>
      <c r="H105" s="21">
        <v>396</v>
      </c>
      <c r="I105" s="22">
        <v>120</v>
      </c>
      <c r="J105" s="22">
        <v>276</v>
      </c>
      <c r="K105" s="21">
        <v>319</v>
      </c>
      <c r="L105" s="22">
        <v>105</v>
      </c>
      <c r="M105" s="22">
        <v>214</v>
      </c>
      <c r="N105" s="21">
        <v>517</v>
      </c>
      <c r="O105" s="22">
        <v>177</v>
      </c>
      <c r="P105" s="22">
        <v>340</v>
      </c>
      <c r="Q105" s="21">
        <v>308</v>
      </c>
      <c r="R105" s="22">
        <v>98</v>
      </c>
      <c r="S105" s="22">
        <v>210</v>
      </c>
    </row>
    <row r="106" spans="1:19" s="19" customFormat="1" ht="18.75" customHeight="1" x14ac:dyDescent="0.15">
      <c r="A106" s="20" t="s">
        <v>104</v>
      </c>
      <c r="B106" s="21">
        <v>2129</v>
      </c>
      <c r="C106" s="21">
        <v>556</v>
      </c>
      <c r="D106" s="21">
        <v>1573</v>
      </c>
      <c r="E106" s="21">
        <v>233</v>
      </c>
      <c r="F106" s="22">
        <v>78</v>
      </c>
      <c r="G106" s="22">
        <v>155</v>
      </c>
      <c r="H106" s="21">
        <v>496</v>
      </c>
      <c r="I106" s="22">
        <v>125</v>
      </c>
      <c r="J106" s="22">
        <v>371</v>
      </c>
      <c r="K106" s="21">
        <v>395</v>
      </c>
      <c r="L106" s="22">
        <v>103</v>
      </c>
      <c r="M106" s="22">
        <v>292</v>
      </c>
      <c r="N106" s="21">
        <v>647</v>
      </c>
      <c r="O106" s="22">
        <v>165</v>
      </c>
      <c r="P106" s="22">
        <v>482</v>
      </c>
      <c r="Q106" s="21">
        <v>358</v>
      </c>
      <c r="R106" s="22">
        <v>85</v>
      </c>
      <c r="S106" s="22">
        <v>273</v>
      </c>
    </row>
    <row r="107" spans="1:19" s="19" customFormat="1" ht="18.75" customHeight="1" x14ac:dyDescent="0.15">
      <c r="A107" s="20" t="s">
        <v>105</v>
      </c>
      <c r="B107" s="21">
        <v>1768</v>
      </c>
      <c r="C107" s="21">
        <v>442</v>
      </c>
      <c r="D107" s="21">
        <v>1326</v>
      </c>
      <c r="E107" s="21">
        <v>207</v>
      </c>
      <c r="F107" s="22">
        <v>57</v>
      </c>
      <c r="G107" s="22">
        <v>150</v>
      </c>
      <c r="H107" s="21">
        <v>355</v>
      </c>
      <c r="I107" s="22">
        <v>88</v>
      </c>
      <c r="J107" s="22">
        <v>267</v>
      </c>
      <c r="K107" s="21">
        <v>339</v>
      </c>
      <c r="L107" s="22">
        <v>73</v>
      </c>
      <c r="M107" s="22">
        <v>266</v>
      </c>
      <c r="N107" s="21">
        <v>539</v>
      </c>
      <c r="O107" s="22">
        <v>129</v>
      </c>
      <c r="P107" s="22">
        <v>410</v>
      </c>
      <c r="Q107" s="21">
        <v>328</v>
      </c>
      <c r="R107" s="22">
        <v>95</v>
      </c>
      <c r="S107" s="22">
        <v>233</v>
      </c>
    </row>
    <row r="108" spans="1:19" s="19" customFormat="1" ht="18" customHeight="1" x14ac:dyDescent="0.15">
      <c r="A108" s="23" t="s">
        <v>107</v>
      </c>
      <c r="B108" s="18">
        <v>4799</v>
      </c>
      <c r="C108" s="18">
        <v>1130</v>
      </c>
      <c r="D108" s="18">
        <v>3669</v>
      </c>
      <c r="E108" s="18">
        <v>583</v>
      </c>
      <c r="F108" s="18">
        <v>154</v>
      </c>
      <c r="G108" s="18">
        <v>429</v>
      </c>
      <c r="H108" s="18">
        <v>1012</v>
      </c>
      <c r="I108" s="18">
        <v>223</v>
      </c>
      <c r="J108" s="18">
        <v>789</v>
      </c>
      <c r="K108" s="18">
        <v>900</v>
      </c>
      <c r="L108" s="18">
        <v>203</v>
      </c>
      <c r="M108" s="18">
        <v>697</v>
      </c>
      <c r="N108" s="18">
        <v>1453</v>
      </c>
      <c r="O108" s="18">
        <v>331</v>
      </c>
      <c r="P108" s="18">
        <v>1122</v>
      </c>
      <c r="Q108" s="18">
        <v>851</v>
      </c>
      <c r="R108" s="18">
        <v>219</v>
      </c>
      <c r="S108" s="18">
        <v>632</v>
      </c>
    </row>
    <row r="109" spans="1:19" s="19" customFormat="1" ht="18" customHeight="1" x14ac:dyDescent="0.15">
      <c r="A109" s="20" t="s">
        <v>108</v>
      </c>
      <c r="B109" s="21">
        <v>1358</v>
      </c>
      <c r="C109" s="21">
        <v>362</v>
      </c>
      <c r="D109" s="21">
        <v>996</v>
      </c>
      <c r="E109" s="21">
        <v>170</v>
      </c>
      <c r="F109" s="22">
        <v>49</v>
      </c>
      <c r="G109" s="22">
        <v>121</v>
      </c>
      <c r="H109" s="21">
        <v>276</v>
      </c>
      <c r="I109" s="22">
        <v>75</v>
      </c>
      <c r="J109" s="22">
        <v>201</v>
      </c>
      <c r="K109" s="21">
        <v>258</v>
      </c>
      <c r="L109" s="22">
        <v>64</v>
      </c>
      <c r="M109" s="22">
        <v>194</v>
      </c>
      <c r="N109" s="21">
        <v>402</v>
      </c>
      <c r="O109" s="22">
        <v>102</v>
      </c>
      <c r="P109" s="22">
        <v>300</v>
      </c>
      <c r="Q109" s="21">
        <v>252</v>
      </c>
      <c r="R109" s="22">
        <v>72</v>
      </c>
      <c r="S109" s="22">
        <v>180</v>
      </c>
    </row>
    <row r="110" spans="1:19" s="19" customFormat="1" ht="18" customHeight="1" x14ac:dyDescent="0.15">
      <c r="A110" s="20" t="s">
        <v>111</v>
      </c>
      <c r="B110" s="21">
        <v>1133</v>
      </c>
      <c r="C110" s="21">
        <v>249</v>
      </c>
      <c r="D110" s="21">
        <v>884</v>
      </c>
      <c r="E110" s="21">
        <v>139</v>
      </c>
      <c r="F110" s="22">
        <v>36</v>
      </c>
      <c r="G110" s="22">
        <v>103</v>
      </c>
      <c r="H110" s="21">
        <v>254</v>
      </c>
      <c r="I110" s="22">
        <v>43</v>
      </c>
      <c r="J110" s="22">
        <v>211</v>
      </c>
      <c r="K110" s="21">
        <v>201</v>
      </c>
      <c r="L110" s="22">
        <v>45</v>
      </c>
      <c r="M110" s="22">
        <v>156</v>
      </c>
      <c r="N110" s="21">
        <v>343</v>
      </c>
      <c r="O110" s="22">
        <v>79</v>
      </c>
      <c r="P110" s="22">
        <v>264</v>
      </c>
      <c r="Q110" s="21">
        <v>196</v>
      </c>
      <c r="R110" s="22">
        <v>46</v>
      </c>
      <c r="S110" s="22">
        <v>150</v>
      </c>
    </row>
    <row r="111" spans="1:19" s="19" customFormat="1" ht="18" customHeight="1" x14ac:dyDescent="0.15">
      <c r="A111" s="20" t="s">
        <v>109</v>
      </c>
      <c r="B111" s="21">
        <v>914</v>
      </c>
      <c r="C111" s="21">
        <v>213</v>
      </c>
      <c r="D111" s="21">
        <v>701</v>
      </c>
      <c r="E111" s="21">
        <v>109</v>
      </c>
      <c r="F111" s="22">
        <v>28</v>
      </c>
      <c r="G111" s="22">
        <v>81</v>
      </c>
      <c r="H111" s="21">
        <v>184</v>
      </c>
      <c r="I111" s="22">
        <v>37</v>
      </c>
      <c r="J111" s="22">
        <v>147</v>
      </c>
      <c r="K111" s="21">
        <v>196</v>
      </c>
      <c r="L111" s="22">
        <v>47</v>
      </c>
      <c r="M111" s="22">
        <v>149</v>
      </c>
      <c r="N111" s="21">
        <v>271</v>
      </c>
      <c r="O111" s="22">
        <v>60</v>
      </c>
      <c r="P111" s="22">
        <v>211</v>
      </c>
      <c r="Q111" s="21">
        <v>154</v>
      </c>
      <c r="R111" s="22">
        <v>41</v>
      </c>
      <c r="S111" s="22">
        <v>113</v>
      </c>
    </row>
    <row r="112" spans="1:19" s="19" customFormat="1" ht="18" customHeight="1" x14ac:dyDescent="0.15">
      <c r="A112" s="20" t="s">
        <v>110</v>
      </c>
      <c r="B112" s="21">
        <v>761</v>
      </c>
      <c r="C112" s="21">
        <v>166</v>
      </c>
      <c r="D112" s="21">
        <v>595</v>
      </c>
      <c r="E112" s="21">
        <v>74</v>
      </c>
      <c r="F112" s="22">
        <v>18</v>
      </c>
      <c r="G112" s="22">
        <v>56</v>
      </c>
      <c r="H112" s="21">
        <v>168</v>
      </c>
      <c r="I112" s="22">
        <v>38</v>
      </c>
      <c r="J112" s="22">
        <v>130</v>
      </c>
      <c r="K112" s="21">
        <v>124</v>
      </c>
      <c r="L112" s="22">
        <v>22</v>
      </c>
      <c r="M112" s="22">
        <v>102</v>
      </c>
      <c r="N112" s="21">
        <v>237</v>
      </c>
      <c r="O112" s="22">
        <v>51</v>
      </c>
      <c r="P112" s="22">
        <v>186</v>
      </c>
      <c r="Q112" s="21">
        <v>158</v>
      </c>
      <c r="R112" s="22">
        <v>37</v>
      </c>
      <c r="S112" s="22">
        <v>121</v>
      </c>
    </row>
    <row r="113" spans="1:19" s="19" customFormat="1" ht="18" customHeight="1" x14ac:dyDescent="0.15">
      <c r="A113" s="20" t="s">
        <v>113</v>
      </c>
      <c r="B113" s="21">
        <v>633</v>
      </c>
      <c r="C113" s="21">
        <v>140</v>
      </c>
      <c r="D113" s="21">
        <v>493</v>
      </c>
      <c r="E113" s="21">
        <v>91</v>
      </c>
      <c r="F113" s="22">
        <v>23</v>
      </c>
      <c r="G113" s="22">
        <v>68</v>
      </c>
      <c r="H113" s="21">
        <v>130</v>
      </c>
      <c r="I113" s="22">
        <v>30</v>
      </c>
      <c r="J113" s="22">
        <v>100</v>
      </c>
      <c r="K113" s="21">
        <v>121</v>
      </c>
      <c r="L113" s="22">
        <v>25</v>
      </c>
      <c r="M113" s="22">
        <v>96</v>
      </c>
      <c r="N113" s="21">
        <v>200</v>
      </c>
      <c r="O113" s="22">
        <v>39</v>
      </c>
      <c r="P113" s="22">
        <v>161</v>
      </c>
      <c r="Q113" s="21">
        <v>91</v>
      </c>
      <c r="R113" s="22">
        <v>23</v>
      </c>
      <c r="S113" s="22">
        <v>68</v>
      </c>
    </row>
    <row r="114" spans="1:19" s="19" customFormat="1" ht="18.75" customHeight="1" x14ac:dyDescent="0.15">
      <c r="A114" s="23" t="s">
        <v>116</v>
      </c>
      <c r="B114" s="18">
        <v>1555</v>
      </c>
      <c r="C114" s="18">
        <v>271</v>
      </c>
      <c r="D114" s="18">
        <v>1284</v>
      </c>
      <c r="E114" s="18">
        <v>186</v>
      </c>
      <c r="F114" s="18">
        <v>35</v>
      </c>
      <c r="G114" s="18">
        <v>151</v>
      </c>
      <c r="H114" s="18">
        <v>358</v>
      </c>
      <c r="I114" s="18">
        <v>72</v>
      </c>
      <c r="J114" s="18">
        <v>286</v>
      </c>
      <c r="K114" s="18">
        <v>283</v>
      </c>
      <c r="L114" s="18">
        <v>41</v>
      </c>
      <c r="M114" s="18">
        <v>242</v>
      </c>
      <c r="N114" s="18">
        <v>483</v>
      </c>
      <c r="O114" s="18">
        <v>79</v>
      </c>
      <c r="P114" s="18">
        <v>404</v>
      </c>
      <c r="Q114" s="18">
        <v>245</v>
      </c>
      <c r="R114" s="18">
        <v>44</v>
      </c>
      <c r="S114" s="18">
        <v>201</v>
      </c>
    </row>
    <row r="115" spans="1:19" s="19" customFormat="1" ht="18.75" customHeight="1" x14ac:dyDescent="0.15">
      <c r="A115" s="20" t="s">
        <v>112</v>
      </c>
      <c r="B115" s="21">
        <v>496</v>
      </c>
      <c r="C115" s="21">
        <v>96</v>
      </c>
      <c r="D115" s="21">
        <v>400</v>
      </c>
      <c r="E115" s="21">
        <v>50</v>
      </c>
      <c r="F115" s="22">
        <v>9</v>
      </c>
      <c r="G115" s="22">
        <v>41</v>
      </c>
      <c r="H115" s="21">
        <v>114</v>
      </c>
      <c r="I115" s="22">
        <v>22</v>
      </c>
      <c r="J115" s="22">
        <v>92</v>
      </c>
      <c r="K115" s="21">
        <v>100</v>
      </c>
      <c r="L115" s="22">
        <v>16</v>
      </c>
      <c r="M115" s="22">
        <v>84</v>
      </c>
      <c r="N115" s="21">
        <v>147</v>
      </c>
      <c r="O115" s="22">
        <v>27</v>
      </c>
      <c r="P115" s="22">
        <v>120</v>
      </c>
      <c r="Q115" s="21">
        <v>85</v>
      </c>
      <c r="R115" s="22">
        <v>22</v>
      </c>
      <c r="S115" s="22">
        <v>63</v>
      </c>
    </row>
    <row r="116" spans="1:19" s="19" customFormat="1" ht="18.75" customHeight="1" x14ac:dyDescent="0.15">
      <c r="A116" s="20" t="s">
        <v>114</v>
      </c>
      <c r="B116" s="21">
        <v>359</v>
      </c>
      <c r="C116" s="21">
        <v>78</v>
      </c>
      <c r="D116" s="21">
        <v>281</v>
      </c>
      <c r="E116" s="21">
        <v>51</v>
      </c>
      <c r="F116" s="22">
        <v>13</v>
      </c>
      <c r="G116" s="22">
        <v>38</v>
      </c>
      <c r="H116" s="21">
        <v>78</v>
      </c>
      <c r="I116" s="22">
        <v>21</v>
      </c>
      <c r="J116" s="22">
        <v>57</v>
      </c>
      <c r="K116" s="21">
        <v>56</v>
      </c>
      <c r="L116" s="22">
        <v>10</v>
      </c>
      <c r="M116" s="22">
        <v>46</v>
      </c>
      <c r="N116" s="21">
        <v>127</v>
      </c>
      <c r="O116" s="22">
        <v>25</v>
      </c>
      <c r="P116" s="22">
        <v>102</v>
      </c>
      <c r="Q116" s="21">
        <v>47</v>
      </c>
      <c r="R116" s="22">
        <v>9</v>
      </c>
      <c r="S116" s="22">
        <v>38</v>
      </c>
    </row>
    <row r="117" spans="1:19" s="19" customFormat="1" ht="18.75" customHeight="1" x14ac:dyDescent="0.15">
      <c r="A117" s="20" t="s">
        <v>115</v>
      </c>
      <c r="B117" s="21">
        <v>324</v>
      </c>
      <c r="C117" s="21">
        <v>51</v>
      </c>
      <c r="D117" s="21">
        <v>273</v>
      </c>
      <c r="E117" s="21">
        <v>38</v>
      </c>
      <c r="F117" s="22">
        <v>7</v>
      </c>
      <c r="G117" s="22">
        <v>31</v>
      </c>
      <c r="H117" s="21">
        <v>75</v>
      </c>
      <c r="I117" s="22">
        <v>12</v>
      </c>
      <c r="J117" s="22">
        <v>63</v>
      </c>
      <c r="K117" s="21">
        <v>58</v>
      </c>
      <c r="L117" s="22">
        <v>5</v>
      </c>
      <c r="M117" s="22">
        <v>53</v>
      </c>
      <c r="N117" s="21">
        <v>99</v>
      </c>
      <c r="O117" s="22">
        <v>17</v>
      </c>
      <c r="P117" s="22">
        <v>82</v>
      </c>
      <c r="Q117" s="21">
        <v>54</v>
      </c>
      <c r="R117" s="22">
        <v>10</v>
      </c>
      <c r="S117" s="22">
        <v>44</v>
      </c>
    </row>
    <row r="118" spans="1:19" s="19" customFormat="1" ht="18.75" customHeight="1" x14ac:dyDescent="0.15">
      <c r="A118" s="20" t="s">
        <v>118</v>
      </c>
      <c r="B118" s="21">
        <v>210</v>
      </c>
      <c r="C118" s="21">
        <v>26</v>
      </c>
      <c r="D118" s="21">
        <v>184</v>
      </c>
      <c r="E118" s="21">
        <v>28</v>
      </c>
      <c r="F118" s="22">
        <v>4</v>
      </c>
      <c r="G118" s="22">
        <v>24</v>
      </c>
      <c r="H118" s="21">
        <v>51</v>
      </c>
      <c r="I118" s="22">
        <v>12</v>
      </c>
      <c r="J118" s="22">
        <v>39</v>
      </c>
      <c r="K118" s="21">
        <v>37</v>
      </c>
      <c r="L118" s="22">
        <v>4</v>
      </c>
      <c r="M118" s="22">
        <v>33</v>
      </c>
      <c r="N118" s="21">
        <v>62</v>
      </c>
      <c r="O118" s="22">
        <v>3</v>
      </c>
      <c r="P118" s="22">
        <v>59</v>
      </c>
      <c r="Q118" s="21">
        <v>32</v>
      </c>
      <c r="R118" s="22">
        <v>3</v>
      </c>
      <c r="S118" s="22">
        <v>29</v>
      </c>
    </row>
    <row r="119" spans="1:19" s="19" customFormat="1" ht="18.75" customHeight="1" x14ac:dyDescent="0.15">
      <c r="A119" s="20" t="s">
        <v>119</v>
      </c>
      <c r="B119" s="21">
        <v>166</v>
      </c>
      <c r="C119" s="21">
        <v>20</v>
      </c>
      <c r="D119" s="21">
        <v>146</v>
      </c>
      <c r="E119" s="21">
        <v>19</v>
      </c>
      <c r="F119" s="22">
        <v>2</v>
      </c>
      <c r="G119" s="22">
        <v>17</v>
      </c>
      <c r="H119" s="21">
        <v>40</v>
      </c>
      <c r="I119" s="22">
        <v>5</v>
      </c>
      <c r="J119" s="22">
        <v>35</v>
      </c>
      <c r="K119" s="21">
        <v>32</v>
      </c>
      <c r="L119" s="22">
        <v>6</v>
      </c>
      <c r="M119" s="22">
        <v>26</v>
      </c>
      <c r="N119" s="21">
        <v>48</v>
      </c>
      <c r="O119" s="22">
        <v>7</v>
      </c>
      <c r="P119" s="22">
        <v>41</v>
      </c>
      <c r="Q119" s="21">
        <v>27</v>
      </c>
      <c r="R119" s="22">
        <v>0</v>
      </c>
      <c r="S119" s="22">
        <v>27</v>
      </c>
    </row>
    <row r="120" spans="1:19" s="19" customFormat="1" ht="19.5" customHeight="1" x14ac:dyDescent="0.15">
      <c r="A120" s="23" t="s">
        <v>117</v>
      </c>
      <c r="B120" s="18">
        <v>357</v>
      </c>
      <c r="C120" s="18">
        <v>35</v>
      </c>
      <c r="D120" s="18">
        <v>322</v>
      </c>
      <c r="E120" s="18">
        <v>50</v>
      </c>
      <c r="F120" s="18">
        <v>6</v>
      </c>
      <c r="G120" s="18">
        <v>44</v>
      </c>
      <c r="H120" s="18">
        <v>93</v>
      </c>
      <c r="I120" s="18">
        <v>4</v>
      </c>
      <c r="J120" s="18">
        <v>89</v>
      </c>
      <c r="K120" s="18">
        <v>68</v>
      </c>
      <c r="L120" s="18">
        <v>5</v>
      </c>
      <c r="M120" s="18">
        <v>63</v>
      </c>
      <c r="N120" s="18">
        <v>101</v>
      </c>
      <c r="O120" s="18">
        <v>12</v>
      </c>
      <c r="P120" s="18">
        <v>89</v>
      </c>
      <c r="Q120" s="18">
        <v>45</v>
      </c>
      <c r="R120" s="18">
        <v>8</v>
      </c>
      <c r="S120" s="18">
        <v>37</v>
      </c>
    </row>
    <row r="121" spans="1:19" s="19" customFormat="1" ht="19.5" customHeight="1" x14ac:dyDescent="0.15">
      <c r="A121" s="20" t="s">
        <v>120</v>
      </c>
      <c r="B121" s="21">
        <v>139</v>
      </c>
      <c r="C121" s="21">
        <v>13</v>
      </c>
      <c r="D121" s="21">
        <v>126</v>
      </c>
      <c r="E121" s="21">
        <v>17</v>
      </c>
      <c r="F121" s="22">
        <v>1</v>
      </c>
      <c r="G121" s="22">
        <v>16</v>
      </c>
      <c r="H121" s="21">
        <v>29</v>
      </c>
      <c r="I121" s="22">
        <v>0</v>
      </c>
      <c r="J121" s="22">
        <v>29</v>
      </c>
      <c r="K121" s="21">
        <v>29</v>
      </c>
      <c r="L121" s="22">
        <v>4</v>
      </c>
      <c r="M121" s="22">
        <v>25</v>
      </c>
      <c r="N121" s="21">
        <v>43</v>
      </c>
      <c r="O121" s="22">
        <v>3</v>
      </c>
      <c r="P121" s="22">
        <v>40</v>
      </c>
      <c r="Q121" s="21">
        <v>21</v>
      </c>
      <c r="R121" s="22">
        <v>5</v>
      </c>
      <c r="S121" s="22">
        <v>16</v>
      </c>
    </row>
    <row r="122" spans="1:19" s="19" customFormat="1" ht="19.5" customHeight="1" x14ac:dyDescent="0.15">
      <c r="A122" s="20" t="s">
        <v>121</v>
      </c>
      <c r="B122" s="21">
        <v>91</v>
      </c>
      <c r="C122" s="21">
        <v>8</v>
      </c>
      <c r="D122" s="21">
        <v>83</v>
      </c>
      <c r="E122" s="21">
        <v>12</v>
      </c>
      <c r="F122" s="22">
        <v>0</v>
      </c>
      <c r="G122" s="22">
        <v>12</v>
      </c>
      <c r="H122" s="21">
        <v>31</v>
      </c>
      <c r="I122" s="22">
        <v>2</v>
      </c>
      <c r="J122" s="22">
        <v>29</v>
      </c>
      <c r="K122" s="21">
        <v>14</v>
      </c>
      <c r="L122" s="22">
        <v>0</v>
      </c>
      <c r="M122" s="22">
        <v>14</v>
      </c>
      <c r="N122" s="21">
        <v>24</v>
      </c>
      <c r="O122" s="22">
        <v>5</v>
      </c>
      <c r="P122" s="22">
        <v>19</v>
      </c>
      <c r="Q122" s="21">
        <v>10</v>
      </c>
      <c r="R122" s="22">
        <v>1</v>
      </c>
      <c r="S122" s="22">
        <v>9</v>
      </c>
    </row>
    <row r="123" spans="1:19" s="19" customFormat="1" ht="19.5" customHeight="1" x14ac:dyDescent="0.15">
      <c r="A123" s="20" t="s">
        <v>123</v>
      </c>
      <c r="B123" s="21">
        <v>58</v>
      </c>
      <c r="C123" s="21">
        <v>6</v>
      </c>
      <c r="D123" s="21">
        <v>52</v>
      </c>
      <c r="E123" s="21">
        <v>5</v>
      </c>
      <c r="F123" s="22">
        <v>2</v>
      </c>
      <c r="G123" s="22">
        <v>3</v>
      </c>
      <c r="H123" s="21">
        <v>16</v>
      </c>
      <c r="I123" s="22">
        <v>1</v>
      </c>
      <c r="J123" s="22">
        <v>15</v>
      </c>
      <c r="K123" s="21">
        <v>13</v>
      </c>
      <c r="L123" s="22">
        <v>0</v>
      </c>
      <c r="M123" s="22">
        <v>13</v>
      </c>
      <c r="N123" s="21">
        <v>19</v>
      </c>
      <c r="O123" s="22">
        <v>3</v>
      </c>
      <c r="P123" s="22">
        <v>16</v>
      </c>
      <c r="Q123" s="21">
        <v>5</v>
      </c>
      <c r="R123" s="22">
        <v>0</v>
      </c>
      <c r="S123" s="22">
        <v>5</v>
      </c>
    </row>
    <row r="124" spans="1:19" s="19" customFormat="1" ht="19.5" customHeight="1" x14ac:dyDescent="0.15">
      <c r="A124" s="20" t="s">
        <v>124</v>
      </c>
      <c r="B124" s="21">
        <v>41</v>
      </c>
      <c r="C124" s="21">
        <v>4</v>
      </c>
      <c r="D124" s="21">
        <v>37</v>
      </c>
      <c r="E124" s="21">
        <v>9</v>
      </c>
      <c r="F124" s="22">
        <v>2</v>
      </c>
      <c r="G124" s="22">
        <v>7</v>
      </c>
      <c r="H124" s="21">
        <v>7</v>
      </c>
      <c r="I124" s="22">
        <v>0</v>
      </c>
      <c r="J124" s="22">
        <v>7</v>
      </c>
      <c r="K124" s="21">
        <v>10</v>
      </c>
      <c r="L124" s="22">
        <v>1</v>
      </c>
      <c r="M124" s="22">
        <v>9</v>
      </c>
      <c r="N124" s="21">
        <v>11</v>
      </c>
      <c r="O124" s="22">
        <v>1</v>
      </c>
      <c r="P124" s="22">
        <v>10</v>
      </c>
      <c r="Q124" s="21">
        <v>4</v>
      </c>
      <c r="R124" s="22">
        <v>0</v>
      </c>
      <c r="S124" s="22">
        <v>4</v>
      </c>
    </row>
    <row r="125" spans="1:19" s="19" customFormat="1" ht="19.5" customHeight="1" x14ac:dyDescent="0.15">
      <c r="A125" s="20" t="s">
        <v>122</v>
      </c>
      <c r="B125" s="21">
        <v>28</v>
      </c>
      <c r="C125" s="21">
        <v>4</v>
      </c>
      <c r="D125" s="21">
        <v>24</v>
      </c>
      <c r="E125" s="21">
        <v>7</v>
      </c>
      <c r="F125" s="22">
        <v>1</v>
      </c>
      <c r="G125" s="22">
        <v>6</v>
      </c>
      <c r="H125" s="21">
        <v>10</v>
      </c>
      <c r="I125" s="22">
        <v>1</v>
      </c>
      <c r="J125" s="22">
        <v>9</v>
      </c>
      <c r="K125" s="21">
        <v>2</v>
      </c>
      <c r="L125" s="22">
        <v>0</v>
      </c>
      <c r="M125" s="22">
        <v>2</v>
      </c>
      <c r="N125" s="21">
        <v>4</v>
      </c>
      <c r="O125" s="22">
        <v>0</v>
      </c>
      <c r="P125" s="22">
        <v>4</v>
      </c>
      <c r="Q125" s="21">
        <v>5</v>
      </c>
      <c r="R125" s="22">
        <v>2</v>
      </c>
      <c r="S125" s="22">
        <v>3</v>
      </c>
    </row>
    <row r="126" spans="1:19" s="19" customFormat="1" ht="19.5" customHeight="1" x14ac:dyDescent="0.15">
      <c r="A126" s="26" t="s">
        <v>125</v>
      </c>
      <c r="B126" s="27">
        <v>61</v>
      </c>
      <c r="C126" s="28">
        <v>4</v>
      </c>
      <c r="D126" s="28">
        <v>57</v>
      </c>
      <c r="E126" s="28">
        <v>8</v>
      </c>
      <c r="F126" s="24">
        <v>0</v>
      </c>
      <c r="G126" s="24">
        <v>8</v>
      </c>
      <c r="H126" s="28">
        <v>10</v>
      </c>
      <c r="I126" s="24">
        <v>1</v>
      </c>
      <c r="J126" s="24">
        <v>9</v>
      </c>
      <c r="K126" s="28">
        <v>12</v>
      </c>
      <c r="L126" s="24">
        <v>1</v>
      </c>
      <c r="M126" s="24">
        <v>11</v>
      </c>
      <c r="N126" s="28">
        <v>20</v>
      </c>
      <c r="O126" s="24">
        <v>1</v>
      </c>
      <c r="P126" s="24">
        <v>19</v>
      </c>
      <c r="Q126" s="28">
        <v>11</v>
      </c>
      <c r="R126" s="24">
        <v>1</v>
      </c>
      <c r="S126" s="24">
        <v>10</v>
      </c>
    </row>
    <row r="128" spans="1:19" x14ac:dyDescent="0.15">
      <c r="B128" s="33"/>
    </row>
    <row r="129" spans="1:19" x14ac:dyDescent="0.15">
      <c r="A129" s="29" t="s">
        <v>323</v>
      </c>
      <c r="B129" s="97">
        <f t="shared" ref="B129:S129" si="0">SUM(B6,B12,B18)</f>
        <v>299298</v>
      </c>
      <c r="C129" s="97">
        <f t="shared" si="0"/>
        <v>156362</v>
      </c>
      <c r="D129" s="97">
        <f t="shared" si="0"/>
        <v>142936</v>
      </c>
      <c r="E129" s="97">
        <f t="shared" si="0"/>
        <v>16162</v>
      </c>
      <c r="F129" s="97">
        <f t="shared" si="0"/>
        <v>8530</v>
      </c>
      <c r="G129" s="97">
        <f t="shared" si="0"/>
        <v>7632</v>
      </c>
      <c r="H129" s="97">
        <f t="shared" si="0"/>
        <v>69230</v>
      </c>
      <c r="I129" s="97">
        <f t="shared" si="0"/>
        <v>36300</v>
      </c>
      <c r="J129" s="97">
        <f t="shared" si="0"/>
        <v>32930</v>
      </c>
      <c r="K129" s="97">
        <f t="shared" si="0"/>
        <v>37095</v>
      </c>
      <c r="L129" s="97">
        <f t="shared" si="0"/>
        <v>19236</v>
      </c>
      <c r="M129" s="97">
        <f t="shared" si="0"/>
        <v>17859</v>
      </c>
      <c r="N129" s="97">
        <f t="shared" si="0"/>
        <v>93695</v>
      </c>
      <c r="O129" s="97">
        <f t="shared" si="0"/>
        <v>48992</v>
      </c>
      <c r="P129" s="97">
        <f t="shared" si="0"/>
        <v>44703</v>
      </c>
      <c r="Q129" s="97">
        <f t="shared" si="0"/>
        <v>83116</v>
      </c>
      <c r="R129" s="97">
        <f t="shared" si="0"/>
        <v>43304</v>
      </c>
      <c r="S129" s="97">
        <f t="shared" si="0"/>
        <v>39812</v>
      </c>
    </row>
    <row r="130" spans="1:19" x14ac:dyDescent="0.15">
      <c r="A130" s="29" t="s">
        <v>325</v>
      </c>
      <c r="B130" s="98">
        <f t="shared" ref="B130:S130" si="1">SUM(B24,B30,B36,B42,B48,B54,B60,B66,B72,B78)</f>
        <v>1002698</v>
      </c>
      <c r="C130" s="98">
        <f t="shared" si="1"/>
        <v>501342</v>
      </c>
      <c r="D130" s="98">
        <f t="shared" si="1"/>
        <v>501356</v>
      </c>
      <c r="E130" s="98">
        <f t="shared" si="1"/>
        <v>84517</v>
      </c>
      <c r="F130" s="98">
        <f t="shared" si="1"/>
        <v>42479</v>
      </c>
      <c r="G130" s="98">
        <f t="shared" si="1"/>
        <v>42038</v>
      </c>
      <c r="H130" s="98">
        <f t="shared" si="1"/>
        <v>218813</v>
      </c>
      <c r="I130" s="98">
        <f t="shared" si="1"/>
        <v>108252</v>
      </c>
      <c r="J130" s="98">
        <f t="shared" si="1"/>
        <v>110561</v>
      </c>
      <c r="K130" s="98">
        <f t="shared" si="1"/>
        <v>155490</v>
      </c>
      <c r="L130" s="98">
        <f t="shared" si="1"/>
        <v>76794</v>
      </c>
      <c r="M130" s="98">
        <f t="shared" si="1"/>
        <v>78696</v>
      </c>
      <c r="N130" s="98">
        <f t="shared" si="1"/>
        <v>334398</v>
      </c>
      <c r="O130" s="98">
        <f t="shared" si="1"/>
        <v>167165</v>
      </c>
      <c r="P130" s="98">
        <f t="shared" si="1"/>
        <v>167233</v>
      </c>
      <c r="Q130" s="98">
        <f t="shared" si="1"/>
        <v>209480</v>
      </c>
      <c r="R130" s="98">
        <f t="shared" si="1"/>
        <v>106652</v>
      </c>
      <c r="S130" s="98">
        <f t="shared" si="1"/>
        <v>102828</v>
      </c>
    </row>
    <row r="140" spans="1:19" x14ac:dyDescent="0.15">
      <c r="B140" s="34"/>
    </row>
  </sheetData>
  <mergeCells count="1">
    <mergeCell ref="A3:A4"/>
  </mergeCells>
  <phoneticPr fontId="40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29"/>
  <sheetViews>
    <sheetView zoomScaleNormal="100" workbookViewId="0">
      <selection activeCell="C132" sqref="C132"/>
    </sheetView>
  </sheetViews>
  <sheetFormatPr defaultColWidth="8.88671875" defaultRowHeight="13.5" x14ac:dyDescent="0.15"/>
  <cols>
    <col min="2" max="2" width="10.21875" bestFit="1" customWidth="1"/>
  </cols>
  <sheetData>
    <row r="1" spans="1:19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</row>
    <row r="2" spans="1:19" ht="18.75" x14ac:dyDescent="0.15">
      <c r="A2" s="356"/>
      <c r="B2" s="356"/>
      <c r="R2" s="357" t="s">
        <v>349</v>
      </c>
      <c r="S2" s="357"/>
    </row>
    <row r="3" spans="1:19" x14ac:dyDescent="0.15">
      <c r="A3" s="358" t="s">
        <v>4</v>
      </c>
      <c r="B3" s="359" t="s">
        <v>330</v>
      </c>
      <c r="C3" s="359"/>
      <c r="D3" s="359"/>
      <c r="E3" s="359" t="s">
        <v>331</v>
      </c>
      <c r="F3" s="359"/>
      <c r="G3" s="359"/>
      <c r="H3" s="359" t="s">
        <v>324</v>
      </c>
      <c r="I3" s="359"/>
      <c r="J3" s="360"/>
      <c r="K3" s="358" t="s">
        <v>329</v>
      </c>
      <c r="L3" s="361"/>
      <c r="M3" s="361"/>
      <c r="N3" s="361" t="s">
        <v>326</v>
      </c>
      <c r="O3" s="361"/>
      <c r="P3" s="361"/>
      <c r="Q3" s="361" t="s">
        <v>328</v>
      </c>
      <c r="R3" s="361"/>
      <c r="S3" s="362"/>
    </row>
    <row r="4" spans="1:19" x14ac:dyDescent="0.15">
      <c r="A4" s="358"/>
      <c r="B4" s="37" t="s">
        <v>3</v>
      </c>
      <c r="C4" s="37" t="s">
        <v>1</v>
      </c>
      <c r="D4" s="37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7" t="s">
        <v>1</v>
      </c>
      <c r="J4" s="38" t="s">
        <v>2</v>
      </c>
      <c r="K4" s="36" t="s">
        <v>3</v>
      </c>
      <c r="L4" s="39" t="s">
        <v>1</v>
      </c>
      <c r="M4" s="39" t="s">
        <v>2</v>
      </c>
      <c r="N4" s="39" t="s">
        <v>3</v>
      </c>
      <c r="O4" s="39" t="s">
        <v>1</v>
      </c>
      <c r="P4" s="39" t="s">
        <v>2</v>
      </c>
      <c r="Q4" s="39" t="s">
        <v>3</v>
      </c>
      <c r="R4" s="39" t="s">
        <v>1</v>
      </c>
      <c r="S4" s="40" t="s">
        <v>2</v>
      </c>
    </row>
    <row r="5" spans="1:19" s="66" customFormat="1" x14ac:dyDescent="0.15">
      <c r="A5" s="91">
        <v>2007</v>
      </c>
      <c r="B5" s="41">
        <f t="shared" ref="B5:B36" si="0">E5+H5+K5+N5+Q5</f>
        <v>1413444</v>
      </c>
      <c r="C5" s="41">
        <f t="shared" ref="C5:C36" si="1">F5+I5+L5+O5+R5</f>
        <v>701561</v>
      </c>
      <c r="D5" s="41">
        <f t="shared" ref="D5:D36" si="2">G5+J5+M5+P5+S5</f>
        <v>711883</v>
      </c>
      <c r="E5" s="41">
        <v>115066</v>
      </c>
      <c r="F5" s="41">
        <v>57347</v>
      </c>
      <c r="G5" s="41">
        <v>57719</v>
      </c>
      <c r="H5" s="41">
        <v>307072</v>
      </c>
      <c r="I5" s="41">
        <v>151441</v>
      </c>
      <c r="J5" s="41">
        <v>155631</v>
      </c>
      <c r="K5" s="41">
        <v>209024</v>
      </c>
      <c r="L5" s="41">
        <v>102036</v>
      </c>
      <c r="M5" s="41">
        <v>106988</v>
      </c>
      <c r="N5" s="41">
        <v>466181</v>
      </c>
      <c r="O5" s="41">
        <v>231639</v>
      </c>
      <c r="P5" s="41">
        <v>234542</v>
      </c>
      <c r="Q5" s="41">
        <v>316101</v>
      </c>
      <c r="R5" s="41">
        <v>159098</v>
      </c>
      <c r="S5" s="41">
        <v>157003</v>
      </c>
    </row>
    <row r="6" spans="1:19" x14ac:dyDescent="0.15">
      <c r="A6" s="42" t="s">
        <v>56</v>
      </c>
      <c r="B6" s="43">
        <f t="shared" si="0"/>
        <v>72477</v>
      </c>
      <c r="C6" s="43">
        <f t="shared" si="1"/>
        <v>37840</v>
      </c>
      <c r="D6" s="43">
        <f t="shared" si="2"/>
        <v>34637</v>
      </c>
      <c r="E6" s="43">
        <v>3836</v>
      </c>
      <c r="F6" s="43">
        <v>2007</v>
      </c>
      <c r="G6" s="43">
        <v>1829</v>
      </c>
      <c r="H6" s="43">
        <v>15831</v>
      </c>
      <c r="I6" s="43">
        <v>8284</v>
      </c>
      <c r="J6" s="43">
        <v>7547</v>
      </c>
      <c r="K6" s="43">
        <v>7421</v>
      </c>
      <c r="L6" s="43">
        <v>3822</v>
      </c>
      <c r="M6" s="43">
        <v>3599</v>
      </c>
      <c r="N6" s="43">
        <v>23435</v>
      </c>
      <c r="O6" s="43">
        <v>12224</v>
      </c>
      <c r="P6" s="43">
        <v>11211</v>
      </c>
      <c r="Q6" s="43">
        <v>21954</v>
      </c>
      <c r="R6" s="43">
        <v>11503</v>
      </c>
      <c r="S6" s="43">
        <v>10451</v>
      </c>
    </row>
    <row r="7" spans="1:19" x14ac:dyDescent="0.15">
      <c r="A7" s="42" t="s">
        <v>55</v>
      </c>
      <c r="B7" s="43">
        <f t="shared" si="0"/>
        <v>14177</v>
      </c>
      <c r="C7" s="43">
        <f t="shared" si="1"/>
        <v>7379</v>
      </c>
      <c r="D7" s="43">
        <f t="shared" si="2"/>
        <v>6798</v>
      </c>
      <c r="E7" s="43">
        <v>764</v>
      </c>
      <c r="F7" s="43">
        <v>383</v>
      </c>
      <c r="G7" s="43">
        <v>381</v>
      </c>
      <c r="H7" s="43">
        <v>3021</v>
      </c>
      <c r="I7" s="43">
        <v>1553</v>
      </c>
      <c r="J7" s="43">
        <v>1468</v>
      </c>
      <c r="K7" s="43">
        <v>1433</v>
      </c>
      <c r="L7" s="43">
        <v>727</v>
      </c>
      <c r="M7" s="43">
        <v>706</v>
      </c>
      <c r="N7" s="43">
        <v>4773</v>
      </c>
      <c r="O7" s="43">
        <v>2479</v>
      </c>
      <c r="P7" s="43">
        <v>2294</v>
      </c>
      <c r="Q7" s="43">
        <v>4186</v>
      </c>
      <c r="R7" s="43">
        <v>2237</v>
      </c>
      <c r="S7" s="43">
        <v>1949</v>
      </c>
    </row>
    <row r="8" spans="1:19" x14ac:dyDescent="0.15">
      <c r="A8" s="42" t="s">
        <v>54</v>
      </c>
      <c r="B8" s="43">
        <f t="shared" si="0"/>
        <v>13769</v>
      </c>
      <c r="C8" s="43">
        <f t="shared" si="1"/>
        <v>7202</v>
      </c>
      <c r="D8" s="43">
        <f t="shared" si="2"/>
        <v>6567</v>
      </c>
      <c r="E8" s="43">
        <v>693</v>
      </c>
      <c r="F8" s="43">
        <v>356</v>
      </c>
      <c r="G8" s="43">
        <v>337</v>
      </c>
      <c r="H8" s="43">
        <v>2966</v>
      </c>
      <c r="I8" s="43">
        <v>1569</v>
      </c>
      <c r="J8" s="43">
        <v>1397</v>
      </c>
      <c r="K8" s="43">
        <v>1480</v>
      </c>
      <c r="L8" s="43">
        <v>739</v>
      </c>
      <c r="M8" s="43">
        <v>741</v>
      </c>
      <c r="N8" s="43">
        <v>4440</v>
      </c>
      <c r="O8" s="43">
        <v>2344</v>
      </c>
      <c r="P8" s="43">
        <v>2096</v>
      </c>
      <c r="Q8" s="43">
        <v>4190</v>
      </c>
      <c r="R8" s="43">
        <v>2194</v>
      </c>
      <c r="S8" s="43">
        <v>1996</v>
      </c>
    </row>
    <row r="9" spans="1:19" x14ac:dyDescent="0.15">
      <c r="A9" s="42" t="s">
        <v>53</v>
      </c>
      <c r="B9" s="43">
        <f t="shared" si="0"/>
        <v>13492</v>
      </c>
      <c r="C9" s="43">
        <f t="shared" si="1"/>
        <v>7040</v>
      </c>
      <c r="D9" s="43">
        <f t="shared" si="2"/>
        <v>6452</v>
      </c>
      <c r="E9" s="43">
        <v>708</v>
      </c>
      <c r="F9" s="43">
        <v>369</v>
      </c>
      <c r="G9" s="43">
        <v>339</v>
      </c>
      <c r="H9" s="43">
        <v>2954</v>
      </c>
      <c r="I9" s="43">
        <v>1553</v>
      </c>
      <c r="J9" s="43">
        <v>1401</v>
      </c>
      <c r="K9" s="43">
        <v>1362</v>
      </c>
      <c r="L9" s="43">
        <v>711</v>
      </c>
      <c r="M9" s="43">
        <v>651</v>
      </c>
      <c r="N9" s="43">
        <v>4335</v>
      </c>
      <c r="O9" s="43">
        <v>2233</v>
      </c>
      <c r="P9" s="43">
        <v>2102</v>
      </c>
      <c r="Q9" s="43">
        <v>4133</v>
      </c>
      <c r="R9" s="43">
        <v>2174</v>
      </c>
      <c r="S9" s="43">
        <v>1959</v>
      </c>
    </row>
    <row r="10" spans="1:19" x14ac:dyDescent="0.15">
      <c r="A10" s="42" t="s">
        <v>52</v>
      </c>
      <c r="B10" s="43">
        <f t="shared" si="0"/>
        <v>14772</v>
      </c>
      <c r="C10" s="43">
        <f t="shared" si="1"/>
        <v>7629</v>
      </c>
      <c r="D10" s="43">
        <f t="shared" si="2"/>
        <v>7143</v>
      </c>
      <c r="E10" s="43">
        <v>809</v>
      </c>
      <c r="F10" s="43">
        <v>416</v>
      </c>
      <c r="G10" s="43">
        <v>393</v>
      </c>
      <c r="H10" s="43">
        <v>3308</v>
      </c>
      <c r="I10" s="43">
        <v>1686</v>
      </c>
      <c r="J10" s="43">
        <v>1622</v>
      </c>
      <c r="K10" s="43">
        <v>1515</v>
      </c>
      <c r="L10" s="43">
        <v>783</v>
      </c>
      <c r="M10" s="43">
        <v>732</v>
      </c>
      <c r="N10" s="43">
        <v>4673</v>
      </c>
      <c r="O10" s="43">
        <v>2438</v>
      </c>
      <c r="P10" s="43">
        <v>2235</v>
      </c>
      <c r="Q10" s="43">
        <v>4467</v>
      </c>
      <c r="R10" s="43">
        <v>2306</v>
      </c>
      <c r="S10" s="43">
        <v>2161</v>
      </c>
    </row>
    <row r="11" spans="1:19" x14ac:dyDescent="0.15">
      <c r="A11" s="42" t="s">
        <v>51</v>
      </c>
      <c r="B11" s="43">
        <f t="shared" si="0"/>
        <v>16267</v>
      </c>
      <c r="C11" s="43">
        <f t="shared" si="1"/>
        <v>8590</v>
      </c>
      <c r="D11" s="43">
        <f t="shared" si="2"/>
        <v>7677</v>
      </c>
      <c r="E11" s="43">
        <v>862</v>
      </c>
      <c r="F11" s="43">
        <v>483</v>
      </c>
      <c r="G11" s="43">
        <v>379</v>
      </c>
      <c r="H11" s="43">
        <v>3582</v>
      </c>
      <c r="I11" s="43">
        <v>1923</v>
      </c>
      <c r="J11" s="43">
        <v>1659</v>
      </c>
      <c r="K11" s="43">
        <v>1631</v>
      </c>
      <c r="L11" s="43">
        <v>862</v>
      </c>
      <c r="M11" s="43">
        <v>769</v>
      </c>
      <c r="N11" s="43">
        <v>5214</v>
      </c>
      <c r="O11" s="43">
        <v>2730</v>
      </c>
      <c r="P11" s="43">
        <v>2484</v>
      </c>
      <c r="Q11" s="43">
        <v>4978</v>
      </c>
      <c r="R11" s="43">
        <v>2592</v>
      </c>
      <c r="S11" s="43">
        <v>2386</v>
      </c>
    </row>
    <row r="12" spans="1:19" x14ac:dyDescent="0.15">
      <c r="A12" s="44" t="s">
        <v>50</v>
      </c>
      <c r="B12" s="41">
        <f t="shared" si="0"/>
        <v>99770</v>
      </c>
      <c r="C12" s="41">
        <f t="shared" si="1"/>
        <v>52100</v>
      </c>
      <c r="D12" s="41">
        <f t="shared" si="2"/>
        <v>47670</v>
      </c>
      <c r="E12" s="41">
        <v>5407</v>
      </c>
      <c r="F12" s="41">
        <v>2865</v>
      </c>
      <c r="G12" s="41">
        <v>2542</v>
      </c>
      <c r="H12" s="41">
        <v>23099</v>
      </c>
      <c r="I12" s="41">
        <v>12162</v>
      </c>
      <c r="J12" s="41">
        <v>10937</v>
      </c>
      <c r="K12" s="41">
        <v>11465</v>
      </c>
      <c r="L12" s="41">
        <v>5998</v>
      </c>
      <c r="M12" s="41">
        <v>5467</v>
      </c>
      <c r="N12" s="41">
        <v>31026</v>
      </c>
      <c r="O12" s="41">
        <v>16197</v>
      </c>
      <c r="P12" s="41">
        <v>14829</v>
      </c>
      <c r="Q12" s="41">
        <v>28773</v>
      </c>
      <c r="R12" s="41">
        <v>14878</v>
      </c>
      <c r="S12" s="41">
        <v>13895</v>
      </c>
    </row>
    <row r="13" spans="1:19" x14ac:dyDescent="0.15">
      <c r="A13" s="42" t="s">
        <v>49</v>
      </c>
      <c r="B13" s="43">
        <f t="shared" si="0"/>
        <v>16032</v>
      </c>
      <c r="C13" s="43">
        <f t="shared" si="1"/>
        <v>8370</v>
      </c>
      <c r="D13" s="43">
        <f t="shared" si="2"/>
        <v>7662</v>
      </c>
      <c r="E13" s="43">
        <v>844</v>
      </c>
      <c r="F13" s="43">
        <v>442</v>
      </c>
      <c r="G13" s="43">
        <v>402</v>
      </c>
      <c r="H13" s="43">
        <v>3690</v>
      </c>
      <c r="I13" s="43">
        <v>1986</v>
      </c>
      <c r="J13" s="43">
        <v>1704</v>
      </c>
      <c r="K13" s="43">
        <v>1755</v>
      </c>
      <c r="L13" s="43">
        <v>913</v>
      </c>
      <c r="M13" s="43">
        <v>842</v>
      </c>
      <c r="N13" s="43">
        <v>5093</v>
      </c>
      <c r="O13" s="43">
        <v>2632</v>
      </c>
      <c r="P13" s="43">
        <v>2461</v>
      </c>
      <c r="Q13" s="43">
        <v>4650</v>
      </c>
      <c r="R13" s="43">
        <v>2397</v>
      </c>
      <c r="S13" s="43">
        <v>2253</v>
      </c>
    </row>
    <row r="14" spans="1:19" x14ac:dyDescent="0.15">
      <c r="A14" s="42" t="s">
        <v>48</v>
      </c>
      <c r="B14" s="43">
        <f t="shared" si="0"/>
        <v>18877</v>
      </c>
      <c r="C14" s="43">
        <f t="shared" si="1"/>
        <v>9829</v>
      </c>
      <c r="D14" s="43">
        <f t="shared" si="2"/>
        <v>9048</v>
      </c>
      <c r="E14" s="43">
        <v>953</v>
      </c>
      <c r="F14" s="43">
        <v>511</v>
      </c>
      <c r="G14" s="43">
        <v>442</v>
      </c>
      <c r="H14" s="43">
        <v>4476</v>
      </c>
      <c r="I14" s="43">
        <v>2307</v>
      </c>
      <c r="J14" s="43">
        <v>2169</v>
      </c>
      <c r="K14" s="43">
        <v>2089</v>
      </c>
      <c r="L14" s="43">
        <v>1082</v>
      </c>
      <c r="M14" s="43">
        <v>1007</v>
      </c>
      <c r="N14" s="43">
        <v>5822</v>
      </c>
      <c r="O14" s="43">
        <v>3069</v>
      </c>
      <c r="P14" s="43">
        <v>2753</v>
      </c>
      <c r="Q14" s="43">
        <v>5537</v>
      </c>
      <c r="R14" s="43">
        <v>2860</v>
      </c>
      <c r="S14" s="43">
        <v>2677</v>
      </c>
    </row>
    <row r="15" spans="1:19" x14ac:dyDescent="0.15">
      <c r="A15" s="42" t="s">
        <v>47</v>
      </c>
      <c r="B15" s="43">
        <f t="shared" si="0"/>
        <v>21817</v>
      </c>
      <c r="C15" s="43">
        <f t="shared" si="1"/>
        <v>11483</v>
      </c>
      <c r="D15" s="43">
        <f t="shared" si="2"/>
        <v>10334</v>
      </c>
      <c r="E15" s="43">
        <v>1171</v>
      </c>
      <c r="F15" s="43">
        <v>633</v>
      </c>
      <c r="G15" s="43">
        <v>538</v>
      </c>
      <c r="H15" s="43">
        <v>5010</v>
      </c>
      <c r="I15" s="43">
        <v>2618</v>
      </c>
      <c r="J15" s="43">
        <v>2392</v>
      </c>
      <c r="K15" s="43">
        <v>2424</v>
      </c>
      <c r="L15" s="43">
        <v>1277</v>
      </c>
      <c r="M15" s="43">
        <v>1147</v>
      </c>
      <c r="N15" s="43">
        <v>6822</v>
      </c>
      <c r="O15" s="43">
        <v>3634</v>
      </c>
      <c r="P15" s="43">
        <v>3188</v>
      </c>
      <c r="Q15" s="43">
        <v>6390</v>
      </c>
      <c r="R15" s="43">
        <v>3321</v>
      </c>
      <c r="S15" s="43">
        <v>3069</v>
      </c>
    </row>
    <row r="16" spans="1:19" x14ac:dyDescent="0.15">
      <c r="A16" s="42" t="s">
        <v>46</v>
      </c>
      <c r="B16" s="43">
        <f t="shared" si="0"/>
        <v>21044</v>
      </c>
      <c r="C16" s="43">
        <f t="shared" si="1"/>
        <v>10960</v>
      </c>
      <c r="D16" s="43">
        <f t="shared" si="2"/>
        <v>10084</v>
      </c>
      <c r="E16" s="43">
        <v>1124</v>
      </c>
      <c r="F16" s="43">
        <v>585</v>
      </c>
      <c r="G16" s="43">
        <v>539</v>
      </c>
      <c r="H16" s="43">
        <v>4896</v>
      </c>
      <c r="I16" s="43">
        <v>2568</v>
      </c>
      <c r="J16" s="43">
        <v>2328</v>
      </c>
      <c r="K16" s="43">
        <v>2453</v>
      </c>
      <c r="L16" s="43">
        <v>1274</v>
      </c>
      <c r="M16" s="43">
        <v>1179</v>
      </c>
      <c r="N16" s="43">
        <v>6513</v>
      </c>
      <c r="O16" s="43">
        <v>3367</v>
      </c>
      <c r="P16" s="43">
        <v>3146</v>
      </c>
      <c r="Q16" s="43">
        <v>6058</v>
      </c>
      <c r="R16" s="43">
        <v>3166</v>
      </c>
      <c r="S16" s="43">
        <v>2892</v>
      </c>
    </row>
    <row r="17" spans="1:19" x14ac:dyDescent="0.15">
      <c r="A17" s="42" t="s">
        <v>45</v>
      </c>
      <c r="B17" s="43">
        <f t="shared" si="0"/>
        <v>22000</v>
      </c>
      <c r="C17" s="43">
        <f t="shared" si="1"/>
        <v>11458</v>
      </c>
      <c r="D17" s="43">
        <f t="shared" si="2"/>
        <v>10542</v>
      </c>
      <c r="E17" s="43">
        <v>1315</v>
      </c>
      <c r="F17" s="43">
        <v>694</v>
      </c>
      <c r="G17" s="43">
        <v>621</v>
      </c>
      <c r="H17" s="43">
        <v>5027</v>
      </c>
      <c r="I17" s="43">
        <v>2683</v>
      </c>
      <c r="J17" s="43">
        <v>2344</v>
      </c>
      <c r="K17" s="43">
        <v>2744</v>
      </c>
      <c r="L17" s="43">
        <v>1452</v>
      </c>
      <c r="M17" s="43">
        <v>1292</v>
      </c>
      <c r="N17" s="43">
        <v>6776</v>
      </c>
      <c r="O17" s="43">
        <v>3495</v>
      </c>
      <c r="P17" s="43">
        <v>3281</v>
      </c>
      <c r="Q17" s="43">
        <v>6138</v>
      </c>
      <c r="R17" s="43">
        <v>3134</v>
      </c>
      <c r="S17" s="43">
        <v>3004</v>
      </c>
    </row>
    <row r="18" spans="1:19" x14ac:dyDescent="0.15">
      <c r="A18" s="44" t="s">
        <v>44</v>
      </c>
      <c r="B18" s="41">
        <f t="shared" si="0"/>
        <v>119328</v>
      </c>
      <c r="C18" s="41">
        <f t="shared" si="1"/>
        <v>62335</v>
      </c>
      <c r="D18" s="41">
        <f t="shared" si="2"/>
        <v>56993</v>
      </c>
      <c r="E18" s="41">
        <v>6725</v>
      </c>
      <c r="F18" s="41">
        <v>3538</v>
      </c>
      <c r="G18" s="41">
        <v>3187</v>
      </c>
      <c r="H18" s="41">
        <v>27230</v>
      </c>
      <c r="I18" s="41">
        <v>14257</v>
      </c>
      <c r="J18" s="41">
        <v>12973</v>
      </c>
      <c r="K18" s="41">
        <v>16599</v>
      </c>
      <c r="L18" s="41">
        <v>8606</v>
      </c>
      <c r="M18" s="41">
        <v>7993</v>
      </c>
      <c r="N18" s="41">
        <v>37779</v>
      </c>
      <c r="O18" s="41">
        <v>19766</v>
      </c>
      <c r="P18" s="41">
        <v>18013</v>
      </c>
      <c r="Q18" s="41">
        <v>30995</v>
      </c>
      <c r="R18" s="41">
        <v>16168</v>
      </c>
      <c r="S18" s="41">
        <v>14827</v>
      </c>
    </row>
    <row r="19" spans="1:19" x14ac:dyDescent="0.15">
      <c r="A19" s="42" t="s">
        <v>43</v>
      </c>
      <c r="B19" s="43">
        <f t="shared" si="0"/>
        <v>23221</v>
      </c>
      <c r="C19" s="43">
        <f t="shared" si="1"/>
        <v>11992</v>
      </c>
      <c r="D19" s="43">
        <f t="shared" si="2"/>
        <v>11229</v>
      </c>
      <c r="E19" s="43">
        <v>1308</v>
      </c>
      <c r="F19" s="43">
        <v>717</v>
      </c>
      <c r="G19" s="43">
        <v>591</v>
      </c>
      <c r="H19" s="43">
        <v>5280</v>
      </c>
      <c r="I19" s="43">
        <v>2714</v>
      </c>
      <c r="J19" s="43">
        <v>2566</v>
      </c>
      <c r="K19" s="43">
        <v>2929</v>
      </c>
      <c r="L19" s="43">
        <v>1546</v>
      </c>
      <c r="M19" s="43">
        <v>1383</v>
      </c>
      <c r="N19" s="43">
        <v>7243</v>
      </c>
      <c r="O19" s="43">
        <v>3653</v>
      </c>
      <c r="P19" s="43">
        <v>3590</v>
      </c>
      <c r="Q19" s="43">
        <v>6461</v>
      </c>
      <c r="R19" s="43">
        <v>3362</v>
      </c>
      <c r="S19" s="43">
        <v>3099</v>
      </c>
    </row>
    <row r="20" spans="1:19" x14ac:dyDescent="0.15">
      <c r="A20" s="42" t="s">
        <v>42</v>
      </c>
      <c r="B20" s="43">
        <f t="shared" si="0"/>
        <v>23336</v>
      </c>
      <c r="C20" s="43">
        <f t="shared" si="1"/>
        <v>12242</v>
      </c>
      <c r="D20" s="43">
        <f t="shared" si="2"/>
        <v>11094</v>
      </c>
      <c r="E20" s="43">
        <v>1325</v>
      </c>
      <c r="F20" s="43">
        <v>666</v>
      </c>
      <c r="G20" s="43">
        <v>659</v>
      </c>
      <c r="H20" s="43">
        <v>5281</v>
      </c>
      <c r="I20" s="43">
        <v>2791</v>
      </c>
      <c r="J20" s="43">
        <v>2490</v>
      </c>
      <c r="K20" s="43">
        <v>3088</v>
      </c>
      <c r="L20" s="43">
        <v>1589</v>
      </c>
      <c r="M20" s="43">
        <v>1499</v>
      </c>
      <c r="N20" s="43">
        <v>7302</v>
      </c>
      <c r="O20" s="43">
        <v>3846</v>
      </c>
      <c r="P20" s="43">
        <v>3456</v>
      </c>
      <c r="Q20" s="43">
        <v>6340</v>
      </c>
      <c r="R20" s="43">
        <v>3350</v>
      </c>
      <c r="S20" s="43">
        <v>2990</v>
      </c>
    </row>
    <row r="21" spans="1:19" x14ac:dyDescent="0.15">
      <c r="A21" s="42" t="s">
        <v>41</v>
      </c>
      <c r="B21" s="43">
        <f t="shared" si="0"/>
        <v>24606</v>
      </c>
      <c r="C21" s="43">
        <f t="shared" si="1"/>
        <v>12687</v>
      </c>
      <c r="D21" s="43">
        <f t="shared" si="2"/>
        <v>11919</v>
      </c>
      <c r="E21" s="43">
        <v>1243</v>
      </c>
      <c r="F21" s="43">
        <v>635</v>
      </c>
      <c r="G21" s="43">
        <v>608</v>
      </c>
      <c r="H21" s="43">
        <v>5726</v>
      </c>
      <c r="I21" s="43">
        <v>2994</v>
      </c>
      <c r="J21" s="43">
        <v>2732</v>
      </c>
      <c r="K21" s="43">
        <v>3527</v>
      </c>
      <c r="L21" s="43">
        <v>1766</v>
      </c>
      <c r="M21" s="43">
        <v>1761</v>
      </c>
      <c r="N21" s="43">
        <v>7851</v>
      </c>
      <c r="O21" s="43">
        <v>4073</v>
      </c>
      <c r="P21" s="43">
        <v>3778</v>
      </c>
      <c r="Q21" s="43">
        <v>6259</v>
      </c>
      <c r="R21" s="43">
        <v>3219</v>
      </c>
      <c r="S21" s="43">
        <v>3040</v>
      </c>
    </row>
    <row r="22" spans="1:19" x14ac:dyDescent="0.15">
      <c r="A22" s="42" t="s">
        <v>40</v>
      </c>
      <c r="B22" s="43">
        <f t="shared" si="0"/>
        <v>24286</v>
      </c>
      <c r="C22" s="43">
        <f t="shared" si="1"/>
        <v>12855</v>
      </c>
      <c r="D22" s="43">
        <f t="shared" si="2"/>
        <v>11431</v>
      </c>
      <c r="E22" s="43">
        <v>1464</v>
      </c>
      <c r="F22" s="43">
        <v>778</v>
      </c>
      <c r="G22" s="43">
        <v>686</v>
      </c>
      <c r="H22" s="43">
        <v>5546</v>
      </c>
      <c r="I22" s="43">
        <v>2939</v>
      </c>
      <c r="J22" s="43">
        <v>2607</v>
      </c>
      <c r="K22" s="43">
        <v>3488</v>
      </c>
      <c r="L22" s="43">
        <v>1839</v>
      </c>
      <c r="M22" s="43">
        <v>1649</v>
      </c>
      <c r="N22" s="43">
        <v>7704</v>
      </c>
      <c r="O22" s="43">
        <v>4132</v>
      </c>
      <c r="P22" s="43">
        <v>3572</v>
      </c>
      <c r="Q22" s="43">
        <v>6084</v>
      </c>
      <c r="R22" s="43">
        <v>3167</v>
      </c>
      <c r="S22" s="43">
        <v>2917</v>
      </c>
    </row>
    <row r="23" spans="1:19" x14ac:dyDescent="0.15">
      <c r="A23" s="42" t="s">
        <v>39</v>
      </c>
      <c r="B23" s="43">
        <f t="shared" si="0"/>
        <v>23879</v>
      </c>
      <c r="C23" s="43">
        <f t="shared" si="1"/>
        <v>12559</v>
      </c>
      <c r="D23" s="43">
        <f t="shared" si="2"/>
        <v>11320</v>
      </c>
      <c r="E23" s="43">
        <v>1385</v>
      </c>
      <c r="F23" s="43">
        <v>742</v>
      </c>
      <c r="G23" s="43">
        <v>643</v>
      </c>
      <c r="H23" s="43">
        <v>5397</v>
      </c>
      <c r="I23" s="43">
        <v>2819</v>
      </c>
      <c r="J23" s="43">
        <v>2578</v>
      </c>
      <c r="K23" s="43">
        <v>3567</v>
      </c>
      <c r="L23" s="43">
        <v>1866</v>
      </c>
      <c r="M23" s="43">
        <v>1701</v>
      </c>
      <c r="N23" s="43">
        <v>7679</v>
      </c>
      <c r="O23" s="43">
        <v>4062</v>
      </c>
      <c r="P23" s="43">
        <v>3617</v>
      </c>
      <c r="Q23" s="43">
        <v>5851</v>
      </c>
      <c r="R23" s="43">
        <v>3070</v>
      </c>
      <c r="S23" s="43">
        <v>2781</v>
      </c>
    </row>
    <row r="24" spans="1:19" x14ac:dyDescent="0.15">
      <c r="A24" s="44" t="s">
        <v>38</v>
      </c>
      <c r="B24" s="41">
        <f t="shared" si="0"/>
        <v>106315</v>
      </c>
      <c r="C24" s="41">
        <f t="shared" si="1"/>
        <v>55431</v>
      </c>
      <c r="D24" s="41">
        <f t="shared" si="2"/>
        <v>50884</v>
      </c>
      <c r="E24" s="41">
        <v>7334</v>
      </c>
      <c r="F24" s="41">
        <v>3763</v>
      </c>
      <c r="G24" s="41">
        <v>3571</v>
      </c>
      <c r="H24" s="41">
        <v>22998</v>
      </c>
      <c r="I24" s="41">
        <v>12199</v>
      </c>
      <c r="J24" s="41">
        <v>10799</v>
      </c>
      <c r="K24" s="41">
        <v>17133</v>
      </c>
      <c r="L24" s="41">
        <v>8657</v>
      </c>
      <c r="M24" s="41">
        <v>8476</v>
      </c>
      <c r="N24" s="41">
        <v>36118</v>
      </c>
      <c r="O24" s="41">
        <v>18934</v>
      </c>
      <c r="P24" s="41">
        <v>17184</v>
      </c>
      <c r="Q24" s="41">
        <v>22732</v>
      </c>
      <c r="R24" s="41">
        <v>11878</v>
      </c>
      <c r="S24" s="41">
        <v>10854</v>
      </c>
    </row>
    <row r="25" spans="1:19" x14ac:dyDescent="0.15">
      <c r="A25" s="42" t="s">
        <v>37</v>
      </c>
      <c r="B25" s="43">
        <f t="shared" si="0"/>
        <v>24308</v>
      </c>
      <c r="C25" s="43">
        <f t="shared" si="1"/>
        <v>12733</v>
      </c>
      <c r="D25" s="43">
        <f t="shared" si="2"/>
        <v>11575</v>
      </c>
      <c r="E25" s="43">
        <v>1528</v>
      </c>
      <c r="F25" s="43">
        <v>785</v>
      </c>
      <c r="G25" s="43">
        <v>743</v>
      </c>
      <c r="H25" s="43">
        <v>5326</v>
      </c>
      <c r="I25" s="43">
        <v>2845</v>
      </c>
      <c r="J25" s="43">
        <v>2481</v>
      </c>
      <c r="K25" s="43">
        <v>3709</v>
      </c>
      <c r="L25" s="43">
        <v>1883</v>
      </c>
      <c r="M25" s="43">
        <v>1826</v>
      </c>
      <c r="N25" s="43">
        <v>7937</v>
      </c>
      <c r="O25" s="43">
        <v>4173</v>
      </c>
      <c r="P25" s="43">
        <v>3764</v>
      </c>
      <c r="Q25" s="43">
        <v>5808</v>
      </c>
      <c r="R25" s="43">
        <v>3047</v>
      </c>
      <c r="S25" s="43">
        <v>2761</v>
      </c>
    </row>
    <row r="26" spans="1:19" x14ac:dyDescent="0.15">
      <c r="A26" s="42" t="s">
        <v>36</v>
      </c>
      <c r="B26" s="43">
        <f t="shared" si="0"/>
        <v>22588</v>
      </c>
      <c r="C26" s="43">
        <f t="shared" si="1"/>
        <v>11793</v>
      </c>
      <c r="D26" s="43">
        <f t="shared" si="2"/>
        <v>10795</v>
      </c>
      <c r="E26" s="43">
        <v>1465</v>
      </c>
      <c r="F26" s="43">
        <v>731</v>
      </c>
      <c r="G26" s="43">
        <v>734</v>
      </c>
      <c r="H26" s="43">
        <v>4911</v>
      </c>
      <c r="I26" s="43">
        <v>2613</v>
      </c>
      <c r="J26" s="43">
        <v>2298</v>
      </c>
      <c r="K26" s="43">
        <v>3711</v>
      </c>
      <c r="L26" s="43">
        <v>1888</v>
      </c>
      <c r="M26" s="43">
        <v>1823</v>
      </c>
      <c r="N26" s="43">
        <v>7538</v>
      </c>
      <c r="O26" s="43">
        <v>3951</v>
      </c>
      <c r="P26" s="43">
        <v>3587</v>
      </c>
      <c r="Q26" s="43">
        <v>4963</v>
      </c>
      <c r="R26" s="43">
        <v>2610</v>
      </c>
      <c r="S26" s="43">
        <v>2353</v>
      </c>
    </row>
    <row r="27" spans="1:19" x14ac:dyDescent="0.15">
      <c r="A27" s="42" t="s">
        <v>35</v>
      </c>
      <c r="B27" s="43">
        <f t="shared" si="0"/>
        <v>20414</v>
      </c>
      <c r="C27" s="43">
        <f t="shared" si="1"/>
        <v>10757</v>
      </c>
      <c r="D27" s="43">
        <f t="shared" si="2"/>
        <v>9657</v>
      </c>
      <c r="E27" s="43">
        <v>1398</v>
      </c>
      <c r="F27" s="43">
        <v>732</v>
      </c>
      <c r="G27" s="43">
        <v>666</v>
      </c>
      <c r="H27" s="43">
        <v>4438</v>
      </c>
      <c r="I27" s="43">
        <v>2403</v>
      </c>
      <c r="J27" s="43">
        <v>2035</v>
      </c>
      <c r="K27" s="43">
        <v>3247</v>
      </c>
      <c r="L27" s="43">
        <v>1645</v>
      </c>
      <c r="M27" s="43">
        <v>1602</v>
      </c>
      <c r="N27" s="43">
        <v>7031</v>
      </c>
      <c r="O27" s="43">
        <v>3706</v>
      </c>
      <c r="P27" s="43">
        <v>3325</v>
      </c>
      <c r="Q27" s="43">
        <v>4300</v>
      </c>
      <c r="R27" s="43">
        <v>2271</v>
      </c>
      <c r="S27" s="43">
        <v>2029</v>
      </c>
    </row>
    <row r="28" spans="1:19" x14ac:dyDescent="0.15">
      <c r="A28" s="42" t="s">
        <v>34</v>
      </c>
      <c r="B28" s="43">
        <f t="shared" si="0"/>
        <v>19775</v>
      </c>
      <c r="C28" s="43">
        <f t="shared" si="1"/>
        <v>10226</v>
      </c>
      <c r="D28" s="43">
        <f t="shared" si="2"/>
        <v>9549</v>
      </c>
      <c r="E28" s="43">
        <v>1414</v>
      </c>
      <c r="F28" s="43">
        <v>729</v>
      </c>
      <c r="G28" s="43">
        <v>685</v>
      </c>
      <c r="H28" s="43">
        <v>4248</v>
      </c>
      <c r="I28" s="43">
        <v>2243</v>
      </c>
      <c r="J28" s="43">
        <v>2005</v>
      </c>
      <c r="K28" s="43">
        <v>3288</v>
      </c>
      <c r="L28" s="43">
        <v>1654</v>
      </c>
      <c r="M28" s="43">
        <v>1634</v>
      </c>
      <c r="N28" s="43">
        <v>6822</v>
      </c>
      <c r="O28" s="43">
        <v>3549</v>
      </c>
      <c r="P28" s="43">
        <v>3273</v>
      </c>
      <c r="Q28" s="43">
        <v>4003</v>
      </c>
      <c r="R28" s="43">
        <v>2051</v>
      </c>
      <c r="S28" s="43">
        <v>1952</v>
      </c>
    </row>
    <row r="29" spans="1:19" x14ac:dyDescent="0.15">
      <c r="A29" s="42" t="s">
        <v>33</v>
      </c>
      <c r="B29" s="43">
        <f t="shared" si="0"/>
        <v>19230</v>
      </c>
      <c r="C29" s="43">
        <f t="shared" si="1"/>
        <v>9922</v>
      </c>
      <c r="D29" s="43">
        <f t="shared" si="2"/>
        <v>9308</v>
      </c>
      <c r="E29" s="43">
        <v>1529</v>
      </c>
      <c r="F29" s="43">
        <v>786</v>
      </c>
      <c r="G29" s="43">
        <v>743</v>
      </c>
      <c r="H29" s="43">
        <v>4075</v>
      </c>
      <c r="I29" s="43">
        <v>2095</v>
      </c>
      <c r="J29" s="43">
        <v>1980</v>
      </c>
      <c r="K29" s="43">
        <v>3178</v>
      </c>
      <c r="L29" s="43">
        <v>1587</v>
      </c>
      <c r="M29" s="43">
        <v>1591</v>
      </c>
      <c r="N29" s="43">
        <v>6790</v>
      </c>
      <c r="O29" s="43">
        <v>3555</v>
      </c>
      <c r="P29" s="43">
        <v>3235</v>
      </c>
      <c r="Q29" s="43">
        <v>3658</v>
      </c>
      <c r="R29" s="43">
        <v>1899</v>
      </c>
      <c r="S29" s="43">
        <v>1759</v>
      </c>
    </row>
    <row r="30" spans="1:19" x14ac:dyDescent="0.15">
      <c r="A30" s="44" t="s">
        <v>32</v>
      </c>
      <c r="B30" s="41">
        <f t="shared" si="0"/>
        <v>101334</v>
      </c>
      <c r="C30" s="41">
        <f t="shared" si="1"/>
        <v>52141</v>
      </c>
      <c r="D30" s="41">
        <f t="shared" si="2"/>
        <v>49193</v>
      </c>
      <c r="E30" s="41">
        <v>9699</v>
      </c>
      <c r="F30" s="41">
        <v>4919</v>
      </c>
      <c r="G30" s="41">
        <v>4780</v>
      </c>
      <c r="H30" s="41">
        <v>21853</v>
      </c>
      <c r="I30" s="41">
        <v>11199</v>
      </c>
      <c r="J30" s="41">
        <v>10654</v>
      </c>
      <c r="K30" s="41">
        <v>17046</v>
      </c>
      <c r="L30" s="41">
        <v>8748</v>
      </c>
      <c r="M30" s="41">
        <v>8298</v>
      </c>
      <c r="N30" s="41">
        <v>35340</v>
      </c>
      <c r="O30" s="41">
        <v>18272</v>
      </c>
      <c r="P30" s="41">
        <v>17068</v>
      </c>
      <c r="Q30" s="41">
        <v>17396</v>
      </c>
      <c r="R30" s="41">
        <v>9003</v>
      </c>
      <c r="S30" s="41">
        <v>8393</v>
      </c>
    </row>
    <row r="31" spans="1:19" x14ac:dyDescent="0.15">
      <c r="A31" s="42" t="s">
        <v>31</v>
      </c>
      <c r="B31" s="43">
        <f t="shared" si="0"/>
        <v>19025</v>
      </c>
      <c r="C31" s="43">
        <f t="shared" si="1"/>
        <v>9703</v>
      </c>
      <c r="D31" s="43">
        <f t="shared" si="2"/>
        <v>9322</v>
      </c>
      <c r="E31" s="43">
        <v>1618</v>
      </c>
      <c r="F31" s="43">
        <v>778</v>
      </c>
      <c r="G31" s="43">
        <v>840</v>
      </c>
      <c r="H31" s="43">
        <v>4100</v>
      </c>
      <c r="I31" s="43">
        <v>2135</v>
      </c>
      <c r="J31" s="43">
        <v>1965</v>
      </c>
      <c r="K31" s="43">
        <v>3174</v>
      </c>
      <c r="L31" s="43">
        <v>1589</v>
      </c>
      <c r="M31" s="43">
        <v>1585</v>
      </c>
      <c r="N31" s="43">
        <v>6602</v>
      </c>
      <c r="O31" s="43">
        <v>3396</v>
      </c>
      <c r="P31" s="43">
        <v>3206</v>
      </c>
      <c r="Q31" s="43">
        <v>3531</v>
      </c>
      <c r="R31" s="43">
        <v>1805</v>
      </c>
      <c r="S31" s="43">
        <v>1726</v>
      </c>
    </row>
    <row r="32" spans="1:19" x14ac:dyDescent="0.15">
      <c r="A32" s="42" t="s">
        <v>30</v>
      </c>
      <c r="B32" s="43">
        <f t="shared" si="0"/>
        <v>19002</v>
      </c>
      <c r="C32" s="43">
        <f t="shared" si="1"/>
        <v>9715</v>
      </c>
      <c r="D32" s="43">
        <f t="shared" si="2"/>
        <v>9287</v>
      </c>
      <c r="E32" s="43">
        <v>1731</v>
      </c>
      <c r="F32" s="43">
        <v>850</v>
      </c>
      <c r="G32" s="43">
        <v>881</v>
      </c>
      <c r="H32" s="43">
        <v>4039</v>
      </c>
      <c r="I32" s="43">
        <v>2098</v>
      </c>
      <c r="J32" s="43">
        <v>1941</v>
      </c>
      <c r="K32" s="43">
        <v>3100</v>
      </c>
      <c r="L32" s="43">
        <v>1584</v>
      </c>
      <c r="M32" s="43">
        <v>1516</v>
      </c>
      <c r="N32" s="43">
        <v>6733</v>
      </c>
      <c r="O32" s="43">
        <v>3427</v>
      </c>
      <c r="P32" s="43">
        <v>3306</v>
      </c>
      <c r="Q32" s="43">
        <v>3399</v>
      </c>
      <c r="R32" s="43">
        <v>1756</v>
      </c>
      <c r="S32" s="43">
        <v>1643</v>
      </c>
    </row>
    <row r="33" spans="1:19" x14ac:dyDescent="0.15">
      <c r="A33" s="42" t="s">
        <v>29</v>
      </c>
      <c r="B33" s="43">
        <f t="shared" si="0"/>
        <v>19988</v>
      </c>
      <c r="C33" s="43">
        <f t="shared" si="1"/>
        <v>10272</v>
      </c>
      <c r="D33" s="43">
        <f t="shared" si="2"/>
        <v>9716</v>
      </c>
      <c r="E33" s="43">
        <v>1995</v>
      </c>
      <c r="F33" s="43">
        <v>1042</v>
      </c>
      <c r="G33" s="43">
        <v>953</v>
      </c>
      <c r="H33" s="43">
        <v>4288</v>
      </c>
      <c r="I33" s="43">
        <v>2147</v>
      </c>
      <c r="J33" s="43">
        <v>2141</v>
      </c>
      <c r="K33" s="43">
        <v>3395</v>
      </c>
      <c r="L33" s="43">
        <v>1697</v>
      </c>
      <c r="M33" s="43">
        <v>1698</v>
      </c>
      <c r="N33" s="43">
        <v>6908</v>
      </c>
      <c r="O33" s="43">
        <v>3622</v>
      </c>
      <c r="P33" s="43">
        <v>3286</v>
      </c>
      <c r="Q33" s="43">
        <v>3402</v>
      </c>
      <c r="R33" s="43">
        <v>1764</v>
      </c>
      <c r="S33" s="43">
        <v>1638</v>
      </c>
    </row>
    <row r="34" spans="1:19" x14ac:dyDescent="0.15">
      <c r="A34" s="42" t="s">
        <v>28</v>
      </c>
      <c r="B34" s="43">
        <f t="shared" si="0"/>
        <v>20353</v>
      </c>
      <c r="C34" s="43">
        <f t="shared" si="1"/>
        <v>10571</v>
      </c>
      <c r="D34" s="43">
        <f t="shared" si="2"/>
        <v>9782</v>
      </c>
      <c r="E34" s="43">
        <v>2023</v>
      </c>
      <c r="F34" s="43">
        <v>1065</v>
      </c>
      <c r="G34" s="43">
        <v>958</v>
      </c>
      <c r="H34" s="43">
        <v>4428</v>
      </c>
      <c r="I34" s="43">
        <v>2263</v>
      </c>
      <c r="J34" s="43">
        <v>2165</v>
      </c>
      <c r="K34" s="43">
        <v>3482</v>
      </c>
      <c r="L34" s="43">
        <v>1772</v>
      </c>
      <c r="M34" s="43">
        <v>1710</v>
      </c>
      <c r="N34" s="43">
        <v>7127</v>
      </c>
      <c r="O34" s="43">
        <v>3754</v>
      </c>
      <c r="P34" s="43">
        <v>3373</v>
      </c>
      <c r="Q34" s="43">
        <v>3293</v>
      </c>
      <c r="R34" s="43">
        <v>1717</v>
      </c>
      <c r="S34" s="43">
        <v>1576</v>
      </c>
    </row>
    <row r="35" spans="1:19" x14ac:dyDescent="0.15">
      <c r="A35" s="42" t="s">
        <v>27</v>
      </c>
      <c r="B35" s="43">
        <f t="shared" si="0"/>
        <v>22966</v>
      </c>
      <c r="C35" s="43">
        <f t="shared" si="1"/>
        <v>11880</v>
      </c>
      <c r="D35" s="43">
        <f t="shared" si="2"/>
        <v>11086</v>
      </c>
      <c r="E35" s="43">
        <v>2332</v>
      </c>
      <c r="F35" s="43">
        <v>1184</v>
      </c>
      <c r="G35" s="43">
        <v>1148</v>
      </c>
      <c r="H35" s="43">
        <v>4998</v>
      </c>
      <c r="I35" s="43">
        <v>2556</v>
      </c>
      <c r="J35" s="43">
        <v>2442</v>
      </c>
      <c r="K35" s="43">
        <v>3895</v>
      </c>
      <c r="L35" s="43">
        <v>2106</v>
      </c>
      <c r="M35" s="43">
        <v>1789</v>
      </c>
      <c r="N35" s="43">
        <v>7970</v>
      </c>
      <c r="O35" s="43">
        <v>4073</v>
      </c>
      <c r="P35" s="43">
        <v>3897</v>
      </c>
      <c r="Q35" s="43">
        <v>3771</v>
      </c>
      <c r="R35" s="43">
        <v>1961</v>
      </c>
      <c r="S35" s="43">
        <v>1810</v>
      </c>
    </row>
    <row r="36" spans="1:19" s="73" customFormat="1" x14ac:dyDescent="0.15">
      <c r="A36" s="44" t="s">
        <v>26</v>
      </c>
      <c r="B36" s="41">
        <f t="shared" si="0"/>
        <v>118017</v>
      </c>
      <c r="C36" s="41">
        <f t="shared" si="1"/>
        <v>59086</v>
      </c>
      <c r="D36" s="41">
        <f t="shared" si="2"/>
        <v>58931</v>
      </c>
      <c r="E36" s="41">
        <v>11250</v>
      </c>
      <c r="F36" s="41">
        <v>5845</v>
      </c>
      <c r="G36" s="41">
        <v>5405</v>
      </c>
      <c r="H36" s="41">
        <v>25117</v>
      </c>
      <c r="I36" s="41">
        <v>12356</v>
      </c>
      <c r="J36" s="41">
        <v>12761</v>
      </c>
      <c r="K36" s="41">
        <v>18208</v>
      </c>
      <c r="L36" s="41">
        <v>9344</v>
      </c>
      <c r="M36" s="41">
        <v>8864</v>
      </c>
      <c r="N36" s="41">
        <v>40847</v>
      </c>
      <c r="O36" s="41">
        <v>20732</v>
      </c>
      <c r="P36" s="41">
        <v>20115</v>
      </c>
      <c r="Q36" s="41">
        <v>22595</v>
      </c>
      <c r="R36" s="41">
        <v>10809</v>
      </c>
      <c r="S36" s="41">
        <v>11786</v>
      </c>
    </row>
    <row r="37" spans="1:19" x14ac:dyDescent="0.15">
      <c r="A37" s="45" t="s">
        <v>25</v>
      </c>
      <c r="B37" s="43">
        <f t="shared" ref="B37:B68" si="3">E37+H37+K37+N37+Q37</f>
        <v>24883</v>
      </c>
      <c r="C37" s="43">
        <f t="shared" ref="C37:C68" si="4">F37+I37+L37+O37+R37</f>
        <v>12764</v>
      </c>
      <c r="D37" s="43">
        <f t="shared" ref="D37:D68" si="5">G37+J37+M37+P37+S37</f>
        <v>12119</v>
      </c>
      <c r="E37" s="43">
        <v>2615</v>
      </c>
      <c r="F37" s="43">
        <v>1380</v>
      </c>
      <c r="G37" s="43">
        <v>1235</v>
      </c>
      <c r="H37" s="43">
        <v>5323</v>
      </c>
      <c r="I37" s="43">
        <v>2668</v>
      </c>
      <c r="J37" s="43">
        <v>2655</v>
      </c>
      <c r="K37" s="43">
        <v>4247</v>
      </c>
      <c r="L37" s="43">
        <v>2164</v>
      </c>
      <c r="M37" s="43">
        <v>2083</v>
      </c>
      <c r="N37" s="43">
        <v>8455</v>
      </c>
      <c r="O37" s="43">
        <v>4401</v>
      </c>
      <c r="P37" s="43">
        <v>4054</v>
      </c>
      <c r="Q37" s="43">
        <v>4243</v>
      </c>
      <c r="R37" s="43">
        <v>2151</v>
      </c>
      <c r="S37" s="43">
        <v>2092</v>
      </c>
    </row>
    <row r="38" spans="1:19" x14ac:dyDescent="0.15">
      <c r="A38" s="45" t="s">
        <v>24</v>
      </c>
      <c r="B38" s="43">
        <f t="shared" si="3"/>
        <v>24636</v>
      </c>
      <c r="C38" s="43">
        <f t="shared" si="4"/>
        <v>12349</v>
      </c>
      <c r="D38" s="43">
        <f t="shared" si="5"/>
        <v>12287</v>
      </c>
      <c r="E38" s="43">
        <v>2492</v>
      </c>
      <c r="F38" s="43">
        <v>1272</v>
      </c>
      <c r="G38" s="43">
        <v>1220</v>
      </c>
      <c r="H38" s="43">
        <v>5292</v>
      </c>
      <c r="I38" s="43">
        <v>2695</v>
      </c>
      <c r="J38" s="43">
        <v>2597</v>
      </c>
      <c r="K38" s="43">
        <v>4004</v>
      </c>
      <c r="L38" s="43">
        <v>2009</v>
      </c>
      <c r="M38" s="43">
        <v>1995</v>
      </c>
      <c r="N38" s="43">
        <v>8503</v>
      </c>
      <c r="O38" s="43">
        <v>4290</v>
      </c>
      <c r="P38" s="43">
        <v>4213</v>
      </c>
      <c r="Q38" s="43">
        <v>4345</v>
      </c>
      <c r="R38" s="43">
        <v>2083</v>
      </c>
      <c r="S38" s="43">
        <v>2262</v>
      </c>
    </row>
    <row r="39" spans="1:19" x14ac:dyDescent="0.15">
      <c r="A39" s="45" t="s">
        <v>23</v>
      </c>
      <c r="B39" s="43">
        <f t="shared" si="3"/>
        <v>23804</v>
      </c>
      <c r="C39" s="43">
        <f t="shared" si="4"/>
        <v>11888</v>
      </c>
      <c r="D39" s="43">
        <f t="shared" si="5"/>
        <v>11916</v>
      </c>
      <c r="E39" s="43">
        <v>2213</v>
      </c>
      <c r="F39" s="43">
        <v>1140</v>
      </c>
      <c r="G39" s="43">
        <v>1073</v>
      </c>
      <c r="H39" s="43">
        <v>5123</v>
      </c>
      <c r="I39" s="43">
        <v>2433</v>
      </c>
      <c r="J39" s="43">
        <v>2690</v>
      </c>
      <c r="K39" s="43">
        <v>3602</v>
      </c>
      <c r="L39" s="43">
        <v>1851</v>
      </c>
      <c r="M39" s="43">
        <v>1751</v>
      </c>
      <c r="N39" s="43">
        <v>8412</v>
      </c>
      <c r="O39" s="43">
        <v>4295</v>
      </c>
      <c r="P39" s="43">
        <v>4117</v>
      </c>
      <c r="Q39" s="43">
        <v>4454</v>
      </c>
      <c r="R39" s="43">
        <v>2169</v>
      </c>
      <c r="S39" s="43">
        <v>2285</v>
      </c>
    </row>
    <row r="40" spans="1:19" x14ac:dyDescent="0.15">
      <c r="A40" s="42" t="s">
        <v>22</v>
      </c>
      <c r="B40" s="43">
        <f t="shared" si="3"/>
        <v>23920</v>
      </c>
      <c r="C40" s="43">
        <f t="shared" si="4"/>
        <v>11613</v>
      </c>
      <c r="D40" s="43">
        <f t="shared" si="5"/>
        <v>12307</v>
      </c>
      <c r="E40" s="43">
        <v>2132</v>
      </c>
      <c r="F40" s="43">
        <v>1100</v>
      </c>
      <c r="G40" s="43">
        <v>1032</v>
      </c>
      <c r="H40" s="43">
        <v>5068</v>
      </c>
      <c r="I40" s="43">
        <v>2393</v>
      </c>
      <c r="J40" s="43">
        <v>2675</v>
      </c>
      <c r="K40" s="43">
        <v>3547</v>
      </c>
      <c r="L40" s="43">
        <v>1834</v>
      </c>
      <c r="M40" s="43">
        <v>1713</v>
      </c>
      <c r="N40" s="43">
        <v>8272</v>
      </c>
      <c r="O40" s="43">
        <v>4053</v>
      </c>
      <c r="P40" s="43">
        <v>4219</v>
      </c>
      <c r="Q40" s="43">
        <v>4901</v>
      </c>
      <c r="R40" s="43">
        <v>2233</v>
      </c>
      <c r="S40" s="43">
        <v>2668</v>
      </c>
    </row>
    <row r="41" spans="1:19" x14ac:dyDescent="0.15">
      <c r="A41" s="42" t="s">
        <v>21</v>
      </c>
      <c r="B41" s="43">
        <f t="shared" si="3"/>
        <v>20774</v>
      </c>
      <c r="C41" s="43">
        <f t="shared" si="4"/>
        <v>10472</v>
      </c>
      <c r="D41" s="43">
        <f t="shared" si="5"/>
        <v>10302</v>
      </c>
      <c r="E41" s="43">
        <v>1798</v>
      </c>
      <c r="F41" s="43">
        <v>953</v>
      </c>
      <c r="G41" s="43">
        <v>845</v>
      </c>
      <c r="H41" s="43">
        <v>4311</v>
      </c>
      <c r="I41" s="43">
        <v>2167</v>
      </c>
      <c r="J41" s="43">
        <v>2144</v>
      </c>
      <c r="K41" s="43">
        <v>2808</v>
      </c>
      <c r="L41" s="43">
        <v>1486</v>
      </c>
      <c r="M41" s="43">
        <v>1322</v>
      </c>
      <c r="N41" s="43">
        <v>7205</v>
      </c>
      <c r="O41" s="43">
        <v>3693</v>
      </c>
      <c r="P41" s="43">
        <v>3512</v>
      </c>
      <c r="Q41" s="43">
        <v>4652</v>
      </c>
      <c r="R41" s="43">
        <v>2173</v>
      </c>
      <c r="S41" s="43">
        <v>2479</v>
      </c>
    </row>
    <row r="42" spans="1:19" x14ac:dyDescent="0.15">
      <c r="A42" s="44" t="s">
        <v>20</v>
      </c>
      <c r="B42" s="41">
        <f t="shared" si="3"/>
        <v>117611</v>
      </c>
      <c r="C42" s="41">
        <f t="shared" si="4"/>
        <v>58737</v>
      </c>
      <c r="D42" s="41">
        <f t="shared" si="5"/>
        <v>58874</v>
      </c>
      <c r="E42" s="41">
        <v>8549</v>
      </c>
      <c r="F42" s="41">
        <v>4689</v>
      </c>
      <c r="G42" s="41">
        <v>3860</v>
      </c>
      <c r="H42" s="41">
        <v>25393</v>
      </c>
      <c r="I42" s="41">
        <v>12233</v>
      </c>
      <c r="J42" s="41">
        <v>13160</v>
      </c>
      <c r="K42" s="41">
        <v>14394</v>
      </c>
      <c r="L42" s="41">
        <v>7476</v>
      </c>
      <c r="M42" s="41">
        <v>6918</v>
      </c>
      <c r="N42" s="41">
        <v>38535</v>
      </c>
      <c r="O42" s="41">
        <v>19562</v>
      </c>
      <c r="P42" s="41">
        <v>18973</v>
      </c>
      <c r="Q42" s="41">
        <v>30740</v>
      </c>
      <c r="R42" s="41">
        <v>14777</v>
      </c>
      <c r="S42" s="41">
        <v>15963</v>
      </c>
    </row>
    <row r="43" spans="1:19" x14ac:dyDescent="0.15">
      <c r="A43" s="42" t="s">
        <v>19</v>
      </c>
      <c r="B43" s="43">
        <f t="shared" si="3"/>
        <v>22626</v>
      </c>
      <c r="C43" s="43">
        <f t="shared" si="4"/>
        <v>11144</v>
      </c>
      <c r="D43" s="43">
        <f t="shared" si="5"/>
        <v>11482</v>
      </c>
      <c r="E43" s="43">
        <v>1849</v>
      </c>
      <c r="F43" s="43">
        <v>1001</v>
      </c>
      <c r="G43" s="43">
        <v>848</v>
      </c>
      <c r="H43" s="43">
        <v>4745</v>
      </c>
      <c r="I43" s="43">
        <v>2271</v>
      </c>
      <c r="J43" s="43">
        <v>2474</v>
      </c>
      <c r="K43" s="43">
        <v>3060</v>
      </c>
      <c r="L43" s="43">
        <v>1578</v>
      </c>
      <c r="M43" s="43">
        <v>1482</v>
      </c>
      <c r="N43" s="43">
        <v>7486</v>
      </c>
      <c r="O43" s="43">
        <v>3739</v>
      </c>
      <c r="P43" s="43">
        <v>3747</v>
      </c>
      <c r="Q43" s="43">
        <v>5486</v>
      </c>
      <c r="R43" s="43">
        <v>2555</v>
      </c>
      <c r="S43" s="43">
        <v>2931</v>
      </c>
    </row>
    <row r="44" spans="1:19" x14ac:dyDescent="0.15">
      <c r="A44" s="42" t="s">
        <v>15</v>
      </c>
      <c r="B44" s="43">
        <f t="shared" si="3"/>
        <v>22340</v>
      </c>
      <c r="C44" s="43">
        <f t="shared" si="4"/>
        <v>11267</v>
      </c>
      <c r="D44" s="43">
        <f t="shared" si="5"/>
        <v>11073</v>
      </c>
      <c r="E44" s="43">
        <v>1694</v>
      </c>
      <c r="F44" s="43">
        <v>931</v>
      </c>
      <c r="G44" s="43">
        <v>763</v>
      </c>
      <c r="H44" s="43">
        <v>4790</v>
      </c>
      <c r="I44" s="43">
        <v>2329</v>
      </c>
      <c r="J44" s="43">
        <v>2461</v>
      </c>
      <c r="K44" s="43">
        <v>2736</v>
      </c>
      <c r="L44" s="43">
        <v>1449</v>
      </c>
      <c r="M44" s="43">
        <v>1287</v>
      </c>
      <c r="N44" s="43">
        <v>7480</v>
      </c>
      <c r="O44" s="43">
        <v>3891</v>
      </c>
      <c r="P44" s="43">
        <v>3589</v>
      </c>
      <c r="Q44" s="43">
        <v>5640</v>
      </c>
      <c r="R44" s="43">
        <v>2667</v>
      </c>
      <c r="S44" s="43">
        <v>2973</v>
      </c>
    </row>
    <row r="45" spans="1:19" x14ac:dyDescent="0.15">
      <c r="A45" s="42" t="s">
        <v>18</v>
      </c>
      <c r="B45" s="43">
        <f t="shared" si="3"/>
        <v>22185</v>
      </c>
      <c r="C45" s="43">
        <f t="shared" si="4"/>
        <v>11149</v>
      </c>
      <c r="D45" s="43">
        <f t="shared" si="5"/>
        <v>11036</v>
      </c>
      <c r="E45" s="43">
        <v>1570</v>
      </c>
      <c r="F45" s="43">
        <v>879</v>
      </c>
      <c r="G45" s="43">
        <v>691</v>
      </c>
      <c r="H45" s="43">
        <v>4708</v>
      </c>
      <c r="I45" s="43">
        <v>2279</v>
      </c>
      <c r="J45" s="43">
        <v>2429</v>
      </c>
      <c r="K45" s="43">
        <v>2717</v>
      </c>
      <c r="L45" s="43">
        <v>1419</v>
      </c>
      <c r="M45" s="43">
        <v>1298</v>
      </c>
      <c r="N45" s="43">
        <v>7279</v>
      </c>
      <c r="O45" s="43">
        <v>3754</v>
      </c>
      <c r="P45" s="43">
        <v>3525</v>
      </c>
      <c r="Q45" s="43">
        <v>5911</v>
      </c>
      <c r="R45" s="43">
        <v>2818</v>
      </c>
      <c r="S45" s="43">
        <v>3093</v>
      </c>
    </row>
    <row r="46" spans="1:19" x14ac:dyDescent="0.15">
      <c r="A46" s="42" t="s">
        <v>17</v>
      </c>
      <c r="B46" s="43">
        <f t="shared" si="3"/>
        <v>25038</v>
      </c>
      <c r="C46" s="43">
        <f t="shared" si="4"/>
        <v>12560</v>
      </c>
      <c r="D46" s="43">
        <f t="shared" si="5"/>
        <v>12478</v>
      </c>
      <c r="E46" s="43">
        <v>1692</v>
      </c>
      <c r="F46" s="43">
        <v>937</v>
      </c>
      <c r="G46" s="43">
        <v>755</v>
      </c>
      <c r="H46" s="43">
        <v>5579</v>
      </c>
      <c r="I46" s="43">
        <v>2689</v>
      </c>
      <c r="J46" s="43">
        <v>2890</v>
      </c>
      <c r="K46" s="43">
        <v>2913</v>
      </c>
      <c r="L46" s="43">
        <v>1504</v>
      </c>
      <c r="M46" s="43">
        <v>1409</v>
      </c>
      <c r="N46" s="43">
        <v>8171</v>
      </c>
      <c r="O46" s="43">
        <v>4118</v>
      </c>
      <c r="P46" s="43">
        <v>4053</v>
      </c>
      <c r="Q46" s="43">
        <v>6683</v>
      </c>
      <c r="R46" s="43">
        <v>3312</v>
      </c>
      <c r="S46" s="43">
        <v>3371</v>
      </c>
    </row>
    <row r="47" spans="1:19" x14ac:dyDescent="0.15">
      <c r="A47" s="42" t="s">
        <v>16</v>
      </c>
      <c r="B47" s="43">
        <f t="shared" si="3"/>
        <v>25422</v>
      </c>
      <c r="C47" s="43">
        <f t="shared" si="4"/>
        <v>12617</v>
      </c>
      <c r="D47" s="43">
        <f t="shared" si="5"/>
        <v>12805</v>
      </c>
      <c r="E47" s="43">
        <v>1744</v>
      </c>
      <c r="F47" s="43">
        <v>941</v>
      </c>
      <c r="G47" s="43">
        <v>803</v>
      </c>
      <c r="H47" s="43">
        <v>5571</v>
      </c>
      <c r="I47" s="43">
        <v>2665</v>
      </c>
      <c r="J47" s="43">
        <v>2906</v>
      </c>
      <c r="K47" s="43">
        <v>2968</v>
      </c>
      <c r="L47" s="43">
        <v>1526</v>
      </c>
      <c r="M47" s="43">
        <v>1442</v>
      </c>
      <c r="N47" s="43">
        <v>8119</v>
      </c>
      <c r="O47" s="43">
        <v>4060</v>
      </c>
      <c r="P47" s="43">
        <v>4059</v>
      </c>
      <c r="Q47" s="43">
        <v>7020</v>
      </c>
      <c r="R47" s="43">
        <v>3425</v>
      </c>
      <c r="S47" s="43">
        <v>3595</v>
      </c>
    </row>
    <row r="48" spans="1:19" x14ac:dyDescent="0.15">
      <c r="A48" s="44" t="s">
        <v>14</v>
      </c>
      <c r="B48" s="41">
        <f t="shared" si="3"/>
        <v>131206</v>
      </c>
      <c r="C48" s="41">
        <f t="shared" si="4"/>
        <v>65284</v>
      </c>
      <c r="D48" s="41">
        <f t="shared" si="5"/>
        <v>65922</v>
      </c>
      <c r="E48" s="41">
        <v>8522</v>
      </c>
      <c r="F48" s="41">
        <v>4564</v>
      </c>
      <c r="G48" s="41">
        <v>3958</v>
      </c>
      <c r="H48" s="41">
        <v>29895</v>
      </c>
      <c r="I48" s="41">
        <v>14446</v>
      </c>
      <c r="J48" s="41">
        <v>15449</v>
      </c>
      <c r="K48" s="41">
        <v>15490</v>
      </c>
      <c r="L48" s="41">
        <v>7547</v>
      </c>
      <c r="M48" s="41">
        <v>7943</v>
      </c>
      <c r="N48" s="41">
        <v>41171</v>
      </c>
      <c r="O48" s="41">
        <v>20538</v>
      </c>
      <c r="P48" s="41">
        <v>20633</v>
      </c>
      <c r="Q48" s="41">
        <v>36128</v>
      </c>
      <c r="R48" s="41">
        <v>18189</v>
      </c>
      <c r="S48" s="41">
        <v>17939</v>
      </c>
    </row>
    <row r="49" spans="1:19" x14ac:dyDescent="0.15">
      <c r="A49" s="42" t="s">
        <v>13</v>
      </c>
      <c r="B49" s="43">
        <f t="shared" si="3"/>
        <v>25612</v>
      </c>
      <c r="C49" s="43">
        <f t="shared" si="4"/>
        <v>12751</v>
      </c>
      <c r="D49" s="43">
        <f t="shared" si="5"/>
        <v>12861</v>
      </c>
      <c r="E49" s="43">
        <v>1738</v>
      </c>
      <c r="F49" s="43">
        <v>936</v>
      </c>
      <c r="G49" s="43">
        <v>802</v>
      </c>
      <c r="H49" s="43">
        <v>5818</v>
      </c>
      <c r="I49" s="43">
        <v>2787</v>
      </c>
      <c r="J49" s="43">
        <v>3031</v>
      </c>
      <c r="K49" s="43">
        <v>2999</v>
      </c>
      <c r="L49" s="43">
        <v>1490</v>
      </c>
      <c r="M49" s="43">
        <v>1509</v>
      </c>
      <c r="N49" s="43">
        <v>8014</v>
      </c>
      <c r="O49" s="43">
        <v>4013</v>
      </c>
      <c r="P49" s="43">
        <v>4001</v>
      </c>
      <c r="Q49" s="43">
        <v>7043</v>
      </c>
      <c r="R49" s="43">
        <v>3525</v>
      </c>
      <c r="S49" s="43">
        <v>3518</v>
      </c>
    </row>
    <row r="50" spans="1:19" x14ac:dyDescent="0.15">
      <c r="A50" s="42" t="s">
        <v>12</v>
      </c>
      <c r="B50" s="43">
        <f t="shared" si="3"/>
        <v>26717</v>
      </c>
      <c r="C50" s="43">
        <f t="shared" si="4"/>
        <v>13288</v>
      </c>
      <c r="D50" s="43">
        <f t="shared" si="5"/>
        <v>13429</v>
      </c>
      <c r="E50" s="43">
        <v>1791</v>
      </c>
      <c r="F50" s="43">
        <v>965</v>
      </c>
      <c r="G50" s="43">
        <v>826</v>
      </c>
      <c r="H50" s="43">
        <v>5982</v>
      </c>
      <c r="I50" s="43">
        <v>2850</v>
      </c>
      <c r="J50" s="43">
        <v>3132</v>
      </c>
      <c r="K50" s="43">
        <v>3137</v>
      </c>
      <c r="L50" s="43">
        <v>1557</v>
      </c>
      <c r="M50" s="43">
        <v>1580</v>
      </c>
      <c r="N50" s="43">
        <v>8398</v>
      </c>
      <c r="O50" s="43">
        <v>4189</v>
      </c>
      <c r="P50" s="43">
        <v>4209</v>
      </c>
      <c r="Q50" s="43">
        <v>7409</v>
      </c>
      <c r="R50" s="43">
        <v>3727</v>
      </c>
      <c r="S50" s="43">
        <v>3682</v>
      </c>
    </row>
    <row r="51" spans="1:19" x14ac:dyDescent="0.15">
      <c r="A51" s="42" t="s">
        <v>11</v>
      </c>
      <c r="B51" s="43">
        <f t="shared" si="3"/>
        <v>26607</v>
      </c>
      <c r="C51" s="43">
        <f t="shared" si="4"/>
        <v>13308</v>
      </c>
      <c r="D51" s="43">
        <f t="shared" si="5"/>
        <v>13299</v>
      </c>
      <c r="E51" s="43">
        <v>1750</v>
      </c>
      <c r="F51" s="43">
        <v>922</v>
      </c>
      <c r="G51" s="43">
        <v>828</v>
      </c>
      <c r="H51" s="43">
        <v>6037</v>
      </c>
      <c r="I51" s="43">
        <v>2956</v>
      </c>
      <c r="J51" s="43">
        <v>3081</v>
      </c>
      <c r="K51" s="43">
        <v>3057</v>
      </c>
      <c r="L51" s="43">
        <v>1505</v>
      </c>
      <c r="M51" s="43">
        <v>1552</v>
      </c>
      <c r="N51" s="43">
        <v>8353</v>
      </c>
      <c r="O51" s="43">
        <v>4152</v>
      </c>
      <c r="P51" s="43">
        <v>4201</v>
      </c>
      <c r="Q51" s="43">
        <v>7410</v>
      </c>
      <c r="R51" s="43">
        <v>3773</v>
      </c>
      <c r="S51" s="43">
        <v>3637</v>
      </c>
    </row>
    <row r="52" spans="1:19" x14ac:dyDescent="0.15">
      <c r="A52" s="42" t="s">
        <v>5</v>
      </c>
      <c r="B52" s="43">
        <f t="shared" si="3"/>
        <v>25242</v>
      </c>
      <c r="C52" s="43">
        <f t="shared" si="4"/>
        <v>12540</v>
      </c>
      <c r="D52" s="43">
        <f t="shared" si="5"/>
        <v>12702</v>
      </c>
      <c r="E52" s="43">
        <v>1620</v>
      </c>
      <c r="F52" s="43">
        <v>875</v>
      </c>
      <c r="G52" s="43">
        <v>745</v>
      </c>
      <c r="H52" s="43">
        <v>5907</v>
      </c>
      <c r="I52" s="43">
        <v>2810</v>
      </c>
      <c r="J52" s="43">
        <v>3097</v>
      </c>
      <c r="K52" s="43">
        <v>2936</v>
      </c>
      <c r="L52" s="43">
        <v>1454</v>
      </c>
      <c r="M52" s="43">
        <v>1482</v>
      </c>
      <c r="N52" s="43">
        <v>7874</v>
      </c>
      <c r="O52" s="43">
        <v>3879</v>
      </c>
      <c r="P52" s="43">
        <v>3995</v>
      </c>
      <c r="Q52" s="43">
        <v>6905</v>
      </c>
      <c r="R52" s="43">
        <v>3522</v>
      </c>
      <c r="S52" s="43">
        <v>3383</v>
      </c>
    </row>
    <row r="53" spans="1:19" x14ac:dyDescent="0.15">
      <c r="A53" s="42" t="s">
        <v>6</v>
      </c>
      <c r="B53" s="43">
        <f t="shared" si="3"/>
        <v>27028</v>
      </c>
      <c r="C53" s="43">
        <f t="shared" si="4"/>
        <v>13397</v>
      </c>
      <c r="D53" s="43">
        <f t="shared" si="5"/>
        <v>13631</v>
      </c>
      <c r="E53" s="43">
        <v>1623</v>
      </c>
      <c r="F53" s="43">
        <v>866</v>
      </c>
      <c r="G53" s="43">
        <v>757</v>
      </c>
      <c r="H53" s="43">
        <v>6151</v>
      </c>
      <c r="I53" s="43">
        <v>3043</v>
      </c>
      <c r="J53" s="43">
        <v>3108</v>
      </c>
      <c r="K53" s="43">
        <v>3361</v>
      </c>
      <c r="L53" s="43">
        <v>1541</v>
      </c>
      <c r="M53" s="43">
        <v>1820</v>
      </c>
      <c r="N53" s="43">
        <v>8532</v>
      </c>
      <c r="O53" s="43">
        <v>4305</v>
      </c>
      <c r="P53" s="43">
        <v>4227</v>
      </c>
      <c r="Q53" s="43">
        <v>7361</v>
      </c>
      <c r="R53" s="43">
        <v>3642</v>
      </c>
      <c r="S53" s="43">
        <v>3719</v>
      </c>
    </row>
    <row r="54" spans="1:19" x14ac:dyDescent="0.15">
      <c r="A54" s="44" t="s">
        <v>9</v>
      </c>
      <c r="B54" s="41">
        <f t="shared" si="3"/>
        <v>119276</v>
      </c>
      <c r="C54" s="41">
        <f t="shared" si="4"/>
        <v>59796</v>
      </c>
      <c r="D54" s="41">
        <f t="shared" si="5"/>
        <v>59480</v>
      </c>
      <c r="E54" s="41">
        <v>7797</v>
      </c>
      <c r="F54" s="41">
        <v>3986</v>
      </c>
      <c r="G54" s="41">
        <v>3811</v>
      </c>
      <c r="H54" s="41">
        <v>26391</v>
      </c>
      <c r="I54" s="41">
        <v>13133</v>
      </c>
      <c r="J54" s="41">
        <v>13258</v>
      </c>
      <c r="K54" s="41">
        <v>16404</v>
      </c>
      <c r="L54" s="41">
        <v>7723</v>
      </c>
      <c r="M54" s="41">
        <v>8681</v>
      </c>
      <c r="N54" s="41">
        <v>39021</v>
      </c>
      <c r="O54" s="41">
        <v>19168</v>
      </c>
      <c r="P54" s="41">
        <v>19853</v>
      </c>
      <c r="Q54" s="41">
        <v>29663</v>
      </c>
      <c r="R54" s="41">
        <v>15786</v>
      </c>
      <c r="S54" s="41">
        <v>13877</v>
      </c>
    </row>
    <row r="55" spans="1:19" x14ac:dyDescent="0.15">
      <c r="A55" s="42" t="s">
        <v>7</v>
      </c>
      <c r="B55" s="43">
        <f t="shared" si="3"/>
        <v>24633</v>
      </c>
      <c r="C55" s="43">
        <f t="shared" si="4"/>
        <v>12186</v>
      </c>
      <c r="D55" s="43">
        <f t="shared" si="5"/>
        <v>12447</v>
      </c>
      <c r="E55" s="43">
        <v>1542</v>
      </c>
      <c r="F55" s="43">
        <v>814</v>
      </c>
      <c r="G55" s="43">
        <v>728</v>
      </c>
      <c r="H55" s="43">
        <v>5649</v>
      </c>
      <c r="I55" s="43">
        <v>2798</v>
      </c>
      <c r="J55" s="43">
        <v>2851</v>
      </c>
      <c r="K55" s="43">
        <v>3190</v>
      </c>
      <c r="L55" s="43">
        <v>1497</v>
      </c>
      <c r="M55" s="43">
        <v>1693</v>
      </c>
      <c r="N55" s="43">
        <v>7839</v>
      </c>
      <c r="O55" s="43">
        <v>3772</v>
      </c>
      <c r="P55" s="43">
        <v>4067</v>
      </c>
      <c r="Q55" s="43">
        <v>6413</v>
      </c>
      <c r="R55" s="43">
        <v>3305</v>
      </c>
      <c r="S55" s="43">
        <v>3108</v>
      </c>
    </row>
    <row r="56" spans="1:19" x14ac:dyDescent="0.15">
      <c r="A56" s="42" t="s">
        <v>8</v>
      </c>
      <c r="B56" s="43">
        <f t="shared" si="3"/>
        <v>24258</v>
      </c>
      <c r="C56" s="43">
        <f t="shared" si="4"/>
        <v>12374</v>
      </c>
      <c r="D56" s="43">
        <f t="shared" si="5"/>
        <v>11884</v>
      </c>
      <c r="E56" s="43">
        <v>1539</v>
      </c>
      <c r="F56" s="43">
        <v>811</v>
      </c>
      <c r="G56" s="43">
        <v>728</v>
      </c>
      <c r="H56" s="43">
        <v>5340</v>
      </c>
      <c r="I56" s="43">
        <v>2670</v>
      </c>
      <c r="J56" s="43">
        <v>2670</v>
      </c>
      <c r="K56" s="43">
        <v>3192</v>
      </c>
      <c r="L56" s="43">
        <v>1521</v>
      </c>
      <c r="M56" s="43">
        <v>1671</v>
      </c>
      <c r="N56" s="43">
        <v>7854</v>
      </c>
      <c r="O56" s="43">
        <v>4008</v>
      </c>
      <c r="P56" s="43">
        <v>3846</v>
      </c>
      <c r="Q56" s="43">
        <v>6333</v>
      </c>
      <c r="R56" s="43">
        <v>3364</v>
      </c>
      <c r="S56" s="43">
        <v>2969</v>
      </c>
    </row>
    <row r="57" spans="1:19" x14ac:dyDescent="0.15">
      <c r="A57" s="42" t="s">
        <v>10</v>
      </c>
      <c r="B57" s="43">
        <f t="shared" si="3"/>
        <v>24304</v>
      </c>
      <c r="C57" s="43">
        <f t="shared" si="4"/>
        <v>11990</v>
      </c>
      <c r="D57" s="43">
        <f t="shared" si="5"/>
        <v>12314</v>
      </c>
      <c r="E57" s="43">
        <v>1549</v>
      </c>
      <c r="F57" s="43">
        <v>768</v>
      </c>
      <c r="G57" s="43">
        <v>781</v>
      </c>
      <c r="H57" s="43">
        <v>5336</v>
      </c>
      <c r="I57" s="43">
        <v>2678</v>
      </c>
      <c r="J57" s="43">
        <v>2658</v>
      </c>
      <c r="K57" s="43">
        <v>3334</v>
      </c>
      <c r="L57" s="43">
        <v>1491</v>
      </c>
      <c r="M57" s="43">
        <v>1843</v>
      </c>
      <c r="N57" s="43">
        <v>7943</v>
      </c>
      <c r="O57" s="43">
        <v>3816</v>
      </c>
      <c r="P57" s="43">
        <v>4127</v>
      </c>
      <c r="Q57" s="43">
        <v>6142</v>
      </c>
      <c r="R57" s="43">
        <v>3237</v>
      </c>
      <c r="S57" s="43">
        <v>2905</v>
      </c>
    </row>
    <row r="58" spans="1:19" x14ac:dyDescent="0.15">
      <c r="A58" s="42" t="s">
        <v>57</v>
      </c>
      <c r="B58" s="43">
        <f t="shared" si="3"/>
        <v>22932</v>
      </c>
      <c r="C58" s="43">
        <f t="shared" si="4"/>
        <v>11542</v>
      </c>
      <c r="D58" s="43">
        <f t="shared" si="5"/>
        <v>11390</v>
      </c>
      <c r="E58" s="43">
        <v>1511</v>
      </c>
      <c r="F58" s="43">
        <v>756</v>
      </c>
      <c r="G58" s="43">
        <v>755</v>
      </c>
      <c r="H58" s="43">
        <v>5065</v>
      </c>
      <c r="I58" s="43">
        <v>2531</v>
      </c>
      <c r="J58" s="43">
        <v>2534</v>
      </c>
      <c r="K58" s="43">
        <v>3301</v>
      </c>
      <c r="L58" s="43">
        <v>1573</v>
      </c>
      <c r="M58" s="43">
        <v>1728</v>
      </c>
      <c r="N58" s="43">
        <v>7560</v>
      </c>
      <c r="O58" s="43">
        <v>3722</v>
      </c>
      <c r="P58" s="43">
        <v>3838</v>
      </c>
      <c r="Q58" s="43">
        <v>5495</v>
      </c>
      <c r="R58" s="43">
        <v>2960</v>
      </c>
      <c r="S58" s="43">
        <v>2535</v>
      </c>
    </row>
    <row r="59" spans="1:19" x14ac:dyDescent="0.15">
      <c r="A59" s="42" t="s">
        <v>66</v>
      </c>
      <c r="B59" s="43">
        <f t="shared" si="3"/>
        <v>23149</v>
      </c>
      <c r="C59" s="43">
        <f t="shared" si="4"/>
        <v>11704</v>
      </c>
      <c r="D59" s="43">
        <f t="shared" si="5"/>
        <v>11445</v>
      </c>
      <c r="E59" s="43">
        <v>1656</v>
      </c>
      <c r="F59" s="43">
        <v>837</v>
      </c>
      <c r="G59" s="43">
        <v>819</v>
      </c>
      <c r="H59" s="43">
        <v>5001</v>
      </c>
      <c r="I59" s="43">
        <v>2456</v>
      </c>
      <c r="J59" s="43">
        <v>2545</v>
      </c>
      <c r="K59" s="43">
        <v>3387</v>
      </c>
      <c r="L59" s="43">
        <v>1641</v>
      </c>
      <c r="M59" s="43">
        <v>1746</v>
      </c>
      <c r="N59" s="43">
        <v>7825</v>
      </c>
      <c r="O59" s="43">
        <v>3850</v>
      </c>
      <c r="P59" s="43">
        <v>3975</v>
      </c>
      <c r="Q59" s="43">
        <v>5280</v>
      </c>
      <c r="R59" s="43">
        <v>2920</v>
      </c>
      <c r="S59" s="43">
        <v>2360</v>
      </c>
    </row>
    <row r="60" spans="1:19" x14ac:dyDescent="0.15">
      <c r="A60" s="44" t="s">
        <v>59</v>
      </c>
      <c r="B60" s="41">
        <f t="shared" si="3"/>
        <v>116398</v>
      </c>
      <c r="C60" s="41">
        <f t="shared" si="4"/>
        <v>57555</v>
      </c>
      <c r="D60" s="41">
        <f t="shared" si="5"/>
        <v>58843</v>
      </c>
      <c r="E60" s="41">
        <v>9348</v>
      </c>
      <c r="F60" s="41">
        <v>4450</v>
      </c>
      <c r="G60" s="41">
        <v>4898</v>
      </c>
      <c r="H60" s="41">
        <v>25127</v>
      </c>
      <c r="I60" s="41">
        <v>12206</v>
      </c>
      <c r="J60" s="41">
        <v>12921</v>
      </c>
      <c r="K60" s="41">
        <v>18648</v>
      </c>
      <c r="L60" s="41">
        <v>8733</v>
      </c>
      <c r="M60" s="41">
        <v>9915</v>
      </c>
      <c r="N60" s="41">
        <v>40025</v>
      </c>
      <c r="O60" s="41">
        <v>19296</v>
      </c>
      <c r="P60" s="41">
        <v>20729</v>
      </c>
      <c r="Q60" s="41">
        <v>23250</v>
      </c>
      <c r="R60" s="41">
        <v>12870</v>
      </c>
      <c r="S60" s="41">
        <v>10380</v>
      </c>
    </row>
    <row r="61" spans="1:19" x14ac:dyDescent="0.15">
      <c r="A61" s="42" t="s">
        <v>60</v>
      </c>
      <c r="B61" s="43">
        <f t="shared" si="3"/>
        <v>23089</v>
      </c>
      <c r="C61" s="43">
        <f t="shared" si="4"/>
        <v>11601</v>
      </c>
      <c r="D61" s="43">
        <f t="shared" si="5"/>
        <v>11488</v>
      </c>
      <c r="E61" s="43">
        <v>1670</v>
      </c>
      <c r="F61" s="43">
        <v>798</v>
      </c>
      <c r="G61" s="43">
        <v>872</v>
      </c>
      <c r="H61" s="43">
        <v>5126</v>
      </c>
      <c r="I61" s="43">
        <v>2485</v>
      </c>
      <c r="J61" s="43">
        <v>2641</v>
      </c>
      <c r="K61" s="43">
        <v>3420</v>
      </c>
      <c r="L61" s="43">
        <v>1593</v>
      </c>
      <c r="M61" s="43">
        <v>1827</v>
      </c>
      <c r="N61" s="43">
        <v>7824</v>
      </c>
      <c r="O61" s="43">
        <v>3802</v>
      </c>
      <c r="P61" s="43">
        <v>4022</v>
      </c>
      <c r="Q61" s="43">
        <v>5049</v>
      </c>
      <c r="R61" s="43">
        <v>2923</v>
      </c>
      <c r="S61" s="43">
        <v>2126</v>
      </c>
    </row>
    <row r="62" spans="1:19" x14ac:dyDescent="0.15">
      <c r="A62" s="42" t="s">
        <v>62</v>
      </c>
      <c r="B62" s="43">
        <f t="shared" si="3"/>
        <v>23715</v>
      </c>
      <c r="C62" s="43">
        <f t="shared" si="4"/>
        <v>11798</v>
      </c>
      <c r="D62" s="43">
        <f t="shared" si="5"/>
        <v>11917</v>
      </c>
      <c r="E62" s="43">
        <v>1850</v>
      </c>
      <c r="F62" s="43">
        <v>899</v>
      </c>
      <c r="G62" s="43">
        <v>951</v>
      </c>
      <c r="H62" s="43">
        <v>5093</v>
      </c>
      <c r="I62" s="43">
        <v>2522</v>
      </c>
      <c r="J62" s="43">
        <v>2571</v>
      </c>
      <c r="K62" s="43">
        <v>3772</v>
      </c>
      <c r="L62" s="43">
        <v>1757</v>
      </c>
      <c r="M62" s="43">
        <v>2015</v>
      </c>
      <c r="N62" s="43">
        <v>8091</v>
      </c>
      <c r="O62" s="43">
        <v>3916</v>
      </c>
      <c r="P62" s="43">
        <v>4175</v>
      </c>
      <c r="Q62" s="43">
        <v>4909</v>
      </c>
      <c r="R62" s="43">
        <v>2704</v>
      </c>
      <c r="S62" s="43">
        <v>2205</v>
      </c>
    </row>
    <row r="63" spans="1:19" x14ac:dyDescent="0.15">
      <c r="A63" s="42" t="s">
        <v>64</v>
      </c>
      <c r="B63" s="43">
        <f t="shared" si="3"/>
        <v>25663</v>
      </c>
      <c r="C63" s="43">
        <f t="shared" si="4"/>
        <v>12644</v>
      </c>
      <c r="D63" s="43">
        <f t="shared" si="5"/>
        <v>13019</v>
      </c>
      <c r="E63" s="43">
        <v>2052</v>
      </c>
      <c r="F63" s="43">
        <v>937</v>
      </c>
      <c r="G63" s="43">
        <v>1115</v>
      </c>
      <c r="H63" s="43">
        <v>5550</v>
      </c>
      <c r="I63" s="43">
        <v>2686</v>
      </c>
      <c r="J63" s="43">
        <v>2864</v>
      </c>
      <c r="K63" s="43">
        <v>4106</v>
      </c>
      <c r="L63" s="43">
        <v>1917</v>
      </c>
      <c r="M63" s="43">
        <v>2189</v>
      </c>
      <c r="N63" s="43">
        <v>8777</v>
      </c>
      <c r="O63" s="43">
        <v>4231</v>
      </c>
      <c r="P63" s="43">
        <v>4546</v>
      </c>
      <c r="Q63" s="43">
        <v>5178</v>
      </c>
      <c r="R63" s="43">
        <v>2873</v>
      </c>
      <c r="S63" s="43">
        <v>2305</v>
      </c>
    </row>
    <row r="64" spans="1:19" x14ac:dyDescent="0.15">
      <c r="A64" s="42" t="s">
        <v>58</v>
      </c>
      <c r="B64" s="43">
        <f t="shared" si="3"/>
        <v>23230</v>
      </c>
      <c r="C64" s="43">
        <f t="shared" si="4"/>
        <v>11405</v>
      </c>
      <c r="D64" s="43">
        <f t="shared" si="5"/>
        <v>11825</v>
      </c>
      <c r="E64" s="43">
        <v>1915</v>
      </c>
      <c r="F64" s="43">
        <v>920</v>
      </c>
      <c r="G64" s="43">
        <v>995</v>
      </c>
      <c r="H64" s="43">
        <v>4953</v>
      </c>
      <c r="I64" s="43">
        <v>2392</v>
      </c>
      <c r="J64" s="43">
        <v>2561</v>
      </c>
      <c r="K64" s="43">
        <v>3851</v>
      </c>
      <c r="L64" s="43">
        <v>1811</v>
      </c>
      <c r="M64" s="43">
        <v>2040</v>
      </c>
      <c r="N64" s="43">
        <v>8137</v>
      </c>
      <c r="O64" s="43">
        <v>3916</v>
      </c>
      <c r="P64" s="43">
        <v>4221</v>
      </c>
      <c r="Q64" s="43">
        <v>4374</v>
      </c>
      <c r="R64" s="43">
        <v>2366</v>
      </c>
      <c r="S64" s="43">
        <v>2008</v>
      </c>
    </row>
    <row r="65" spans="1:19" x14ac:dyDescent="0.15">
      <c r="A65" s="42" t="s">
        <v>63</v>
      </c>
      <c r="B65" s="43">
        <f t="shared" si="3"/>
        <v>20701</v>
      </c>
      <c r="C65" s="43">
        <f t="shared" si="4"/>
        <v>10107</v>
      </c>
      <c r="D65" s="43">
        <f t="shared" si="5"/>
        <v>10594</v>
      </c>
      <c r="E65" s="43">
        <v>1861</v>
      </c>
      <c r="F65" s="43">
        <v>896</v>
      </c>
      <c r="G65" s="43">
        <v>965</v>
      </c>
      <c r="H65" s="43">
        <v>4405</v>
      </c>
      <c r="I65" s="43">
        <v>2121</v>
      </c>
      <c r="J65" s="43">
        <v>2284</v>
      </c>
      <c r="K65" s="43">
        <v>3499</v>
      </c>
      <c r="L65" s="43">
        <v>1655</v>
      </c>
      <c r="M65" s="43">
        <v>1844</v>
      </c>
      <c r="N65" s="43">
        <v>7196</v>
      </c>
      <c r="O65" s="43">
        <v>3431</v>
      </c>
      <c r="P65" s="43">
        <v>3765</v>
      </c>
      <c r="Q65" s="43">
        <v>3740</v>
      </c>
      <c r="R65" s="43">
        <v>2004</v>
      </c>
      <c r="S65" s="43">
        <v>1736</v>
      </c>
    </row>
    <row r="66" spans="1:19" s="73" customFormat="1" x14ac:dyDescent="0.15">
      <c r="A66" s="44" t="s">
        <v>65</v>
      </c>
      <c r="B66" s="41">
        <f t="shared" si="3"/>
        <v>83960</v>
      </c>
      <c r="C66" s="41">
        <f t="shared" si="4"/>
        <v>41240</v>
      </c>
      <c r="D66" s="41">
        <f t="shared" si="5"/>
        <v>42720</v>
      </c>
      <c r="E66" s="41">
        <v>8483</v>
      </c>
      <c r="F66" s="41">
        <v>4035</v>
      </c>
      <c r="G66" s="41">
        <v>4448</v>
      </c>
      <c r="H66" s="41">
        <v>18054</v>
      </c>
      <c r="I66" s="41">
        <v>8857</v>
      </c>
      <c r="J66" s="41">
        <v>9197</v>
      </c>
      <c r="K66" s="41">
        <v>14768</v>
      </c>
      <c r="L66" s="41">
        <v>7001</v>
      </c>
      <c r="M66" s="41">
        <v>7767</v>
      </c>
      <c r="N66" s="41">
        <v>28955</v>
      </c>
      <c r="O66" s="41">
        <v>14170</v>
      </c>
      <c r="P66" s="41">
        <v>14785</v>
      </c>
      <c r="Q66" s="41">
        <v>13700</v>
      </c>
      <c r="R66" s="41">
        <v>7177</v>
      </c>
      <c r="S66" s="41">
        <v>6523</v>
      </c>
    </row>
    <row r="67" spans="1:19" x14ac:dyDescent="0.15">
      <c r="A67" s="42" t="s">
        <v>61</v>
      </c>
      <c r="B67" s="43">
        <f t="shared" si="3"/>
        <v>20383</v>
      </c>
      <c r="C67" s="43">
        <f t="shared" si="4"/>
        <v>10072</v>
      </c>
      <c r="D67" s="43">
        <f t="shared" si="5"/>
        <v>10311</v>
      </c>
      <c r="E67" s="43">
        <v>1932</v>
      </c>
      <c r="F67" s="43">
        <v>937</v>
      </c>
      <c r="G67" s="43">
        <v>995</v>
      </c>
      <c r="H67" s="43">
        <v>4364</v>
      </c>
      <c r="I67" s="43">
        <v>2162</v>
      </c>
      <c r="J67" s="43">
        <v>2202</v>
      </c>
      <c r="K67" s="43">
        <v>3471</v>
      </c>
      <c r="L67" s="43">
        <v>1643</v>
      </c>
      <c r="M67" s="43">
        <v>1828</v>
      </c>
      <c r="N67" s="43">
        <v>7128</v>
      </c>
      <c r="O67" s="43">
        <v>3474</v>
      </c>
      <c r="P67" s="43">
        <v>3654</v>
      </c>
      <c r="Q67" s="43">
        <v>3488</v>
      </c>
      <c r="R67" s="43">
        <v>1856</v>
      </c>
      <c r="S67" s="43">
        <v>1632</v>
      </c>
    </row>
    <row r="68" spans="1:19" x14ac:dyDescent="0.15">
      <c r="A68" s="42" t="s">
        <v>68</v>
      </c>
      <c r="B68" s="43">
        <f t="shared" si="3"/>
        <v>17168</v>
      </c>
      <c r="C68" s="43">
        <f t="shared" si="4"/>
        <v>8600</v>
      </c>
      <c r="D68" s="43">
        <f t="shared" si="5"/>
        <v>8568</v>
      </c>
      <c r="E68" s="43">
        <v>1669</v>
      </c>
      <c r="F68" s="43">
        <v>837</v>
      </c>
      <c r="G68" s="43">
        <v>832</v>
      </c>
      <c r="H68" s="43">
        <v>3812</v>
      </c>
      <c r="I68" s="43">
        <v>1920</v>
      </c>
      <c r="J68" s="43">
        <v>1892</v>
      </c>
      <c r="K68" s="43">
        <v>3003</v>
      </c>
      <c r="L68" s="43">
        <v>1425</v>
      </c>
      <c r="M68" s="43">
        <v>1578</v>
      </c>
      <c r="N68" s="43">
        <v>5862</v>
      </c>
      <c r="O68" s="43">
        <v>2930</v>
      </c>
      <c r="P68" s="43">
        <v>2932</v>
      </c>
      <c r="Q68" s="43">
        <v>2822</v>
      </c>
      <c r="R68" s="43">
        <v>1488</v>
      </c>
      <c r="S68" s="43">
        <v>1334</v>
      </c>
    </row>
    <row r="69" spans="1:19" x14ac:dyDescent="0.15">
      <c r="A69" s="42" t="s">
        <v>67</v>
      </c>
      <c r="B69" s="43">
        <f t="shared" ref="B69:B100" si="6">E69+H69+K69+N69+Q69</f>
        <v>18109</v>
      </c>
      <c r="C69" s="43">
        <f t="shared" ref="C69:C100" si="7">F69+I69+L69+O69+R69</f>
        <v>8805</v>
      </c>
      <c r="D69" s="43">
        <f t="shared" ref="D69:D100" si="8">G69+J69+M69+P69+S69</f>
        <v>9304</v>
      </c>
      <c r="E69" s="43">
        <v>1869</v>
      </c>
      <c r="F69" s="43">
        <v>859</v>
      </c>
      <c r="G69" s="43">
        <v>1010</v>
      </c>
      <c r="H69" s="43">
        <v>3961</v>
      </c>
      <c r="I69" s="43">
        <v>1900</v>
      </c>
      <c r="J69" s="43">
        <v>2061</v>
      </c>
      <c r="K69" s="43">
        <v>3230</v>
      </c>
      <c r="L69" s="43">
        <v>1527</v>
      </c>
      <c r="M69" s="43">
        <v>1703</v>
      </c>
      <c r="N69" s="43">
        <v>6185</v>
      </c>
      <c r="O69" s="43">
        <v>3017</v>
      </c>
      <c r="P69" s="43">
        <v>3168</v>
      </c>
      <c r="Q69" s="43">
        <v>2864</v>
      </c>
      <c r="R69" s="43">
        <v>1502</v>
      </c>
      <c r="S69" s="43">
        <v>1362</v>
      </c>
    </row>
    <row r="70" spans="1:19" x14ac:dyDescent="0.15">
      <c r="A70" s="42" t="s">
        <v>70</v>
      </c>
      <c r="B70" s="43">
        <f t="shared" si="6"/>
        <v>15200</v>
      </c>
      <c r="C70" s="43">
        <f t="shared" si="7"/>
        <v>7414</v>
      </c>
      <c r="D70" s="43">
        <f t="shared" si="8"/>
        <v>7786</v>
      </c>
      <c r="E70" s="43">
        <v>1588</v>
      </c>
      <c r="F70" s="43">
        <v>742</v>
      </c>
      <c r="G70" s="43">
        <v>846</v>
      </c>
      <c r="H70" s="43">
        <v>3154</v>
      </c>
      <c r="I70" s="43">
        <v>1549</v>
      </c>
      <c r="J70" s="43">
        <v>1605</v>
      </c>
      <c r="K70" s="43">
        <v>2703</v>
      </c>
      <c r="L70" s="43">
        <v>1264</v>
      </c>
      <c r="M70" s="43">
        <v>1439</v>
      </c>
      <c r="N70" s="43">
        <v>5268</v>
      </c>
      <c r="O70" s="43">
        <v>2560</v>
      </c>
      <c r="P70" s="43">
        <v>2708</v>
      </c>
      <c r="Q70" s="43">
        <v>2487</v>
      </c>
      <c r="R70" s="43">
        <v>1299</v>
      </c>
      <c r="S70" s="43">
        <v>1188</v>
      </c>
    </row>
    <row r="71" spans="1:19" x14ac:dyDescent="0.15">
      <c r="A71" s="42" t="s">
        <v>69</v>
      </c>
      <c r="B71" s="43">
        <f t="shared" si="6"/>
        <v>13100</v>
      </c>
      <c r="C71" s="43">
        <f t="shared" si="7"/>
        <v>6349</v>
      </c>
      <c r="D71" s="43">
        <f t="shared" si="8"/>
        <v>6751</v>
      </c>
      <c r="E71" s="43">
        <v>1425</v>
      </c>
      <c r="F71" s="43">
        <v>660</v>
      </c>
      <c r="G71" s="43">
        <v>765</v>
      </c>
      <c r="H71" s="43">
        <v>2763</v>
      </c>
      <c r="I71" s="43">
        <v>1326</v>
      </c>
      <c r="J71" s="43">
        <v>1437</v>
      </c>
      <c r="K71" s="43">
        <v>2361</v>
      </c>
      <c r="L71" s="43">
        <v>1142</v>
      </c>
      <c r="M71" s="43">
        <v>1219</v>
      </c>
      <c r="N71" s="43">
        <v>4512</v>
      </c>
      <c r="O71" s="43">
        <v>2189</v>
      </c>
      <c r="P71" s="43">
        <v>2323</v>
      </c>
      <c r="Q71" s="43">
        <v>2039</v>
      </c>
      <c r="R71" s="43">
        <v>1032</v>
      </c>
      <c r="S71" s="43">
        <v>1007</v>
      </c>
    </row>
    <row r="72" spans="1:19" x14ac:dyDescent="0.15">
      <c r="A72" s="44" t="s">
        <v>71</v>
      </c>
      <c r="B72" s="41">
        <f t="shared" si="6"/>
        <v>64021</v>
      </c>
      <c r="C72" s="41">
        <f t="shared" si="7"/>
        <v>31101</v>
      </c>
      <c r="D72" s="41">
        <f t="shared" si="8"/>
        <v>32920</v>
      </c>
      <c r="E72" s="41">
        <v>7351</v>
      </c>
      <c r="F72" s="41">
        <v>3500</v>
      </c>
      <c r="G72" s="41">
        <v>3851</v>
      </c>
      <c r="H72" s="41">
        <v>13235</v>
      </c>
      <c r="I72" s="41">
        <v>6432</v>
      </c>
      <c r="J72" s="41">
        <v>6803</v>
      </c>
      <c r="K72" s="41">
        <v>11840</v>
      </c>
      <c r="L72" s="41">
        <v>5681</v>
      </c>
      <c r="M72" s="41">
        <v>6159</v>
      </c>
      <c r="N72" s="41">
        <v>21804</v>
      </c>
      <c r="O72" s="41">
        <v>10685</v>
      </c>
      <c r="P72" s="41">
        <v>11119</v>
      </c>
      <c r="Q72" s="41">
        <v>9791</v>
      </c>
      <c r="R72" s="41">
        <v>4803</v>
      </c>
      <c r="S72" s="41">
        <v>4988</v>
      </c>
    </row>
    <row r="73" spans="1:19" x14ac:dyDescent="0.15">
      <c r="A73" s="42" t="s">
        <v>72</v>
      </c>
      <c r="B73" s="43">
        <f t="shared" si="6"/>
        <v>14640</v>
      </c>
      <c r="C73" s="43">
        <f t="shared" si="7"/>
        <v>7136</v>
      </c>
      <c r="D73" s="43">
        <f t="shared" si="8"/>
        <v>7504</v>
      </c>
      <c r="E73" s="43">
        <v>1553</v>
      </c>
      <c r="F73" s="43">
        <v>714</v>
      </c>
      <c r="G73" s="43">
        <v>839</v>
      </c>
      <c r="H73" s="43">
        <v>3034</v>
      </c>
      <c r="I73" s="43">
        <v>1520</v>
      </c>
      <c r="J73" s="43">
        <v>1514</v>
      </c>
      <c r="K73" s="43">
        <v>2715</v>
      </c>
      <c r="L73" s="43">
        <v>1289</v>
      </c>
      <c r="M73" s="43">
        <v>1426</v>
      </c>
      <c r="N73" s="43">
        <v>5094</v>
      </c>
      <c r="O73" s="43">
        <v>2487</v>
      </c>
      <c r="P73" s="43">
        <v>2607</v>
      </c>
      <c r="Q73" s="43">
        <v>2244</v>
      </c>
      <c r="R73" s="43">
        <v>1126</v>
      </c>
      <c r="S73" s="43">
        <v>1118</v>
      </c>
    </row>
    <row r="74" spans="1:19" x14ac:dyDescent="0.15">
      <c r="A74" s="42" t="s">
        <v>74</v>
      </c>
      <c r="B74" s="43">
        <f t="shared" si="6"/>
        <v>11832</v>
      </c>
      <c r="C74" s="43">
        <f t="shared" si="7"/>
        <v>5763</v>
      </c>
      <c r="D74" s="43">
        <f t="shared" si="8"/>
        <v>6069</v>
      </c>
      <c r="E74" s="43">
        <v>1356</v>
      </c>
      <c r="F74" s="43">
        <v>655</v>
      </c>
      <c r="G74" s="43">
        <v>701</v>
      </c>
      <c r="H74" s="43">
        <v>2467</v>
      </c>
      <c r="I74" s="43">
        <v>1167</v>
      </c>
      <c r="J74" s="43">
        <v>1300</v>
      </c>
      <c r="K74" s="43">
        <v>2171</v>
      </c>
      <c r="L74" s="43">
        <v>1072</v>
      </c>
      <c r="M74" s="43">
        <v>1099</v>
      </c>
      <c r="N74" s="43">
        <v>4047</v>
      </c>
      <c r="O74" s="43">
        <v>1991</v>
      </c>
      <c r="P74" s="43">
        <v>2056</v>
      </c>
      <c r="Q74" s="43">
        <v>1791</v>
      </c>
      <c r="R74" s="43">
        <v>878</v>
      </c>
      <c r="S74" s="43">
        <v>913</v>
      </c>
    </row>
    <row r="75" spans="1:19" x14ac:dyDescent="0.15">
      <c r="A75" s="42" t="s">
        <v>75</v>
      </c>
      <c r="B75" s="43">
        <f t="shared" si="6"/>
        <v>12500</v>
      </c>
      <c r="C75" s="43">
        <f t="shared" si="7"/>
        <v>6083</v>
      </c>
      <c r="D75" s="43">
        <f t="shared" si="8"/>
        <v>6417</v>
      </c>
      <c r="E75" s="43">
        <v>1433</v>
      </c>
      <c r="F75" s="43">
        <v>682</v>
      </c>
      <c r="G75" s="43">
        <v>751</v>
      </c>
      <c r="H75" s="43">
        <v>2668</v>
      </c>
      <c r="I75" s="43">
        <v>1317</v>
      </c>
      <c r="J75" s="43">
        <v>1351</v>
      </c>
      <c r="K75" s="43">
        <v>2276</v>
      </c>
      <c r="L75" s="43">
        <v>1084</v>
      </c>
      <c r="M75" s="43">
        <v>1192</v>
      </c>
      <c r="N75" s="43">
        <v>4248</v>
      </c>
      <c r="O75" s="43">
        <v>2101</v>
      </c>
      <c r="P75" s="43">
        <v>2147</v>
      </c>
      <c r="Q75" s="43">
        <v>1875</v>
      </c>
      <c r="R75" s="43">
        <v>899</v>
      </c>
      <c r="S75" s="43">
        <v>976</v>
      </c>
    </row>
    <row r="76" spans="1:19" x14ac:dyDescent="0.15">
      <c r="A76" s="42" t="s">
        <v>76</v>
      </c>
      <c r="B76" s="43">
        <f t="shared" si="6"/>
        <v>13007</v>
      </c>
      <c r="C76" s="43">
        <f t="shared" si="7"/>
        <v>6263</v>
      </c>
      <c r="D76" s="43">
        <f t="shared" si="8"/>
        <v>6744</v>
      </c>
      <c r="E76" s="43">
        <v>1541</v>
      </c>
      <c r="F76" s="43">
        <v>746</v>
      </c>
      <c r="G76" s="43">
        <v>795</v>
      </c>
      <c r="H76" s="43">
        <v>2642</v>
      </c>
      <c r="I76" s="43">
        <v>1263</v>
      </c>
      <c r="J76" s="43">
        <v>1379</v>
      </c>
      <c r="K76" s="43">
        <v>2446</v>
      </c>
      <c r="L76" s="43">
        <v>1190</v>
      </c>
      <c r="M76" s="43">
        <v>1256</v>
      </c>
      <c r="N76" s="43">
        <v>4350</v>
      </c>
      <c r="O76" s="43">
        <v>2076</v>
      </c>
      <c r="P76" s="43">
        <v>2274</v>
      </c>
      <c r="Q76" s="43">
        <v>2028</v>
      </c>
      <c r="R76" s="43">
        <v>988</v>
      </c>
      <c r="S76" s="43">
        <v>1040</v>
      </c>
    </row>
    <row r="77" spans="1:19" x14ac:dyDescent="0.15">
      <c r="A77" s="42" t="s">
        <v>77</v>
      </c>
      <c r="B77" s="43">
        <f t="shared" si="6"/>
        <v>12042</v>
      </c>
      <c r="C77" s="43">
        <f t="shared" si="7"/>
        <v>5856</v>
      </c>
      <c r="D77" s="43">
        <f t="shared" si="8"/>
        <v>6186</v>
      </c>
      <c r="E77" s="43">
        <v>1468</v>
      </c>
      <c r="F77" s="43">
        <v>703</v>
      </c>
      <c r="G77" s="43">
        <v>765</v>
      </c>
      <c r="H77" s="43">
        <v>2424</v>
      </c>
      <c r="I77" s="43">
        <v>1165</v>
      </c>
      <c r="J77" s="43">
        <v>1259</v>
      </c>
      <c r="K77" s="43">
        <v>2232</v>
      </c>
      <c r="L77" s="43">
        <v>1046</v>
      </c>
      <c r="M77" s="43">
        <v>1186</v>
      </c>
      <c r="N77" s="43">
        <v>4065</v>
      </c>
      <c r="O77" s="43">
        <v>2030</v>
      </c>
      <c r="P77" s="43">
        <v>2035</v>
      </c>
      <c r="Q77" s="43">
        <v>1853</v>
      </c>
      <c r="R77" s="43">
        <v>912</v>
      </c>
      <c r="S77" s="43">
        <v>941</v>
      </c>
    </row>
    <row r="78" spans="1:19" x14ac:dyDescent="0.15">
      <c r="A78" s="44" t="s">
        <v>78</v>
      </c>
      <c r="B78" s="41">
        <f t="shared" si="6"/>
        <v>49908</v>
      </c>
      <c r="C78" s="41">
        <f t="shared" si="7"/>
        <v>23997</v>
      </c>
      <c r="D78" s="41">
        <f t="shared" si="8"/>
        <v>25911</v>
      </c>
      <c r="E78" s="41">
        <v>6220</v>
      </c>
      <c r="F78" s="41">
        <v>2886</v>
      </c>
      <c r="G78" s="41">
        <v>3334</v>
      </c>
      <c r="H78" s="41">
        <v>10224</v>
      </c>
      <c r="I78" s="41">
        <v>4944</v>
      </c>
      <c r="J78" s="41">
        <v>5280</v>
      </c>
      <c r="K78" s="41">
        <v>9103</v>
      </c>
      <c r="L78" s="41">
        <v>4521</v>
      </c>
      <c r="M78" s="41">
        <v>4582</v>
      </c>
      <c r="N78" s="41">
        <v>16390</v>
      </c>
      <c r="O78" s="41">
        <v>7855</v>
      </c>
      <c r="P78" s="41">
        <v>8535</v>
      </c>
      <c r="Q78" s="41">
        <v>7971</v>
      </c>
      <c r="R78" s="41">
        <v>3791</v>
      </c>
      <c r="S78" s="41">
        <v>4180</v>
      </c>
    </row>
    <row r="79" spans="1:19" x14ac:dyDescent="0.15">
      <c r="A79" s="42" t="s">
        <v>79</v>
      </c>
      <c r="B79" s="43">
        <f t="shared" si="6"/>
        <v>12813</v>
      </c>
      <c r="C79" s="43">
        <f t="shared" si="7"/>
        <v>6114</v>
      </c>
      <c r="D79" s="43">
        <f t="shared" si="8"/>
        <v>6699</v>
      </c>
      <c r="E79" s="43">
        <v>1527</v>
      </c>
      <c r="F79" s="43">
        <v>711</v>
      </c>
      <c r="G79" s="43">
        <v>816</v>
      </c>
      <c r="H79" s="43">
        <v>2691</v>
      </c>
      <c r="I79" s="43">
        <v>1283</v>
      </c>
      <c r="J79" s="43">
        <v>1408</v>
      </c>
      <c r="K79" s="43">
        <v>2332</v>
      </c>
      <c r="L79" s="43">
        <v>1129</v>
      </c>
      <c r="M79" s="43">
        <v>1203</v>
      </c>
      <c r="N79" s="43">
        <v>4274</v>
      </c>
      <c r="O79" s="43">
        <v>2070</v>
      </c>
      <c r="P79" s="43">
        <v>2204</v>
      </c>
      <c r="Q79" s="43">
        <v>1989</v>
      </c>
      <c r="R79" s="43">
        <v>921</v>
      </c>
      <c r="S79" s="43">
        <v>1068</v>
      </c>
    </row>
    <row r="80" spans="1:19" x14ac:dyDescent="0.15">
      <c r="A80" s="42" t="s">
        <v>73</v>
      </c>
      <c r="B80" s="43">
        <f t="shared" si="6"/>
        <v>10143</v>
      </c>
      <c r="C80" s="43">
        <f t="shared" si="7"/>
        <v>5020</v>
      </c>
      <c r="D80" s="43">
        <f t="shared" si="8"/>
        <v>5123</v>
      </c>
      <c r="E80" s="43">
        <v>1262</v>
      </c>
      <c r="F80" s="43">
        <v>565</v>
      </c>
      <c r="G80" s="43">
        <v>697</v>
      </c>
      <c r="H80" s="43">
        <v>2051</v>
      </c>
      <c r="I80" s="43">
        <v>1006</v>
      </c>
      <c r="J80" s="43">
        <v>1045</v>
      </c>
      <c r="K80" s="43">
        <v>1894</v>
      </c>
      <c r="L80" s="43">
        <v>964</v>
      </c>
      <c r="M80" s="43">
        <v>930</v>
      </c>
      <c r="N80" s="43">
        <v>3279</v>
      </c>
      <c r="O80" s="43">
        <v>1634</v>
      </c>
      <c r="P80" s="43">
        <v>1645</v>
      </c>
      <c r="Q80" s="43">
        <v>1657</v>
      </c>
      <c r="R80" s="43">
        <v>851</v>
      </c>
      <c r="S80" s="43">
        <v>806</v>
      </c>
    </row>
    <row r="81" spans="1:19" x14ac:dyDescent="0.15">
      <c r="A81" s="42" t="s">
        <v>81</v>
      </c>
      <c r="B81" s="43">
        <f t="shared" si="6"/>
        <v>9161</v>
      </c>
      <c r="C81" s="43">
        <f t="shared" si="7"/>
        <v>4422</v>
      </c>
      <c r="D81" s="43">
        <f t="shared" si="8"/>
        <v>4739</v>
      </c>
      <c r="E81" s="43">
        <v>1168</v>
      </c>
      <c r="F81" s="43">
        <v>551</v>
      </c>
      <c r="G81" s="43">
        <v>617</v>
      </c>
      <c r="H81" s="43">
        <v>1879</v>
      </c>
      <c r="I81" s="43">
        <v>945</v>
      </c>
      <c r="J81" s="43">
        <v>934</v>
      </c>
      <c r="K81" s="43">
        <v>1650</v>
      </c>
      <c r="L81" s="43">
        <v>813</v>
      </c>
      <c r="M81" s="43">
        <v>837</v>
      </c>
      <c r="N81" s="43">
        <v>3029</v>
      </c>
      <c r="O81" s="43">
        <v>1430</v>
      </c>
      <c r="P81" s="43">
        <v>1599</v>
      </c>
      <c r="Q81" s="43">
        <v>1435</v>
      </c>
      <c r="R81" s="43">
        <v>683</v>
      </c>
      <c r="S81" s="43">
        <v>752</v>
      </c>
    </row>
    <row r="82" spans="1:19" x14ac:dyDescent="0.15">
      <c r="A82" s="42" t="s">
        <v>80</v>
      </c>
      <c r="B82" s="43">
        <f t="shared" si="6"/>
        <v>9217</v>
      </c>
      <c r="C82" s="43">
        <f t="shared" si="7"/>
        <v>4389</v>
      </c>
      <c r="D82" s="43">
        <f t="shared" si="8"/>
        <v>4828</v>
      </c>
      <c r="E82" s="43">
        <v>1154</v>
      </c>
      <c r="F82" s="43">
        <v>553</v>
      </c>
      <c r="G82" s="43">
        <v>601</v>
      </c>
      <c r="H82" s="43">
        <v>1838</v>
      </c>
      <c r="I82" s="43">
        <v>871</v>
      </c>
      <c r="J82" s="43">
        <v>967</v>
      </c>
      <c r="K82" s="43">
        <v>1692</v>
      </c>
      <c r="L82" s="43">
        <v>840</v>
      </c>
      <c r="M82" s="43">
        <v>852</v>
      </c>
      <c r="N82" s="43">
        <v>3056</v>
      </c>
      <c r="O82" s="43">
        <v>1441</v>
      </c>
      <c r="P82" s="43">
        <v>1615</v>
      </c>
      <c r="Q82" s="43">
        <v>1477</v>
      </c>
      <c r="R82" s="43">
        <v>684</v>
      </c>
      <c r="S82" s="43">
        <v>793</v>
      </c>
    </row>
    <row r="83" spans="1:19" x14ac:dyDescent="0.15">
      <c r="A83" s="42" t="s">
        <v>82</v>
      </c>
      <c r="B83" s="43">
        <f t="shared" si="6"/>
        <v>8574</v>
      </c>
      <c r="C83" s="43">
        <f t="shared" si="7"/>
        <v>4052</v>
      </c>
      <c r="D83" s="43">
        <f t="shared" si="8"/>
        <v>4522</v>
      </c>
      <c r="E83" s="43">
        <v>1109</v>
      </c>
      <c r="F83" s="43">
        <v>506</v>
      </c>
      <c r="G83" s="43">
        <v>603</v>
      </c>
      <c r="H83" s="43">
        <v>1765</v>
      </c>
      <c r="I83" s="43">
        <v>839</v>
      </c>
      <c r="J83" s="43">
        <v>926</v>
      </c>
      <c r="K83" s="43">
        <v>1535</v>
      </c>
      <c r="L83" s="43">
        <v>775</v>
      </c>
      <c r="M83" s="43">
        <v>760</v>
      </c>
      <c r="N83" s="43">
        <v>2752</v>
      </c>
      <c r="O83" s="43">
        <v>1280</v>
      </c>
      <c r="P83" s="43">
        <v>1472</v>
      </c>
      <c r="Q83" s="43">
        <v>1413</v>
      </c>
      <c r="R83" s="43">
        <v>652</v>
      </c>
      <c r="S83" s="43">
        <v>761</v>
      </c>
    </row>
    <row r="84" spans="1:19" x14ac:dyDescent="0.15">
      <c r="A84" s="44" t="s">
        <v>83</v>
      </c>
      <c r="B84" s="41">
        <f t="shared" si="6"/>
        <v>45814</v>
      </c>
      <c r="C84" s="41">
        <f t="shared" si="7"/>
        <v>20948</v>
      </c>
      <c r="D84" s="41">
        <f t="shared" si="8"/>
        <v>24866</v>
      </c>
      <c r="E84" s="41">
        <v>6060</v>
      </c>
      <c r="F84" s="41">
        <v>2918</v>
      </c>
      <c r="G84" s="41">
        <v>3142</v>
      </c>
      <c r="H84" s="41">
        <v>8938</v>
      </c>
      <c r="I84" s="41">
        <v>4070</v>
      </c>
      <c r="J84" s="41">
        <v>4868</v>
      </c>
      <c r="K84" s="41">
        <v>8192</v>
      </c>
      <c r="L84" s="41">
        <v>3880</v>
      </c>
      <c r="M84" s="41">
        <v>4312</v>
      </c>
      <c r="N84" s="41">
        <v>14703</v>
      </c>
      <c r="O84" s="41">
        <v>6792</v>
      </c>
      <c r="P84" s="41">
        <v>7911</v>
      </c>
      <c r="Q84" s="41">
        <v>7921</v>
      </c>
      <c r="R84" s="41">
        <v>3288</v>
      </c>
      <c r="S84" s="41">
        <v>4633</v>
      </c>
    </row>
    <row r="85" spans="1:19" x14ac:dyDescent="0.15">
      <c r="A85" s="42" t="s">
        <v>86</v>
      </c>
      <c r="B85" s="43">
        <f t="shared" si="6"/>
        <v>12103</v>
      </c>
      <c r="C85" s="43">
        <f t="shared" si="7"/>
        <v>5809</v>
      </c>
      <c r="D85" s="43">
        <f t="shared" si="8"/>
        <v>6294</v>
      </c>
      <c r="E85" s="43">
        <v>1574</v>
      </c>
      <c r="F85" s="43">
        <v>787</v>
      </c>
      <c r="G85" s="43">
        <v>787</v>
      </c>
      <c r="H85" s="43">
        <v>2295</v>
      </c>
      <c r="I85" s="43">
        <v>1089</v>
      </c>
      <c r="J85" s="43">
        <v>1206</v>
      </c>
      <c r="K85" s="43">
        <v>2149</v>
      </c>
      <c r="L85" s="43">
        <v>1050</v>
      </c>
      <c r="M85" s="43">
        <v>1099</v>
      </c>
      <c r="N85" s="43">
        <v>4035</v>
      </c>
      <c r="O85" s="43">
        <v>1974</v>
      </c>
      <c r="P85" s="43">
        <v>2061</v>
      </c>
      <c r="Q85" s="43">
        <v>2050</v>
      </c>
      <c r="R85" s="43">
        <v>909</v>
      </c>
      <c r="S85" s="43">
        <v>1141</v>
      </c>
    </row>
    <row r="86" spans="1:19" x14ac:dyDescent="0.15">
      <c r="A86" s="42" t="s">
        <v>84</v>
      </c>
      <c r="B86" s="43">
        <f t="shared" si="6"/>
        <v>9638</v>
      </c>
      <c r="C86" s="43">
        <f t="shared" si="7"/>
        <v>4402</v>
      </c>
      <c r="D86" s="43">
        <f t="shared" si="8"/>
        <v>5236</v>
      </c>
      <c r="E86" s="43">
        <v>1290</v>
      </c>
      <c r="F86" s="43">
        <v>618</v>
      </c>
      <c r="G86" s="43">
        <v>672</v>
      </c>
      <c r="H86" s="43">
        <v>1877</v>
      </c>
      <c r="I86" s="43">
        <v>864</v>
      </c>
      <c r="J86" s="43">
        <v>1013</v>
      </c>
      <c r="K86" s="43">
        <v>1712</v>
      </c>
      <c r="L86" s="43">
        <v>808</v>
      </c>
      <c r="M86" s="43">
        <v>904</v>
      </c>
      <c r="N86" s="43">
        <v>3052</v>
      </c>
      <c r="O86" s="43">
        <v>1401</v>
      </c>
      <c r="P86" s="43">
        <v>1651</v>
      </c>
      <c r="Q86" s="43">
        <v>1707</v>
      </c>
      <c r="R86" s="43">
        <v>711</v>
      </c>
      <c r="S86" s="43">
        <v>996</v>
      </c>
    </row>
    <row r="87" spans="1:19" x14ac:dyDescent="0.15">
      <c r="A87" s="42" t="s">
        <v>85</v>
      </c>
      <c r="B87" s="43">
        <f t="shared" si="6"/>
        <v>8210</v>
      </c>
      <c r="C87" s="43">
        <f t="shared" si="7"/>
        <v>3659</v>
      </c>
      <c r="D87" s="43">
        <f t="shared" si="8"/>
        <v>4551</v>
      </c>
      <c r="E87" s="43">
        <v>1133</v>
      </c>
      <c r="F87" s="43">
        <v>521</v>
      </c>
      <c r="G87" s="43">
        <v>612</v>
      </c>
      <c r="H87" s="43">
        <v>1632</v>
      </c>
      <c r="I87" s="43">
        <v>735</v>
      </c>
      <c r="J87" s="43">
        <v>897</v>
      </c>
      <c r="K87" s="43">
        <v>1481</v>
      </c>
      <c r="L87" s="43">
        <v>698</v>
      </c>
      <c r="M87" s="43">
        <v>783</v>
      </c>
      <c r="N87" s="43">
        <v>2595</v>
      </c>
      <c r="O87" s="43">
        <v>1161</v>
      </c>
      <c r="P87" s="43">
        <v>1434</v>
      </c>
      <c r="Q87" s="43">
        <v>1369</v>
      </c>
      <c r="R87" s="43">
        <v>544</v>
      </c>
      <c r="S87" s="43">
        <v>825</v>
      </c>
    </row>
    <row r="88" spans="1:19" x14ac:dyDescent="0.15">
      <c r="A88" s="42" t="s">
        <v>87</v>
      </c>
      <c r="B88" s="43">
        <f t="shared" si="6"/>
        <v>8249</v>
      </c>
      <c r="C88" s="43">
        <f t="shared" si="7"/>
        <v>3685</v>
      </c>
      <c r="D88" s="43">
        <f t="shared" si="8"/>
        <v>4564</v>
      </c>
      <c r="E88" s="43">
        <v>1070</v>
      </c>
      <c r="F88" s="43">
        <v>521</v>
      </c>
      <c r="G88" s="43">
        <v>549</v>
      </c>
      <c r="H88" s="43">
        <v>1667</v>
      </c>
      <c r="I88" s="43">
        <v>733</v>
      </c>
      <c r="J88" s="43">
        <v>934</v>
      </c>
      <c r="K88" s="43">
        <v>1512</v>
      </c>
      <c r="L88" s="43">
        <v>696</v>
      </c>
      <c r="M88" s="43">
        <v>816</v>
      </c>
      <c r="N88" s="43">
        <v>2573</v>
      </c>
      <c r="O88" s="43">
        <v>1164</v>
      </c>
      <c r="P88" s="43">
        <v>1409</v>
      </c>
      <c r="Q88" s="43">
        <v>1427</v>
      </c>
      <c r="R88" s="43">
        <v>571</v>
      </c>
      <c r="S88" s="43">
        <v>856</v>
      </c>
    </row>
    <row r="89" spans="1:19" x14ac:dyDescent="0.15">
      <c r="A89" s="42" t="s">
        <v>88</v>
      </c>
      <c r="B89" s="43">
        <f t="shared" si="6"/>
        <v>7614</v>
      </c>
      <c r="C89" s="43">
        <f t="shared" si="7"/>
        <v>3393</v>
      </c>
      <c r="D89" s="43">
        <f t="shared" si="8"/>
        <v>4221</v>
      </c>
      <c r="E89" s="43">
        <v>993</v>
      </c>
      <c r="F89" s="43">
        <v>471</v>
      </c>
      <c r="G89" s="43">
        <v>522</v>
      </c>
      <c r="H89" s="43">
        <v>1467</v>
      </c>
      <c r="I89" s="43">
        <v>649</v>
      </c>
      <c r="J89" s="43">
        <v>818</v>
      </c>
      <c r="K89" s="43">
        <v>1338</v>
      </c>
      <c r="L89" s="43">
        <v>628</v>
      </c>
      <c r="M89" s="43">
        <v>710</v>
      </c>
      <c r="N89" s="43">
        <v>2448</v>
      </c>
      <c r="O89" s="43">
        <v>1092</v>
      </c>
      <c r="P89" s="43">
        <v>1356</v>
      </c>
      <c r="Q89" s="43">
        <v>1368</v>
      </c>
      <c r="R89" s="43">
        <v>553</v>
      </c>
      <c r="S89" s="43">
        <v>815</v>
      </c>
    </row>
    <row r="90" spans="1:19" x14ac:dyDescent="0.15">
      <c r="A90" s="44" t="s">
        <v>91</v>
      </c>
      <c r="B90" s="41">
        <f t="shared" si="6"/>
        <v>30446</v>
      </c>
      <c r="C90" s="41">
        <f t="shared" si="7"/>
        <v>12487</v>
      </c>
      <c r="D90" s="41">
        <f t="shared" si="8"/>
        <v>17959</v>
      </c>
      <c r="E90" s="41">
        <v>3914</v>
      </c>
      <c r="F90" s="41">
        <v>1777</v>
      </c>
      <c r="G90" s="41">
        <v>2137</v>
      </c>
      <c r="H90" s="41">
        <v>5960</v>
      </c>
      <c r="I90" s="41">
        <v>2388</v>
      </c>
      <c r="J90" s="41">
        <v>3572</v>
      </c>
      <c r="K90" s="41">
        <v>5390</v>
      </c>
      <c r="L90" s="41">
        <v>2226</v>
      </c>
      <c r="M90" s="41">
        <v>3164</v>
      </c>
      <c r="N90" s="41">
        <v>9574</v>
      </c>
      <c r="O90" s="41">
        <v>3974</v>
      </c>
      <c r="P90" s="41">
        <v>5600</v>
      </c>
      <c r="Q90" s="41">
        <v>5608</v>
      </c>
      <c r="R90" s="41">
        <v>2122</v>
      </c>
      <c r="S90" s="41">
        <v>3486</v>
      </c>
    </row>
    <row r="91" spans="1:19" x14ac:dyDescent="0.15">
      <c r="A91" s="42" t="s">
        <v>89</v>
      </c>
      <c r="B91" s="43">
        <f t="shared" si="6"/>
        <v>7088</v>
      </c>
      <c r="C91" s="43">
        <f t="shared" si="7"/>
        <v>3043</v>
      </c>
      <c r="D91" s="43">
        <f t="shared" si="8"/>
        <v>4045</v>
      </c>
      <c r="E91" s="43">
        <v>921</v>
      </c>
      <c r="F91" s="43">
        <v>423</v>
      </c>
      <c r="G91" s="43">
        <v>498</v>
      </c>
      <c r="H91" s="43">
        <v>1372</v>
      </c>
      <c r="I91" s="43">
        <v>585</v>
      </c>
      <c r="J91" s="43">
        <v>787</v>
      </c>
      <c r="K91" s="43">
        <v>1256</v>
      </c>
      <c r="L91" s="43">
        <v>559</v>
      </c>
      <c r="M91" s="43">
        <v>697</v>
      </c>
      <c r="N91" s="43">
        <v>2252</v>
      </c>
      <c r="O91" s="43">
        <v>989</v>
      </c>
      <c r="P91" s="43">
        <v>1263</v>
      </c>
      <c r="Q91" s="43">
        <v>1287</v>
      </c>
      <c r="R91" s="43">
        <v>487</v>
      </c>
      <c r="S91" s="43">
        <v>800</v>
      </c>
    </row>
    <row r="92" spans="1:19" x14ac:dyDescent="0.15">
      <c r="A92" s="42" t="s">
        <v>90</v>
      </c>
      <c r="B92" s="43">
        <f t="shared" si="6"/>
        <v>6254</v>
      </c>
      <c r="C92" s="43">
        <f t="shared" si="7"/>
        <v>2574</v>
      </c>
      <c r="D92" s="43">
        <f t="shared" si="8"/>
        <v>3680</v>
      </c>
      <c r="E92" s="43">
        <v>825</v>
      </c>
      <c r="F92" s="43">
        <v>379</v>
      </c>
      <c r="G92" s="43">
        <v>446</v>
      </c>
      <c r="H92" s="43">
        <v>1188</v>
      </c>
      <c r="I92" s="43">
        <v>482</v>
      </c>
      <c r="J92" s="43">
        <v>706</v>
      </c>
      <c r="K92" s="43">
        <v>1136</v>
      </c>
      <c r="L92" s="43">
        <v>478</v>
      </c>
      <c r="M92" s="43">
        <v>658</v>
      </c>
      <c r="N92" s="43">
        <v>1983</v>
      </c>
      <c r="O92" s="43">
        <v>816</v>
      </c>
      <c r="P92" s="43">
        <v>1167</v>
      </c>
      <c r="Q92" s="43">
        <v>1122</v>
      </c>
      <c r="R92" s="43">
        <v>419</v>
      </c>
      <c r="S92" s="43">
        <v>703</v>
      </c>
    </row>
    <row r="93" spans="1:19" x14ac:dyDescent="0.15">
      <c r="A93" s="42" t="s">
        <v>92</v>
      </c>
      <c r="B93" s="43">
        <f t="shared" si="6"/>
        <v>6372</v>
      </c>
      <c r="C93" s="43">
        <f t="shared" si="7"/>
        <v>2656</v>
      </c>
      <c r="D93" s="43">
        <f t="shared" si="8"/>
        <v>3716</v>
      </c>
      <c r="E93" s="43">
        <v>765</v>
      </c>
      <c r="F93" s="43">
        <v>341</v>
      </c>
      <c r="G93" s="43">
        <v>424</v>
      </c>
      <c r="H93" s="43">
        <v>1236</v>
      </c>
      <c r="I93" s="43">
        <v>535</v>
      </c>
      <c r="J93" s="43">
        <v>701</v>
      </c>
      <c r="K93" s="43">
        <v>1129</v>
      </c>
      <c r="L93" s="43">
        <v>457</v>
      </c>
      <c r="M93" s="43">
        <v>672</v>
      </c>
      <c r="N93" s="43">
        <v>2001</v>
      </c>
      <c r="O93" s="43">
        <v>843</v>
      </c>
      <c r="P93" s="43">
        <v>1158</v>
      </c>
      <c r="Q93" s="43">
        <v>1241</v>
      </c>
      <c r="R93" s="43">
        <v>480</v>
      </c>
      <c r="S93" s="43">
        <v>761</v>
      </c>
    </row>
    <row r="94" spans="1:19" x14ac:dyDescent="0.15">
      <c r="A94" s="42" t="s">
        <v>93</v>
      </c>
      <c r="B94" s="43">
        <f t="shared" si="6"/>
        <v>5848</v>
      </c>
      <c r="C94" s="43">
        <f t="shared" si="7"/>
        <v>2350</v>
      </c>
      <c r="D94" s="43">
        <f t="shared" si="8"/>
        <v>3498</v>
      </c>
      <c r="E94" s="43">
        <v>757</v>
      </c>
      <c r="F94" s="43">
        <v>342</v>
      </c>
      <c r="G94" s="43">
        <v>415</v>
      </c>
      <c r="H94" s="43">
        <v>1177</v>
      </c>
      <c r="I94" s="43">
        <v>447</v>
      </c>
      <c r="J94" s="43">
        <v>730</v>
      </c>
      <c r="K94" s="43">
        <v>995</v>
      </c>
      <c r="L94" s="43">
        <v>402</v>
      </c>
      <c r="M94" s="43">
        <v>593</v>
      </c>
      <c r="N94" s="43">
        <v>1845</v>
      </c>
      <c r="O94" s="43">
        <v>744</v>
      </c>
      <c r="P94" s="43">
        <v>1101</v>
      </c>
      <c r="Q94" s="43">
        <v>1074</v>
      </c>
      <c r="R94" s="43">
        <v>415</v>
      </c>
      <c r="S94" s="43">
        <v>659</v>
      </c>
    </row>
    <row r="95" spans="1:19" x14ac:dyDescent="0.15">
      <c r="A95" s="42" t="s">
        <v>96</v>
      </c>
      <c r="B95" s="43">
        <f t="shared" si="6"/>
        <v>4884</v>
      </c>
      <c r="C95" s="43">
        <f t="shared" si="7"/>
        <v>1864</v>
      </c>
      <c r="D95" s="43">
        <f t="shared" si="8"/>
        <v>3020</v>
      </c>
      <c r="E95" s="43">
        <v>646</v>
      </c>
      <c r="F95" s="43">
        <v>292</v>
      </c>
      <c r="G95" s="43">
        <v>354</v>
      </c>
      <c r="H95" s="43">
        <v>987</v>
      </c>
      <c r="I95" s="43">
        <v>339</v>
      </c>
      <c r="J95" s="43">
        <v>648</v>
      </c>
      <c r="K95" s="43">
        <v>874</v>
      </c>
      <c r="L95" s="43">
        <v>330</v>
      </c>
      <c r="M95" s="43">
        <v>544</v>
      </c>
      <c r="N95" s="43">
        <v>1493</v>
      </c>
      <c r="O95" s="43">
        <v>582</v>
      </c>
      <c r="P95" s="43">
        <v>911</v>
      </c>
      <c r="Q95" s="43">
        <v>884</v>
      </c>
      <c r="R95" s="43">
        <v>321</v>
      </c>
      <c r="S95" s="43">
        <v>563</v>
      </c>
    </row>
    <row r="96" spans="1:19" s="73" customFormat="1" x14ac:dyDescent="0.15">
      <c r="A96" s="44" t="s">
        <v>94</v>
      </c>
      <c r="B96" s="41">
        <f t="shared" si="6"/>
        <v>19467</v>
      </c>
      <c r="C96" s="41">
        <f t="shared" si="7"/>
        <v>6714</v>
      </c>
      <c r="D96" s="41">
        <f t="shared" si="8"/>
        <v>12753</v>
      </c>
      <c r="E96" s="41">
        <v>2355</v>
      </c>
      <c r="F96" s="41">
        <v>944</v>
      </c>
      <c r="G96" s="41">
        <v>1411</v>
      </c>
      <c r="H96" s="41">
        <v>3887</v>
      </c>
      <c r="I96" s="41">
        <v>1319</v>
      </c>
      <c r="J96" s="41">
        <v>2568</v>
      </c>
      <c r="K96" s="41">
        <v>3526</v>
      </c>
      <c r="L96" s="41">
        <v>1223</v>
      </c>
      <c r="M96" s="41">
        <v>2303</v>
      </c>
      <c r="N96" s="41">
        <v>6052</v>
      </c>
      <c r="O96" s="41">
        <v>2049</v>
      </c>
      <c r="P96" s="41">
        <v>4003</v>
      </c>
      <c r="Q96" s="41">
        <v>3647</v>
      </c>
      <c r="R96" s="41">
        <v>1179</v>
      </c>
      <c r="S96" s="41">
        <v>2468</v>
      </c>
    </row>
    <row r="97" spans="1:19" x14ac:dyDescent="0.15">
      <c r="A97" s="42" t="s">
        <v>95</v>
      </c>
      <c r="B97" s="43">
        <f t="shared" si="6"/>
        <v>4506</v>
      </c>
      <c r="C97" s="43">
        <f t="shared" si="7"/>
        <v>1712</v>
      </c>
      <c r="D97" s="43">
        <f t="shared" si="8"/>
        <v>2794</v>
      </c>
      <c r="E97" s="43">
        <v>545</v>
      </c>
      <c r="F97" s="43">
        <v>225</v>
      </c>
      <c r="G97" s="43">
        <v>320</v>
      </c>
      <c r="H97" s="43">
        <v>903</v>
      </c>
      <c r="I97" s="43">
        <v>351</v>
      </c>
      <c r="J97" s="43">
        <v>552</v>
      </c>
      <c r="K97" s="43">
        <v>843</v>
      </c>
      <c r="L97" s="43">
        <v>317</v>
      </c>
      <c r="M97" s="43">
        <v>526</v>
      </c>
      <c r="N97" s="43">
        <v>1366</v>
      </c>
      <c r="O97" s="43">
        <v>514</v>
      </c>
      <c r="P97" s="43">
        <v>852</v>
      </c>
      <c r="Q97" s="43">
        <v>849</v>
      </c>
      <c r="R97" s="43">
        <v>305</v>
      </c>
      <c r="S97" s="43">
        <v>544</v>
      </c>
    </row>
    <row r="98" spans="1:19" x14ac:dyDescent="0.15">
      <c r="A98" s="42" t="s">
        <v>97</v>
      </c>
      <c r="B98" s="43">
        <f t="shared" si="6"/>
        <v>3886</v>
      </c>
      <c r="C98" s="43">
        <f t="shared" si="7"/>
        <v>1368</v>
      </c>
      <c r="D98" s="43">
        <f t="shared" si="8"/>
        <v>2518</v>
      </c>
      <c r="E98" s="43">
        <v>494</v>
      </c>
      <c r="F98" s="43">
        <v>203</v>
      </c>
      <c r="G98" s="43">
        <v>291</v>
      </c>
      <c r="H98" s="43">
        <v>756</v>
      </c>
      <c r="I98" s="43">
        <v>288</v>
      </c>
      <c r="J98" s="43">
        <v>468</v>
      </c>
      <c r="K98" s="43">
        <v>672</v>
      </c>
      <c r="L98" s="43">
        <v>228</v>
      </c>
      <c r="M98" s="43">
        <v>444</v>
      </c>
      <c r="N98" s="43">
        <v>1249</v>
      </c>
      <c r="O98" s="43">
        <v>434</v>
      </c>
      <c r="P98" s="43">
        <v>815</v>
      </c>
      <c r="Q98" s="43">
        <v>715</v>
      </c>
      <c r="R98" s="43">
        <v>215</v>
      </c>
      <c r="S98" s="43">
        <v>500</v>
      </c>
    </row>
    <row r="99" spans="1:19" x14ac:dyDescent="0.15">
      <c r="A99" s="42" t="s">
        <v>98</v>
      </c>
      <c r="B99" s="43">
        <f t="shared" si="6"/>
        <v>4043</v>
      </c>
      <c r="C99" s="43">
        <f t="shared" si="7"/>
        <v>1251</v>
      </c>
      <c r="D99" s="43">
        <f t="shared" si="8"/>
        <v>2792</v>
      </c>
      <c r="E99" s="43">
        <v>455</v>
      </c>
      <c r="F99" s="43">
        <v>169</v>
      </c>
      <c r="G99" s="43">
        <v>286</v>
      </c>
      <c r="H99" s="43">
        <v>784</v>
      </c>
      <c r="I99" s="43">
        <v>227</v>
      </c>
      <c r="J99" s="43">
        <v>557</v>
      </c>
      <c r="K99" s="43">
        <v>770</v>
      </c>
      <c r="L99" s="43">
        <v>250</v>
      </c>
      <c r="M99" s="43">
        <v>520</v>
      </c>
      <c r="N99" s="43">
        <v>1213</v>
      </c>
      <c r="O99" s="43">
        <v>367</v>
      </c>
      <c r="P99" s="43">
        <v>846</v>
      </c>
      <c r="Q99" s="43">
        <v>821</v>
      </c>
      <c r="R99" s="43">
        <v>238</v>
      </c>
      <c r="S99" s="43">
        <v>583</v>
      </c>
    </row>
    <row r="100" spans="1:19" x14ac:dyDescent="0.15">
      <c r="A100" s="42" t="s">
        <v>101</v>
      </c>
      <c r="B100" s="43">
        <f t="shared" si="6"/>
        <v>3882</v>
      </c>
      <c r="C100" s="43">
        <f t="shared" si="7"/>
        <v>1339</v>
      </c>
      <c r="D100" s="43">
        <f t="shared" si="8"/>
        <v>2543</v>
      </c>
      <c r="E100" s="43">
        <v>503</v>
      </c>
      <c r="F100" s="43">
        <v>208</v>
      </c>
      <c r="G100" s="43">
        <v>295</v>
      </c>
      <c r="H100" s="43">
        <v>783</v>
      </c>
      <c r="I100" s="43">
        <v>228</v>
      </c>
      <c r="J100" s="43">
        <v>555</v>
      </c>
      <c r="K100" s="43">
        <v>689</v>
      </c>
      <c r="L100" s="43">
        <v>238</v>
      </c>
      <c r="M100" s="43">
        <v>451</v>
      </c>
      <c r="N100" s="43">
        <v>1192</v>
      </c>
      <c r="O100" s="43">
        <v>429</v>
      </c>
      <c r="P100" s="43">
        <v>763</v>
      </c>
      <c r="Q100" s="43">
        <v>715</v>
      </c>
      <c r="R100" s="43">
        <v>236</v>
      </c>
      <c r="S100" s="43">
        <v>479</v>
      </c>
    </row>
    <row r="101" spans="1:19" x14ac:dyDescent="0.15">
      <c r="A101" s="42" t="s">
        <v>99</v>
      </c>
      <c r="B101" s="43">
        <f t="shared" ref="B101:B126" si="9">E101+H101+K101+N101+Q101</f>
        <v>3150</v>
      </c>
      <c r="C101" s="43">
        <f t="shared" ref="C101:C126" si="10">F101+I101+L101+O101+R101</f>
        <v>1044</v>
      </c>
      <c r="D101" s="43">
        <f t="shared" ref="D101:D126" si="11">G101+J101+M101+P101+S101</f>
        <v>2106</v>
      </c>
      <c r="E101" s="43">
        <v>358</v>
      </c>
      <c r="F101" s="43">
        <v>139</v>
      </c>
      <c r="G101" s="43">
        <v>219</v>
      </c>
      <c r="H101" s="43">
        <v>661</v>
      </c>
      <c r="I101" s="43">
        <v>225</v>
      </c>
      <c r="J101" s="43">
        <v>436</v>
      </c>
      <c r="K101" s="43">
        <v>552</v>
      </c>
      <c r="L101" s="43">
        <v>190</v>
      </c>
      <c r="M101" s="43">
        <v>362</v>
      </c>
      <c r="N101" s="43">
        <v>1032</v>
      </c>
      <c r="O101" s="43">
        <v>305</v>
      </c>
      <c r="P101" s="43">
        <v>727</v>
      </c>
      <c r="Q101" s="43">
        <v>547</v>
      </c>
      <c r="R101" s="43">
        <v>185</v>
      </c>
      <c r="S101" s="43">
        <v>362</v>
      </c>
    </row>
    <row r="102" spans="1:19" x14ac:dyDescent="0.15">
      <c r="A102" s="44" t="s">
        <v>100</v>
      </c>
      <c r="B102" s="41">
        <f t="shared" si="9"/>
        <v>10797</v>
      </c>
      <c r="C102" s="41">
        <f t="shared" si="10"/>
        <v>3242</v>
      </c>
      <c r="D102" s="41">
        <f t="shared" si="11"/>
        <v>7555</v>
      </c>
      <c r="E102" s="41">
        <v>1332</v>
      </c>
      <c r="F102" s="41">
        <v>459</v>
      </c>
      <c r="G102" s="41">
        <v>873</v>
      </c>
      <c r="H102" s="41">
        <v>2289</v>
      </c>
      <c r="I102" s="41">
        <v>644</v>
      </c>
      <c r="J102" s="41">
        <v>1645</v>
      </c>
      <c r="K102" s="41">
        <v>1985</v>
      </c>
      <c r="L102" s="41">
        <v>583</v>
      </c>
      <c r="M102" s="41">
        <v>1402</v>
      </c>
      <c r="N102" s="41">
        <v>3253</v>
      </c>
      <c r="O102" s="41">
        <v>995</v>
      </c>
      <c r="P102" s="41">
        <v>2258</v>
      </c>
      <c r="Q102" s="41">
        <v>1938</v>
      </c>
      <c r="R102" s="41">
        <v>561</v>
      </c>
      <c r="S102" s="41">
        <v>1377</v>
      </c>
    </row>
    <row r="103" spans="1:19" x14ac:dyDescent="0.15">
      <c r="A103" s="42" t="s">
        <v>102</v>
      </c>
      <c r="B103" s="43">
        <f t="shared" si="9"/>
        <v>2886</v>
      </c>
      <c r="C103" s="43">
        <f t="shared" si="10"/>
        <v>936</v>
      </c>
      <c r="D103" s="43">
        <f t="shared" si="11"/>
        <v>1950</v>
      </c>
      <c r="E103" s="43">
        <v>374</v>
      </c>
      <c r="F103" s="43">
        <v>141</v>
      </c>
      <c r="G103" s="43">
        <v>233</v>
      </c>
      <c r="H103" s="43">
        <v>570</v>
      </c>
      <c r="I103" s="43">
        <v>186</v>
      </c>
      <c r="J103" s="43">
        <v>384</v>
      </c>
      <c r="K103" s="43">
        <v>544</v>
      </c>
      <c r="L103" s="43">
        <v>169</v>
      </c>
      <c r="M103" s="43">
        <v>375</v>
      </c>
      <c r="N103" s="43">
        <v>890</v>
      </c>
      <c r="O103" s="43">
        <v>285</v>
      </c>
      <c r="P103" s="43">
        <v>605</v>
      </c>
      <c r="Q103" s="43">
        <v>508</v>
      </c>
      <c r="R103" s="43">
        <v>155</v>
      </c>
      <c r="S103" s="43">
        <v>353</v>
      </c>
    </row>
    <row r="104" spans="1:19" x14ac:dyDescent="0.15">
      <c r="A104" s="42" t="s">
        <v>103</v>
      </c>
      <c r="B104" s="43">
        <f t="shared" si="9"/>
        <v>2274</v>
      </c>
      <c r="C104" s="43">
        <f t="shared" si="10"/>
        <v>718</v>
      </c>
      <c r="D104" s="43">
        <f t="shared" si="11"/>
        <v>1556</v>
      </c>
      <c r="E104" s="43">
        <v>305</v>
      </c>
      <c r="F104" s="43">
        <v>106</v>
      </c>
      <c r="G104" s="43">
        <v>199</v>
      </c>
      <c r="H104" s="43">
        <v>462</v>
      </c>
      <c r="I104" s="43">
        <v>128</v>
      </c>
      <c r="J104" s="43">
        <v>334</v>
      </c>
      <c r="K104" s="43">
        <v>409</v>
      </c>
      <c r="L104" s="43">
        <v>128</v>
      </c>
      <c r="M104" s="43">
        <v>281</v>
      </c>
      <c r="N104" s="43">
        <v>684</v>
      </c>
      <c r="O104" s="43">
        <v>226</v>
      </c>
      <c r="P104" s="43">
        <v>458</v>
      </c>
      <c r="Q104" s="43">
        <v>414</v>
      </c>
      <c r="R104" s="43">
        <v>130</v>
      </c>
      <c r="S104" s="43">
        <v>284</v>
      </c>
    </row>
    <row r="105" spans="1:19" x14ac:dyDescent="0.15">
      <c r="A105" s="42" t="s">
        <v>106</v>
      </c>
      <c r="B105" s="43">
        <f t="shared" si="9"/>
        <v>2062</v>
      </c>
      <c r="C105" s="43">
        <f t="shared" si="10"/>
        <v>582</v>
      </c>
      <c r="D105" s="43">
        <f t="shared" si="11"/>
        <v>1480</v>
      </c>
      <c r="E105" s="43">
        <v>230</v>
      </c>
      <c r="F105" s="43">
        <v>76</v>
      </c>
      <c r="G105" s="43">
        <v>154</v>
      </c>
      <c r="H105" s="43">
        <v>454</v>
      </c>
      <c r="I105" s="43">
        <v>109</v>
      </c>
      <c r="J105" s="43">
        <v>345</v>
      </c>
      <c r="K105" s="43">
        <v>379</v>
      </c>
      <c r="L105" s="43">
        <v>103</v>
      </c>
      <c r="M105" s="43">
        <v>276</v>
      </c>
      <c r="N105" s="43">
        <v>602</v>
      </c>
      <c r="O105" s="43">
        <v>180</v>
      </c>
      <c r="P105" s="43">
        <v>422</v>
      </c>
      <c r="Q105" s="43">
        <v>397</v>
      </c>
      <c r="R105" s="43">
        <v>114</v>
      </c>
      <c r="S105" s="43">
        <v>283</v>
      </c>
    </row>
    <row r="106" spans="1:19" x14ac:dyDescent="0.15">
      <c r="A106" s="42" t="s">
        <v>104</v>
      </c>
      <c r="B106" s="43">
        <f t="shared" si="9"/>
        <v>1623</v>
      </c>
      <c r="C106" s="43">
        <f t="shared" si="10"/>
        <v>509</v>
      </c>
      <c r="D106" s="43">
        <f t="shared" si="11"/>
        <v>1114</v>
      </c>
      <c r="E106" s="43">
        <v>208</v>
      </c>
      <c r="F106" s="43">
        <v>67</v>
      </c>
      <c r="G106" s="43">
        <v>141</v>
      </c>
      <c r="H106" s="43">
        <v>360</v>
      </c>
      <c r="I106" s="43">
        <v>105</v>
      </c>
      <c r="J106" s="43">
        <v>255</v>
      </c>
      <c r="K106" s="43">
        <v>294</v>
      </c>
      <c r="L106" s="43">
        <v>93</v>
      </c>
      <c r="M106" s="43">
        <v>201</v>
      </c>
      <c r="N106" s="43">
        <v>477</v>
      </c>
      <c r="O106" s="43">
        <v>155</v>
      </c>
      <c r="P106" s="43">
        <v>322</v>
      </c>
      <c r="Q106" s="43">
        <v>284</v>
      </c>
      <c r="R106" s="43">
        <v>89</v>
      </c>
      <c r="S106" s="43">
        <v>195</v>
      </c>
    </row>
    <row r="107" spans="1:19" x14ac:dyDescent="0.15">
      <c r="A107" s="42" t="s">
        <v>105</v>
      </c>
      <c r="B107" s="43">
        <f t="shared" si="9"/>
        <v>1952</v>
      </c>
      <c r="C107" s="43">
        <f t="shared" si="10"/>
        <v>497</v>
      </c>
      <c r="D107" s="43">
        <f t="shared" si="11"/>
        <v>1455</v>
      </c>
      <c r="E107" s="43">
        <v>215</v>
      </c>
      <c r="F107" s="43">
        <v>69</v>
      </c>
      <c r="G107" s="43">
        <v>146</v>
      </c>
      <c r="H107" s="43">
        <v>443</v>
      </c>
      <c r="I107" s="43">
        <v>116</v>
      </c>
      <c r="J107" s="43">
        <v>327</v>
      </c>
      <c r="K107" s="43">
        <v>359</v>
      </c>
      <c r="L107" s="43">
        <v>90</v>
      </c>
      <c r="M107" s="43">
        <v>269</v>
      </c>
      <c r="N107" s="43">
        <v>600</v>
      </c>
      <c r="O107" s="43">
        <v>149</v>
      </c>
      <c r="P107" s="43">
        <v>451</v>
      </c>
      <c r="Q107" s="43">
        <v>335</v>
      </c>
      <c r="R107" s="43">
        <v>73</v>
      </c>
      <c r="S107" s="43">
        <v>262</v>
      </c>
    </row>
    <row r="108" spans="1:19" x14ac:dyDescent="0.15">
      <c r="A108" s="44" t="s">
        <v>107</v>
      </c>
      <c r="B108" s="41">
        <f t="shared" si="9"/>
        <v>5204</v>
      </c>
      <c r="C108" s="41">
        <f t="shared" si="10"/>
        <v>1199</v>
      </c>
      <c r="D108" s="41">
        <f t="shared" si="11"/>
        <v>4005</v>
      </c>
      <c r="E108" s="41">
        <v>626</v>
      </c>
      <c r="F108" s="41">
        <v>158</v>
      </c>
      <c r="G108" s="41">
        <v>468</v>
      </c>
      <c r="H108" s="41">
        <v>1091</v>
      </c>
      <c r="I108" s="41">
        <v>240</v>
      </c>
      <c r="J108" s="41">
        <v>851</v>
      </c>
      <c r="K108" s="41">
        <v>1000</v>
      </c>
      <c r="L108" s="41">
        <v>212</v>
      </c>
      <c r="M108" s="41">
        <v>788</v>
      </c>
      <c r="N108" s="41">
        <v>1518</v>
      </c>
      <c r="O108" s="41">
        <v>335</v>
      </c>
      <c r="P108" s="41">
        <v>1183</v>
      </c>
      <c r="Q108" s="41">
        <v>969</v>
      </c>
      <c r="R108" s="41">
        <v>254</v>
      </c>
      <c r="S108" s="41">
        <v>715</v>
      </c>
    </row>
    <row r="109" spans="1:19" x14ac:dyDescent="0.15">
      <c r="A109" s="42" t="s">
        <v>108</v>
      </c>
      <c r="B109" s="43">
        <f t="shared" si="9"/>
        <v>1591</v>
      </c>
      <c r="C109" s="43">
        <f t="shared" si="10"/>
        <v>381</v>
      </c>
      <c r="D109" s="43">
        <f t="shared" si="11"/>
        <v>1210</v>
      </c>
      <c r="E109" s="43">
        <v>187</v>
      </c>
      <c r="F109" s="43">
        <v>49</v>
      </c>
      <c r="G109" s="43">
        <v>138</v>
      </c>
      <c r="H109" s="43">
        <v>324</v>
      </c>
      <c r="I109" s="43">
        <v>79</v>
      </c>
      <c r="J109" s="43">
        <v>245</v>
      </c>
      <c r="K109" s="43">
        <v>305</v>
      </c>
      <c r="L109" s="43">
        <v>59</v>
      </c>
      <c r="M109" s="43">
        <v>246</v>
      </c>
      <c r="N109" s="43">
        <v>475</v>
      </c>
      <c r="O109" s="43">
        <v>112</v>
      </c>
      <c r="P109" s="43">
        <v>363</v>
      </c>
      <c r="Q109" s="43">
        <v>300</v>
      </c>
      <c r="R109" s="43">
        <v>82</v>
      </c>
      <c r="S109" s="43">
        <v>218</v>
      </c>
    </row>
    <row r="110" spans="1:19" x14ac:dyDescent="0.15">
      <c r="A110" s="42" t="s">
        <v>111</v>
      </c>
      <c r="B110" s="43">
        <f t="shared" si="9"/>
        <v>1199</v>
      </c>
      <c r="C110" s="43">
        <f t="shared" si="10"/>
        <v>301</v>
      </c>
      <c r="D110" s="43">
        <f t="shared" si="11"/>
        <v>898</v>
      </c>
      <c r="E110" s="43">
        <v>157</v>
      </c>
      <c r="F110" s="43">
        <v>47</v>
      </c>
      <c r="G110" s="43">
        <v>110</v>
      </c>
      <c r="H110" s="43">
        <v>248</v>
      </c>
      <c r="I110" s="43">
        <v>66</v>
      </c>
      <c r="J110" s="43">
        <v>182</v>
      </c>
      <c r="K110" s="43">
        <v>233</v>
      </c>
      <c r="L110" s="43">
        <v>52</v>
      </c>
      <c r="M110" s="43">
        <v>181</v>
      </c>
      <c r="N110" s="43">
        <v>338</v>
      </c>
      <c r="O110" s="43">
        <v>74</v>
      </c>
      <c r="P110" s="43">
        <v>264</v>
      </c>
      <c r="Q110" s="43">
        <v>223</v>
      </c>
      <c r="R110" s="43">
        <v>62</v>
      </c>
      <c r="S110" s="43">
        <v>161</v>
      </c>
    </row>
    <row r="111" spans="1:19" x14ac:dyDescent="0.15">
      <c r="A111" s="42" t="s">
        <v>109</v>
      </c>
      <c r="B111" s="43">
        <f t="shared" si="9"/>
        <v>972</v>
      </c>
      <c r="C111" s="43">
        <f t="shared" si="10"/>
        <v>202</v>
      </c>
      <c r="D111" s="43">
        <f t="shared" si="11"/>
        <v>770</v>
      </c>
      <c r="E111" s="43">
        <v>114</v>
      </c>
      <c r="F111" s="43">
        <v>23</v>
      </c>
      <c r="G111" s="43">
        <v>91</v>
      </c>
      <c r="H111" s="43">
        <v>210</v>
      </c>
      <c r="I111" s="43">
        <v>33</v>
      </c>
      <c r="J111" s="43">
        <v>177</v>
      </c>
      <c r="K111" s="43">
        <v>185</v>
      </c>
      <c r="L111" s="43">
        <v>43</v>
      </c>
      <c r="M111" s="43">
        <v>142</v>
      </c>
      <c r="N111" s="43">
        <v>288</v>
      </c>
      <c r="O111" s="43">
        <v>61</v>
      </c>
      <c r="P111" s="43">
        <v>227</v>
      </c>
      <c r="Q111" s="43">
        <v>175</v>
      </c>
      <c r="R111" s="43">
        <v>42</v>
      </c>
      <c r="S111" s="43">
        <v>133</v>
      </c>
    </row>
    <row r="112" spans="1:19" x14ac:dyDescent="0.15">
      <c r="A112" s="42" t="s">
        <v>110</v>
      </c>
      <c r="B112" s="43">
        <f t="shared" si="9"/>
        <v>779</v>
      </c>
      <c r="C112" s="43">
        <f t="shared" si="10"/>
        <v>173</v>
      </c>
      <c r="D112" s="43">
        <f t="shared" si="11"/>
        <v>606</v>
      </c>
      <c r="E112" s="43">
        <v>93</v>
      </c>
      <c r="F112" s="43">
        <v>21</v>
      </c>
      <c r="G112" s="43">
        <v>72</v>
      </c>
      <c r="H112" s="43">
        <v>160</v>
      </c>
      <c r="I112" s="43">
        <v>33</v>
      </c>
      <c r="J112" s="43">
        <v>127</v>
      </c>
      <c r="K112" s="43">
        <v>166</v>
      </c>
      <c r="L112" s="43">
        <v>37</v>
      </c>
      <c r="M112" s="43">
        <v>129</v>
      </c>
      <c r="N112" s="43">
        <v>222</v>
      </c>
      <c r="O112" s="43">
        <v>48</v>
      </c>
      <c r="P112" s="43">
        <v>174</v>
      </c>
      <c r="Q112" s="43">
        <v>138</v>
      </c>
      <c r="R112" s="43">
        <v>34</v>
      </c>
      <c r="S112" s="43">
        <v>104</v>
      </c>
    </row>
    <row r="113" spans="1:19" x14ac:dyDescent="0.15">
      <c r="A113" s="42" t="s">
        <v>113</v>
      </c>
      <c r="B113" s="43">
        <f t="shared" si="9"/>
        <v>663</v>
      </c>
      <c r="C113" s="43">
        <f t="shared" si="10"/>
        <v>142</v>
      </c>
      <c r="D113" s="43">
        <f t="shared" si="11"/>
        <v>521</v>
      </c>
      <c r="E113" s="43">
        <v>75</v>
      </c>
      <c r="F113" s="43">
        <v>18</v>
      </c>
      <c r="G113" s="43">
        <v>57</v>
      </c>
      <c r="H113" s="43">
        <v>149</v>
      </c>
      <c r="I113" s="43">
        <v>29</v>
      </c>
      <c r="J113" s="43">
        <v>120</v>
      </c>
      <c r="K113" s="43">
        <v>111</v>
      </c>
      <c r="L113" s="43">
        <v>21</v>
      </c>
      <c r="M113" s="43">
        <v>90</v>
      </c>
      <c r="N113" s="43">
        <v>195</v>
      </c>
      <c r="O113" s="43">
        <v>40</v>
      </c>
      <c r="P113" s="43">
        <v>155</v>
      </c>
      <c r="Q113" s="43">
        <v>133</v>
      </c>
      <c r="R113" s="43">
        <v>34</v>
      </c>
      <c r="S113" s="43">
        <v>99</v>
      </c>
    </row>
    <row r="114" spans="1:19" x14ac:dyDescent="0.15">
      <c r="A114" s="44" t="s">
        <v>116</v>
      </c>
      <c r="B114" s="41">
        <f t="shared" si="9"/>
        <v>1652</v>
      </c>
      <c r="C114" s="41">
        <f t="shared" si="10"/>
        <v>278</v>
      </c>
      <c r="D114" s="41">
        <f t="shared" si="11"/>
        <v>1374</v>
      </c>
      <c r="E114" s="41">
        <v>195</v>
      </c>
      <c r="F114" s="41">
        <v>35</v>
      </c>
      <c r="G114" s="41">
        <v>160</v>
      </c>
      <c r="H114" s="41">
        <v>354</v>
      </c>
      <c r="I114" s="41">
        <v>64</v>
      </c>
      <c r="J114" s="41">
        <v>290</v>
      </c>
      <c r="K114" s="41">
        <v>325</v>
      </c>
      <c r="L114" s="41">
        <v>46</v>
      </c>
      <c r="M114" s="41">
        <v>279</v>
      </c>
      <c r="N114" s="41">
        <v>511</v>
      </c>
      <c r="O114" s="41">
        <v>77</v>
      </c>
      <c r="P114" s="41">
        <v>434</v>
      </c>
      <c r="Q114" s="41">
        <v>267</v>
      </c>
      <c r="R114" s="41">
        <v>56</v>
      </c>
      <c r="S114" s="41">
        <v>211</v>
      </c>
    </row>
    <row r="115" spans="1:19" x14ac:dyDescent="0.15">
      <c r="A115" s="42" t="s">
        <v>112</v>
      </c>
      <c r="B115" s="43">
        <f t="shared" si="9"/>
        <v>532</v>
      </c>
      <c r="C115" s="43">
        <f t="shared" si="10"/>
        <v>104</v>
      </c>
      <c r="D115" s="43">
        <f t="shared" si="11"/>
        <v>428</v>
      </c>
      <c r="E115" s="43">
        <v>71</v>
      </c>
      <c r="F115" s="43">
        <v>15</v>
      </c>
      <c r="G115" s="43">
        <v>56</v>
      </c>
      <c r="H115" s="43">
        <v>102</v>
      </c>
      <c r="I115" s="43">
        <v>17</v>
      </c>
      <c r="J115" s="43">
        <v>85</v>
      </c>
      <c r="K115" s="43">
        <v>112</v>
      </c>
      <c r="L115" s="43">
        <v>22</v>
      </c>
      <c r="M115" s="43">
        <v>90</v>
      </c>
      <c r="N115" s="43">
        <v>162</v>
      </c>
      <c r="O115" s="43">
        <v>29</v>
      </c>
      <c r="P115" s="43">
        <v>133</v>
      </c>
      <c r="Q115" s="43">
        <v>85</v>
      </c>
      <c r="R115" s="43">
        <v>21</v>
      </c>
      <c r="S115" s="43">
        <v>64</v>
      </c>
    </row>
    <row r="116" spans="1:19" x14ac:dyDescent="0.15">
      <c r="A116" s="42" t="s">
        <v>114</v>
      </c>
      <c r="B116" s="43">
        <f t="shared" si="9"/>
        <v>419</v>
      </c>
      <c r="C116" s="43">
        <f t="shared" si="10"/>
        <v>66</v>
      </c>
      <c r="D116" s="43">
        <f t="shared" si="11"/>
        <v>353</v>
      </c>
      <c r="E116" s="43">
        <v>38</v>
      </c>
      <c r="F116" s="43">
        <v>4</v>
      </c>
      <c r="G116" s="43">
        <v>34</v>
      </c>
      <c r="H116" s="43">
        <v>101</v>
      </c>
      <c r="I116" s="43">
        <v>17</v>
      </c>
      <c r="J116" s="43">
        <v>84</v>
      </c>
      <c r="K116" s="43">
        <v>86</v>
      </c>
      <c r="L116" s="43">
        <v>13</v>
      </c>
      <c r="M116" s="43">
        <v>73</v>
      </c>
      <c r="N116" s="43">
        <v>122</v>
      </c>
      <c r="O116" s="43">
        <v>16</v>
      </c>
      <c r="P116" s="43">
        <v>106</v>
      </c>
      <c r="Q116" s="43">
        <v>72</v>
      </c>
      <c r="R116" s="43">
        <v>16</v>
      </c>
      <c r="S116" s="43">
        <v>56</v>
      </c>
    </row>
    <row r="117" spans="1:19" x14ac:dyDescent="0.15">
      <c r="A117" s="42" t="s">
        <v>115</v>
      </c>
      <c r="B117" s="43">
        <f t="shared" si="9"/>
        <v>283</v>
      </c>
      <c r="C117" s="43">
        <f t="shared" si="10"/>
        <v>59</v>
      </c>
      <c r="D117" s="43">
        <f t="shared" si="11"/>
        <v>224</v>
      </c>
      <c r="E117" s="43">
        <v>36</v>
      </c>
      <c r="F117" s="43">
        <v>9</v>
      </c>
      <c r="G117" s="43">
        <v>27</v>
      </c>
      <c r="H117" s="43">
        <v>56</v>
      </c>
      <c r="I117" s="43">
        <v>17</v>
      </c>
      <c r="J117" s="43">
        <v>39</v>
      </c>
      <c r="K117" s="43">
        <v>48</v>
      </c>
      <c r="L117" s="43">
        <v>6</v>
      </c>
      <c r="M117" s="43">
        <v>42</v>
      </c>
      <c r="N117" s="43">
        <v>100</v>
      </c>
      <c r="O117" s="43">
        <v>18</v>
      </c>
      <c r="P117" s="43">
        <v>82</v>
      </c>
      <c r="Q117" s="43">
        <v>43</v>
      </c>
      <c r="R117" s="43">
        <v>9</v>
      </c>
      <c r="S117" s="43">
        <v>34</v>
      </c>
    </row>
    <row r="118" spans="1:19" x14ac:dyDescent="0.15">
      <c r="A118" s="42" t="s">
        <v>118</v>
      </c>
      <c r="B118" s="43">
        <f t="shared" si="9"/>
        <v>263</v>
      </c>
      <c r="C118" s="43">
        <f t="shared" si="10"/>
        <v>35</v>
      </c>
      <c r="D118" s="43">
        <f t="shared" si="11"/>
        <v>228</v>
      </c>
      <c r="E118" s="43">
        <v>30</v>
      </c>
      <c r="F118" s="43">
        <v>5</v>
      </c>
      <c r="G118" s="43">
        <v>25</v>
      </c>
      <c r="H118" s="43">
        <v>54</v>
      </c>
      <c r="I118" s="43">
        <v>7</v>
      </c>
      <c r="J118" s="43">
        <v>47</v>
      </c>
      <c r="K118" s="43">
        <v>48</v>
      </c>
      <c r="L118" s="43">
        <v>4</v>
      </c>
      <c r="M118" s="43">
        <v>44</v>
      </c>
      <c r="N118" s="43">
        <v>82</v>
      </c>
      <c r="O118" s="43">
        <v>11</v>
      </c>
      <c r="P118" s="43">
        <v>71</v>
      </c>
      <c r="Q118" s="43">
        <v>49</v>
      </c>
      <c r="R118" s="43">
        <v>8</v>
      </c>
      <c r="S118" s="43">
        <v>41</v>
      </c>
    </row>
    <row r="119" spans="1:19" x14ac:dyDescent="0.15">
      <c r="A119" s="42" t="s">
        <v>119</v>
      </c>
      <c r="B119" s="43">
        <f t="shared" si="9"/>
        <v>155</v>
      </c>
      <c r="C119" s="43">
        <f t="shared" si="10"/>
        <v>14</v>
      </c>
      <c r="D119" s="43">
        <f t="shared" si="11"/>
        <v>141</v>
      </c>
      <c r="E119" s="43">
        <v>20</v>
      </c>
      <c r="F119" s="43">
        <v>2</v>
      </c>
      <c r="G119" s="43">
        <v>18</v>
      </c>
      <c r="H119" s="43">
        <v>41</v>
      </c>
      <c r="I119" s="43">
        <v>6</v>
      </c>
      <c r="J119" s="43">
        <v>35</v>
      </c>
      <c r="K119" s="43">
        <v>31</v>
      </c>
      <c r="L119" s="43">
        <v>1</v>
      </c>
      <c r="M119" s="43">
        <v>30</v>
      </c>
      <c r="N119" s="43">
        <v>45</v>
      </c>
      <c r="O119" s="43">
        <v>3</v>
      </c>
      <c r="P119" s="43">
        <v>42</v>
      </c>
      <c r="Q119" s="43">
        <v>18</v>
      </c>
      <c r="R119" s="43">
        <v>2</v>
      </c>
      <c r="S119" s="43">
        <v>16</v>
      </c>
    </row>
    <row r="120" spans="1:19" x14ac:dyDescent="0.15">
      <c r="A120" s="44" t="s">
        <v>117</v>
      </c>
      <c r="B120" s="41">
        <f t="shared" si="9"/>
        <v>383</v>
      </c>
      <c r="C120" s="41">
        <f t="shared" si="10"/>
        <v>45</v>
      </c>
      <c r="D120" s="41">
        <f t="shared" si="11"/>
        <v>338</v>
      </c>
      <c r="E120" s="41">
        <v>55</v>
      </c>
      <c r="F120" s="41">
        <v>8</v>
      </c>
      <c r="G120" s="41">
        <v>47</v>
      </c>
      <c r="H120" s="41">
        <v>93</v>
      </c>
      <c r="I120" s="41">
        <v>6</v>
      </c>
      <c r="J120" s="41">
        <v>87</v>
      </c>
      <c r="K120" s="41">
        <v>73</v>
      </c>
      <c r="L120" s="41">
        <v>8</v>
      </c>
      <c r="M120" s="41">
        <v>65</v>
      </c>
      <c r="N120" s="41">
        <v>107</v>
      </c>
      <c r="O120" s="41">
        <v>18</v>
      </c>
      <c r="P120" s="41">
        <v>89</v>
      </c>
      <c r="Q120" s="41">
        <v>55</v>
      </c>
      <c r="R120" s="41">
        <v>5</v>
      </c>
      <c r="S120" s="41">
        <v>50</v>
      </c>
    </row>
    <row r="121" spans="1:19" x14ac:dyDescent="0.15">
      <c r="A121" s="42" t="s">
        <v>120</v>
      </c>
      <c r="B121" s="43">
        <f t="shared" si="9"/>
        <v>129</v>
      </c>
      <c r="C121" s="43">
        <f t="shared" si="10"/>
        <v>17</v>
      </c>
      <c r="D121" s="43">
        <f t="shared" si="11"/>
        <v>112</v>
      </c>
      <c r="E121" s="43">
        <v>17</v>
      </c>
      <c r="F121" s="43">
        <v>3</v>
      </c>
      <c r="G121" s="43">
        <v>14</v>
      </c>
      <c r="H121" s="43">
        <v>33</v>
      </c>
      <c r="I121" s="43">
        <v>4</v>
      </c>
      <c r="J121" s="43">
        <v>29</v>
      </c>
      <c r="K121" s="43">
        <v>20</v>
      </c>
      <c r="L121" s="43">
        <v>3</v>
      </c>
      <c r="M121" s="43">
        <v>17</v>
      </c>
      <c r="N121" s="43">
        <v>38</v>
      </c>
      <c r="O121" s="43">
        <v>7</v>
      </c>
      <c r="P121" s="43">
        <v>31</v>
      </c>
      <c r="Q121" s="43">
        <v>21</v>
      </c>
      <c r="R121" s="43">
        <v>0</v>
      </c>
      <c r="S121" s="43">
        <v>21</v>
      </c>
    </row>
    <row r="122" spans="1:19" x14ac:dyDescent="0.15">
      <c r="A122" s="42" t="s">
        <v>121</v>
      </c>
      <c r="B122" s="43">
        <f t="shared" si="9"/>
        <v>117</v>
      </c>
      <c r="C122" s="43">
        <f t="shared" si="10"/>
        <v>15</v>
      </c>
      <c r="D122" s="43">
        <f t="shared" si="11"/>
        <v>102</v>
      </c>
      <c r="E122" s="43">
        <v>20</v>
      </c>
      <c r="F122" s="43">
        <v>1</v>
      </c>
      <c r="G122" s="43">
        <v>19</v>
      </c>
      <c r="H122" s="43">
        <v>20</v>
      </c>
      <c r="I122" s="43">
        <v>0</v>
      </c>
      <c r="J122" s="43">
        <v>20</v>
      </c>
      <c r="K122" s="43">
        <v>24</v>
      </c>
      <c r="L122" s="43">
        <v>4</v>
      </c>
      <c r="M122" s="43">
        <v>20</v>
      </c>
      <c r="N122" s="43">
        <v>33</v>
      </c>
      <c r="O122" s="43">
        <v>5</v>
      </c>
      <c r="P122" s="43">
        <v>28</v>
      </c>
      <c r="Q122" s="43">
        <v>20</v>
      </c>
      <c r="R122" s="43">
        <v>5</v>
      </c>
      <c r="S122" s="43">
        <v>15</v>
      </c>
    </row>
    <row r="123" spans="1:19" x14ac:dyDescent="0.15">
      <c r="A123" s="42" t="s">
        <v>123</v>
      </c>
      <c r="B123" s="43">
        <f t="shared" si="9"/>
        <v>64</v>
      </c>
      <c r="C123" s="43">
        <f t="shared" si="10"/>
        <v>5</v>
      </c>
      <c r="D123" s="43">
        <f t="shared" si="11"/>
        <v>59</v>
      </c>
      <c r="E123" s="43">
        <v>8</v>
      </c>
      <c r="F123" s="43">
        <v>0</v>
      </c>
      <c r="G123" s="43">
        <v>8</v>
      </c>
      <c r="H123" s="43">
        <v>21</v>
      </c>
      <c r="I123" s="43">
        <v>1</v>
      </c>
      <c r="J123" s="43">
        <v>20</v>
      </c>
      <c r="K123" s="43">
        <v>8</v>
      </c>
      <c r="L123" s="43">
        <v>0</v>
      </c>
      <c r="M123" s="43">
        <v>8</v>
      </c>
      <c r="N123" s="43">
        <v>19</v>
      </c>
      <c r="O123" s="43">
        <v>4</v>
      </c>
      <c r="P123" s="43">
        <v>15</v>
      </c>
      <c r="Q123" s="43">
        <v>8</v>
      </c>
      <c r="R123" s="43">
        <v>0</v>
      </c>
      <c r="S123" s="43">
        <v>8</v>
      </c>
    </row>
    <row r="124" spans="1:19" x14ac:dyDescent="0.15">
      <c r="A124" s="42" t="s">
        <v>124</v>
      </c>
      <c r="B124" s="43">
        <f t="shared" si="9"/>
        <v>43</v>
      </c>
      <c r="C124" s="43">
        <f t="shared" si="10"/>
        <v>4</v>
      </c>
      <c r="D124" s="43">
        <f t="shared" si="11"/>
        <v>39</v>
      </c>
      <c r="E124" s="43">
        <v>4</v>
      </c>
      <c r="F124" s="43">
        <v>2</v>
      </c>
      <c r="G124" s="43">
        <v>2</v>
      </c>
      <c r="H124" s="43">
        <v>12</v>
      </c>
      <c r="I124" s="43">
        <v>1</v>
      </c>
      <c r="J124" s="43">
        <v>11</v>
      </c>
      <c r="K124" s="43">
        <v>13</v>
      </c>
      <c r="L124" s="43">
        <v>0</v>
      </c>
      <c r="M124" s="43">
        <v>13</v>
      </c>
      <c r="N124" s="43">
        <v>10</v>
      </c>
      <c r="O124" s="43">
        <v>1</v>
      </c>
      <c r="P124" s="43">
        <v>9</v>
      </c>
      <c r="Q124" s="43">
        <v>4</v>
      </c>
      <c r="R124" s="43">
        <v>0</v>
      </c>
      <c r="S124" s="43">
        <v>4</v>
      </c>
    </row>
    <row r="125" spans="1:19" x14ac:dyDescent="0.15">
      <c r="A125" s="42" t="s">
        <v>122</v>
      </c>
      <c r="B125" s="43">
        <f t="shared" si="9"/>
        <v>30</v>
      </c>
      <c r="C125" s="43">
        <f t="shared" si="10"/>
        <v>4</v>
      </c>
      <c r="D125" s="43">
        <f t="shared" si="11"/>
        <v>26</v>
      </c>
      <c r="E125" s="43">
        <v>6</v>
      </c>
      <c r="F125" s="43">
        <v>2</v>
      </c>
      <c r="G125" s="43">
        <v>4</v>
      </c>
      <c r="H125" s="43">
        <v>7</v>
      </c>
      <c r="I125" s="43">
        <v>0</v>
      </c>
      <c r="J125" s="43">
        <v>7</v>
      </c>
      <c r="K125" s="43">
        <v>8</v>
      </c>
      <c r="L125" s="43">
        <v>1</v>
      </c>
      <c r="M125" s="43">
        <v>7</v>
      </c>
      <c r="N125" s="43">
        <v>7</v>
      </c>
      <c r="O125" s="43">
        <v>1</v>
      </c>
      <c r="P125" s="43">
        <v>6</v>
      </c>
      <c r="Q125" s="43">
        <v>2</v>
      </c>
      <c r="R125" s="43">
        <v>0</v>
      </c>
      <c r="S125" s="43">
        <v>2</v>
      </c>
    </row>
    <row r="126" spans="1:19" x14ac:dyDescent="0.15">
      <c r="A126" s="46" t="s">
        <v>125</v>
      </c>
      <c r="B126" s="47">
        <f t="shared" si="9"/>
        <v>60</v>
      </c>
      <c r="C126" s="47">
        <f t="shared" si="10"/>
        <v>5</v>
      </c>
      <c r="D126" s="47">
        <f t="shared" si="11"/>
        <v>55</v>
      </c>
      <c r="E126" s="47">
        <v>8</v>
      </c>
      <c r="F126" s="47">
        <v>1</v>
      </c>
      <c r="G126" s="47">
        <v>7</v>
      </c>
      <c r="H126" s="47">
        <v>13</v>
      </c>
      <c r="I126" s="47">
        <v>2</v>
      </c>
      <c r="J126" s="47">
        <v>11</v>
      </c>
      <c r="K126" s="47">
        <v>14</v>
      </c>
      <c r="L126" s="47">
        <v>1</v>
      </c>
      <c r="M126" s="47">
        <v>13</v>
      </c>
      <c r="N126" s="47">
        <v>17</v>
      </c>
      <c r="O126" s="47">
        <v>0</v>
      </c>
      <c r="P126" s="47">
        <v>17</v>
      </c>
      <c r="Q126" s="47">
        <v>8</v>
      </c>
      <c r="R126" s="47">
        <v>1</v>
      </c>
      <c r="S126" s="47">
        <v>7</v>
      </c>
    </row>
    <row r="128" spans="1:19" x14ac:dyDescent="0.15">
      <c r="A128" s="99" t="s">
        <v>323</v>
      </c>
      <c r="B128" s="100">
        <f t="shared" ref="B128:S128" si="12">SUM(B6,B12,B18)</f>
        <v>291575</v>
      </c>
      <c r="C128" s="100">
        <f t="shared" si="12"/>
        <v>152275</v>
      </c>
      <c r="D128" s="100">
        <f t="shared" si="12"/>
        <v>139300</v>
      </c>
      <c r="E128" s="100">
        <f t="shared" si="12"/>
        <v>15968</v>
      </c>
      <c r="F128" s="100">
        <f t="shared" si="12"/>
        <v>8410</v>
      </c>
      <c r="G128" s="100">
        <f t="shared" si="12"/>
        <v>7558</v>
      </c>
      <c r="H128" s="100">
        <f t="shared" si="12"/>
        <v>66160</v>
      </c>
      <c r="I128" s="100">
        <f t="shared" si="12"/>
        <v>34703</v>
      </c>
      <c r="J128" s="100">
        <f t="shared" si="12"/>
        <v>31457</v>
      </c>
      <c r="K128" s="100">
        <f t="shared" si="12"/>
        <v>35485</v>
      </c>
      <c r="L128" s="100">
        <f t="shared" si="12"/>
        <v>18426</v>
      </c>
      <c r="M128" s="100">
        <f t="shared" si="12"/>
        <v>17059</v>
      </c>
      <c r="N128" s="100">
        <f t="shared" si="12"/>
        <v>92240</v>
      </c>
      <c r="O128" s="100">
        <f t="shared" si="12"/>
        <v>48187</v>
      </c>
      <c r="P128" s="100">
        <f t="shared" si="12"/>
        <v>44053</v>
      </c>
      <c r="Q128" s="100">
        <f t="shared" si="12"/>
        <v>81722</v>
      </c>
      <c r="R128" s="100">
        <f t="shared" si="12"/>
        <v>42549</v>
      </c>
      <c r="S128" s="100">
        <f t="shared" si="12"/>
        <v>39173</v>
      </c>
    </row>
    <row r="129" spans="1:19" x14ac:dyDescent="0.15">
      <c r="A129" s="99" t="s">
        <v>325</v>
      </c>
      <c r="B129" s="100">
        <f t="shared" ref="B129:S129" si="13">SUM(B24,B30,B36,B42,B48,B54,B60,B66,B72,B78)</f>
        <v>1008046</v>
      </c>
      <c r="C129" s="100">
        <f t="shared" si="13"/>
        <v>504368</v>
      </c>
      <c r="D129" s="100">
        <f t="shared" si="13"/>
        <v>503678</v>
      </c>
      <c r="E129" s="100">
        <f t="shared" si="13"/>
        <v>84553</v>
      </c>
      <c r="F129" s="100">
        <f t="shared" si="13"/>
        <v>42637</v>
      </c>
      <c r="G129" s="100">
        <f t="shared" si="13"/>
        <v>41916</v>
      </c>
      <c r="H129" s="100">
        <f t="shared" si="13"/>
        <v>218287</v>
      </c>
      <c r="I129" s="100">
        <f t="shared" si="13"/>
        <v>108005</v>
      </c>
      <c r="J129" s="100">
        <f t="shared" si="13"/>
        <v>110282</v>
      </c>
      <c r="K129" s="100">
        <f t="shared" si="13"/>
        <v>153034</v>
      </c>
      <c r="L129" s="100">
        <f t="shared" si="13"/>
        <v>75431</v>
      </c>
      <c r="M129" s="100">
        <f t="shared" si="13"/>
        <v>77603</v>
      </c>
      <c r="N129" s="100">
        <f t="shared" si="13"/>
        <v>338206</v>
      </c>
      <c r="O129" s="100">
        <f t="shared" si="13"/>
        <v>169212</v>
      </c>
      <c r="P129" s="100">
        <f t="shared" si="13"/>
        <v>168994</v>
      </c>
      <c r="Q129" s="100">
        <f t="shared" si="13"/>
        <v>213966</v>
      </c>
      <c r="R129" s="100">
        <f t="shared" si="13"/>
        <v>109083</v>
      </c>
      <c r="S129" s="100">
        <f t="shared" si="13"/>
        <v>104883</v>
      </c>
    </row>
  </sheetData>
  <mergeCells count="10">
    <mergeCell ref="A1:H1"/>
    <mergeCell ref="A2:B2"/>
    <mergeCell ref="R2:S2"/>
    <mergeCell ref="A3:A4"/>
    <mergeCell ref="B3:D3"/>
    <mergeCell ref="E3:G3"/>
    <mergeCell ref="H3:J3"/>
    <mergeCell ref="K3:M3"/>
    <mergeCell ref="N3:P3"/>
    <mergeCell ref="Q3:S3"/>
  </mergeCells>
  <phoneticPr fontId="40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9"/>
  <sheetViews>
    <sheetView zoomScaleNormal="100" workbookViewId="0">
      <selection activeCell="U123" sqref="U123"/>
    </sheetView>
  </sheetViews>
  <sheetFormatPr defaultColWidth="8.88671875" defaultRowHeight="13.5" x14ac:dyDescent="0.15"/>
  <cols>
    <col min="1" max="1" width="10.21875" bestFit="1" customWidth="1"/>
    <col min="2" max="2" width="12.88671875" bestFit="1" customWidth="1"/>
    <col min="3" max="3" width="11" bestFit="1" customWidth="1"/>
    <col min="4" max="4" width="12.88671875" style="57" bestFit="1" customWidth="1"/>
    <col min="5" max="5" width="11" customWidth="1"/>
    <col min="6" max="7" width="9" customWidth="1"/>
    <col min="8" max="13" width="11" customWidth="1"/>
    <col min="14" max="19" width="11" bestFit="1" customWidth="1"/>
  </cols>
  <sheetData>
    <row r="1" spans="1:19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"/>
    </row>
    <row r="2" spans="1:19" ht="18.75" x14ac:dyDescent="0.15">
      <c r="A2" s="356"/>
      <c r="B2" s="356"/>
      <c r="C2" s="356"/>
      <c r="D2" s="356"/>
      <c r="E2" s="356"/>
      <c r="R2" s="363" t="s">
        <v>356</v>
      </c>
      <c r="S2" s="363"/>
    </row>
    <row r="3" spans="1:19" x14ac:dyDescent="0.15">
      <c r="A3" s="358" t="s">
        <v>4</v>
      </c>
      <c r="B3" s="359" t="s">
        <v>330</v>
      </c>
      <c r="C3" s="359"/>
      <c r="D3" s="359"/>
      <c r="E3" s="359" t="s">
        <v>331</v>
      </c>
      <c r="F3" s="359"/>
      <c r="G3" s="359"/>
      <c r="H3" s="362" t="s">
        <v>321</v>
      </c>
      <c r="I3" s="364"/>
      <c r="J3" s="358"/>
      <c r="K3" s="362" t="s">
        <v>327</v>
      </c>
      <c r="L3" s="364"/>
      <c r="M3" s="358"/>
      <c r="N3" s="361" t="s">
        <v>326</v>
      </c>
      <c r="O3" s="361"/>
      <c r="P3" s="361"/>
      <c r="Q3" s="361" t="s">
        <v>328</v>
      </c>
      <c r="R3" s="361"/>
      <c r="S3" s="362"/>
    </row>
    <row r="4" spans="1:19" x14ac:dyDescent="0.15">
      <c r="A4" s="358"/>
      <c r="B4" s="37" t="s">
        <v>3</v>
      </c>
      <c r="C4" s="37" t="s">
        <v>1</v>
      </c>
      <c r="D4" s="54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8" t="s">
        <v>1</v>
      </c>
      <c r="J4" s="36" t="s">
        <v>2</v>
      </c>
      <c r="K4" s="36" t="s">
        <v>3</v>
      </c>
      <c r="L4" s="39" t="s">
        <v>1</v>
      </c>
      <c r="M4" s="39" t="s">
        <v>2</v>
      </c>
      <c r="N4" s="39" t="s">
        <v>3</v>
      </c>
      <c r="O4" s="39" t="s">
        <v>1</v>
      </c>
      <c r="P4" s="39" t="s">
        <v>2</v>
      </c>
      <c r="Q4" s="39" t="s">
        <v>3</v>
      </c>
      <c r="R4" s="39" t="s">
        <v>1</v>
      </c>
      <c r="S4" s="40" t="s">
        <v>2</v>
      </c>
    </row>
    <row r="5" spans="1:19" s="49" customFormat="1" x14ac:dyDescent="0.15">
      <c r="A5" s="60">
        <v>2008</v>
      </c>
      <c r="B5" s="51">
        <f t="shared" ref="B5:S5" si="0">SUM(B6,B12,B18,B24,B30,B36,B42,B48,B54,B60,B66,B72,B78,B84,B90,B96,B102,B108,B114,B120,B126)</f>
        <v>1422702</v>
      </c>
      <c r="C5" s="51">
        <f t="shared" si="0"/>
        <v>705817</v>
      </c>
      <c r="D5" s="55">
        <f t="shared" si="0"/>
        <v>716885</v>
      </c>
      <c r="E5" s="51">
        <f t="shared" si="0"/>
        <v>109963</v>
      </c>
      <c r="F5" s="51">
        <f t="shared" si="0"/>
        <v>54988</v>
      </c>
      <c r="G5" s="51">
        <f t="shared" si="0"/>
        <v>54975</v>
      </c>
      <c r="H5" s="51">
        <f t="shared" si="0"/>
        <v>304885</v>
      </c>
      <c r="I5" s="51">
        <f t="shared" si="0"/>
        <v>150315</v>
      </c>
      <c r="J5" s="51">
        <f t="shared" si="0"/>
        <v>154570</v>
      </c>
      <c r="K5" s="51">
        <f t="shared" si="0"/>
        <v>213073</v>
      </c>
      <c r="L5" s="51">
        <f t="shared" si="0"/>
        <v>103919</v>
      </c>
      <c r="M5" s="51">
        <f t="shared" si="0"/>
        <v>109154</v>
      </c>
      <c r="N5" s="51">
        <f t="shared" si="0"/>
        <v>474121</v>
      </c>
      <c r="O5" s="51">
        <f t="shared" si="0"/>
        <v>235363</v>
      </c>
      <c r="P5" s="51">
        <f t="shared" si="0"/>
        <v>238758</v>
      </c>
      <c r="Q5" s="51">
        <f t="shared" si="0"/>
        <v>320660</v>
      </c>
      <c r="R5" s="51">
        <f t="shared" si="0"/>
        <v>161232</v>
      </c>
      <c r="S5" s="51">
        <f t="shared" si="0"/>
        <v>159428</v>
      </c>
    </row>
    <row r="6" spans="1:19" s="49" customFormat="1" x14ac:dyDescent="0.15">
      <c r="A6" s="59" t="s">
        <v>56</v>
      </c>
      <c r="B6" s="53">
        <f t="shared" ref="B6:B37" si="1">SUM(C6:D6)</f>
        <v>70830</v>
      </c>
      <c r="C6" s="53">
        <f t="shared" ref="C6:C37" si="2">SUM(F6,I6,L6,O6,R6)</f>
        <v>36667</v>
      </c>
      <c r="D6" s="53">
        <f t="shared" ref="D6:D37" si="3">SUM(G6,J6,M6,P6,S6)</f>
        <v>34163</v>
      </c>
      <c r="E6" s="51">
        <f t="shared" ref="E6:S6" si="4">SUM(E7:E11)</f>
        <v>3467</v>
      </c>
      <c r="F6" s="51">
        <f t="shared" si="4"/>
        <v>1812</v>
      </c>
      <c r="G6" s="51">
        <f t="shared" si="4"/>
        <v>1655</v>
      </c>
      <c r="H6" s="51">
        <f t="shared" si="4"/>
        <v>14916</v>
      </c>
      <c r="I6" s="51">
        <f t="shared" si="4"/>
        <v>7686</v>
      </c>
      <c r="J6" s="51">
        <f t="shared" si="4"/>
        <v>7230</v>
      </c>
      <c r="K6" s="51">
        <f t="shared" si="4"/>
        <v>7979</v>
      </c>
      <c r="L6" s="51">
        <f t="shared" si="4"/>
        <v>4122</v>
      </c>
      <c r="M6" s="51">
        <f t="shared" si="4"/>
        <v>3857</v>
      </c>
      <c r="N6" s="51">
        <f t="shared" si="4"/>
        <v>23304</v>
      </c>
      <c r="O6" s="51">
        <f t="shared" si="4"/>
        <v>12111</v>
      </c>
      <c r="P6" s="51">
        <f t="shared" si="4"/>
        <v>11193</v>
      </c>
      <c r="Q6" s="51">
        <f t="shared" si="4"/>
        <v>21164</v>
      </c>
      <c r="R6" s="51">
        <f t="shared" si="4"/>
        <v>10936</v>
      </c>
      <c r="S6" s="51">
        <f t="shared" si="4"/>
        <v>10228</v>
      </c>
    </row>
    <row r="7" spans="1:19" x14ac:dyDescent="0.15">
      <c r="A7" s="42" t="s">
        <v>55</v>
      </c>
      <c r="B7" s="58">
        <f t="shared" si="1"/>
        <v>13306</v>
      </c>
      <c r="C7" s="58">
        <f t="shared" si="2"/>
        <v>6790</v>
      </c>
      <c r="D7" s="56">
        <f t="shared" si="3"/>
        <v>6516</v>
      </c>
      <c r="E7" s="50">
        <f>SUM(F7:G7)</f>
        <v>644</v>
      </c>
      <c r="F7" s="50">
        <v>355</v>
      </c>
      <c r="G7" s="50">
        <v>289</v>
      </c>
      <c r="H7" s="50">
        <f>SUM(I7:J7)</f>
        <v>2791</v>
      </c>
      <c r="I7" s="50">
        <v>1412</v>
      </c>
      <c r="J7" s="50">
        <v>1379</v>
      </c>
      <c r="K7" s="48">
        <f>SUM(L7:M7)</f>
        <v>1579</v>
      </c>
      <c r="L7" s="48">
        <v>799</v>
      </c>
      <c r="M7" s="48">
        <v>780</v>
      </c>
      <c r="N7" s="48">
        <f>SUM(O7:P7)</f>
        <v>4430</v>
      </c>
      <c r="O7" s="48">
        <v>2300</v>
      </c>
      <c r="P7" s="48">
        <v>2130</v>
      </c>
      <c r="Q7" s="48">
        <f>SUM(R7:S7)</f>
        <v>3862</v>
      </c>
      <c r="R7" s="48">
        <v>1924</v>
      </c>
      <c r="S7" s="48">
        <v>1938</v>
      </c>
    </row>
    <row r="8" spans="1:19" x14ac:dyDescent="0.15">
      <c r="A8" s="42" t="s">
        <v>54</v>
      </c>
      <c r="B8" s="58">
        <f t="shared" si="1"/>
        <v>15083</v>
      </c>
      <c r="C8" s="58">
        <f t="shared" si="2"/>
        <v>7872</v>
      </c>
      <c r="D8" s="56">
        <f t="shared" si="3"/>
        <v>7211</v>
      </c>
      <c r="E8" s="50">
        <f>SUM(F8:G8)</f>
        <v>762</v>
      </c>
      <c r="F8" s="50">
        <v>379</v>
      </c>
      <c r="G8" s="50">
        <v>383</v>
      </c>
      <c r="H8" s="50">
        <f>SUM(I8:J8)</f>
        <v>3086</v>
      </c>
      <c r="I8" s="50">
        <v>1611</v>
      </c>
      <c r="J8" s="50">
        <v>1475</v>
      </c>
      <c r="K8" s="48">
        <f>SUM(L8:M8)</f>
        <v>1682</v>
      </c>
      <c r="L8" s="48">
        <v>851</v>
      </c>
      <c r="M8" s="48">
        <v>831</v>
      </c>
      <c r="N8" s="48">
        <f>SUM(O8:P8)</f>
        <v>5103</v>
      </c>
      <c r="O8" s="48">
        <v>2672</v>
      </c>
      <c r="P8" s="48">
        <v>2431</v>
      </c>
      <c r="Q8" s="48">
        <f>SUM(R8:S8)</f>
        <v>4450</v>
      </c>
      <c r="R8" s="48">
        <v>2359</v>
      </c>
      <c r="S8" s="48">
        <v>2091</v>
      </c>
    </row>
    <row r="9" spans="1:19" x14ac:dyDescent="0.15">
      <c r="A9" s="42" t="s">
        <v>53</v>
      </c>
      <c r="B9" s="58">
        <f t="shared" si="1"/>
        <v>13888</v>
      </c>
      <c r="C9" s="58">
        <f t="shared" si="2"/>
        <v>7207</v>
      </c>
      <c r="D9" s="56">
        <f t="shared" si="3"/>
        <v>6681</v>
      </c>
      <c r="E9" s="50">
        <f>SUM(F9:G9)</f>
        <v>657</v>
      </c>
      <c r="F9" s="50">
        <v>332</v>
      </c>
      <c r="G9" s="50">
        <v>325</v>
      </c>
      <c r="H9" s="50">
        <f>SUM(I9:J9)</f>
        <v>2911</v>
      </c>
      <c r="I9" s="50">
        <v>1507</v>
      </c>
      <c r="J9" s="50">
        <v>1404</v>
      </c>
      <c r="K9" s="48">
        <f>SUM(L9:M9)</f>
        <v>1596</v>
      </c>
      <c r="L9" s="48">
        <v>826</v>
      </c>
      <c r="M9" s="48">
        <v>770</v>
      </c>
      <c r="N9" s="48">
        <f>SUM(O9:P9)</f>
        <v>4492</v>
      </c>
      <c r="O9" s="48">
        <v>2356</v>
      </c>
      <c r="P9" s="48">
        <v>2136</v>
      </c>
      <c r="Q9" s="48">
        <f>SUM(R9:S9)</f>
        <v>4232</v>
      </c>
      <c r="R9" s="48">
        <v>2186</v>
      </c>
      <c r="S9" s="48">
        <v>2046</v>
      </c>
    </row>
    <row r="10" spans="1:19" x14ac:dyDescent="0.15">
      <c r="A10" s="42" t="s">
        <v>52</v>
      </c>
      <c r="B10" s="58">
        <f t="shared" si="1"/>
        <v>13600</v>
      </c>
      <c r="C10" s="58">
        <f t="shared" si="2"/>
        <v>7081</v>
      </c>
      <c r="D10" s="56">
        <f t="shared" si="3"/>
        <v>6519</v>
      </c>
      <c r="E10" s="50">
        <f>SUM(F10:G10)</f>
        <v>638</v>
      </c>
      <c r="F10" s="50">
        <v>341</v>
      </c>
      <c r="G10" s="50">
        <v>297</v>
      </c>
      <c r="H10" s="50">
        <f>SUM(I10:J10)</f>
        <v>2871</v>
      </c>
      <c r="I10" s="50">
        <v>1515</v>
      </c>
      <c r="J10" s="50">
        <v>1356</v>
      </c>
      <c r="K10" s="48">
        <f>SUM(L10:M10)</f>
        <v>1488</v>
      </c>
      <c r="L10" s="48">
        <v>789</v>
      </c>
      <c r="M10" s="48">
        <v>699</v>
      </c>
      <c r="N10" s="48">
        <f>SUM(O10:P10)</f>
        <v>4426</v>
      </c>
      <c r="O10" s="48">
        <v>2259</v>
      </c>
      <c r="P10" s="48">
        <v>2167</v>
      </c>
      <c r="Q10" s="48">
        <f>SUM(R10:S10)</f>
        <v>4177</v>
      </c>
      <c r="R10" s="48">
        <v>2177</v>
      </c>
      <c r="S10" s="48">
        <v>2000</v>
      </c>
    </row>
    <row r="11" spans="1:19" x14ac:dyDescent="0.15">
      <c r="A11" s="42" t="s">
        <v>51</v>
      </c>
      <c r="B11" s="58">
        <f t="shared" si="1"/>
        <v>14953</v>
      </c>
      <c r="C11" s="58">
        <f t="shared" si="2"/>
        <v>7717</v>
      </c>
      <c r="D11" s="56">
        <f t="shared" si="3"/>
        <v>7236</v>
      </c>
      <c r="E11" s="50">
        <f>SUM(F11:G11)</f>
        <v>766</v>
      </c>
      <c r="F11" s="50">
        <v>405</v>
      </c>
      <c r="G11" s="50">
        <v>361</v>
      </c>
      <c r="H11" s="50">
        <f>SUM(I11:J11)</f>
        <v>3257</v>
      </c>
      <c r="I11" s="50">
        <v>1641</v>
      </c>
      <c r="J11" s="50">
        <v>1616</v>
      </c>
      <c r="K11" s="48">
        <f>SUM(L11:M11)</f>
        <v>1634</v>
      </c>
      <c r="L11" s="48">
        <v>857</v>
      </c>
      <c r="M11" s="48">
        <v>777</v>
      </c>
      <c r="N11" s="48">
        <f>SUM(O11:P11)</f>
        <v>4853</v>
      </c>
      <c r="O11" s="48">
        <v>2524</v>
      </c>
      <c r="P11" s="48">
        <v>2329</v>
      </c>
      <c r="Q11" s="48">
        <f>SUM(R11:S11)</f>
        <v>4443</v>
      </c>
      <c r="R11" s="48">
        <v>2290</v>
      </c>
      <c r="S11" s="48">
        <v>2153</v>
      </c>
    </row>
    <row r="12" spans="1:19" s="49" customFormat="1" x14ac:dyDescent="0.15">
      <c r="A12" s="44" t="s">
        <v>50</v>
      </c>
      <c r="B12" s="53">
        <f t="shared" si="1"/>
        <v>94896</v>
      </c>
      <c r="C12" s="53">
        <f t="shared" si="2"/>
        <v>49620</v>
      </c>
      <c r="D12" s="53">
        <f t="shared" si="3"/>
        <v>45276</v>
      </c>
      <c r="E12" s="51">
        <f t="shared" ref="E12:S12" si="5">SUM(E13:E17)</f>
        <v>4698</v>
      </c>
      <c r="F12" s="51">
        <f t="shared" si="5"/>
        <v>2519</v>
      </c>
      <c r="G12" s="51">
        <f t="shared" si="5"/>
        <v>2179</v>
      </c>
      <c r="H12" s="51">
        <f t="shared" si="5"/>
        <v>21412</v>
      </c>
      <c r="I12" s="51">
        <f t="shared" si="5"/>
        <v>11240</v>
      </c>
      <c r="J12" s="51">
        <f t="shared" si="5"/>
        <v>10172</v>
      </c>
      <c r="K12" s="51">
        <f t="shared" si="5"/>
        <v>10969</v>
      </c>
      <c r="L12" s="51">
        <f t="shared" si="5"/>
        <v>5691</v>
      </c>
      <c r="M12" s="51">
        <f t="shared" si="5"/>
        <v>5278</v>
      </c>
      <c r="N12" s="51">
        <f t="shared" si="5"/>
        <v>30095</v>
      </c>
      <c r="O12" s="51">
        <f t="shared" si="5"/>
        <v>15811</v>
      </c>
      <c r="P12" s="51">
        <f t="shared" si="5"/>
        <v>14284</v>
      </c>
      <c r="Q12" s="51">
        <f t="shared" si="5"/>
        <v>27722</v>
      </c>
      <c r="R12" s="51">
        <f t="shared" si="5"/>
        <v>14359</v>
      </c>
      <c r="S12" s="51">
        <f t="shared" si="5"/>
        <v>13363</v>
      </c>
    </row>
    <row r="13" spans="1:19" x14ac:dyDescent="0.15">
      <c r="A13" s="42" t="s">
        <v>49</v>
      </c>
      <c r="B13" s="58">
        <f t="shared" si="1"/>
        <v>16413</v>
      </c>
      <c r="C13" s="58">
        <f t="shared" si="2"/>
        <v>8657</v>
      </c>
      <c r="D13" s="56">
        <f t="shared" si="3"/>
        <v>7756</v>
      </c>
      <c r="E13" s="50">
        <f>SUM(F13:G13)</f>
        <v>820</v>
      </c>
      <c r="F13" s="50">
        <v>467</v>
      </c>
      <c r="G13" s="50">
        <v>353</v>
      </c>
      <c r="H13" s="50">
        <f>SUM(I13:J13)</f>
        <v>3580</v>
      </c>
      <c r="I13" s="50">
        <v>1902</v>
      </c>
      <c r="J13" s="50">
        <v>1678</v>
      </c>
      <c r="K13" s="48">
        <f>SUM(L13:M13)</f>
        <v>1742</v>
      </c>
      <c r="L13" s="48">
        <v>912</v>
      </c>
      <c r="M13" s="48">
        <v>830</v>
      </c>
      <c r="N13" s="48">
        <f>SUM(O13:P13)</f>
        <v>5264</v>
      </c>
      <c r="O13" s="48">
        <v>2775</v>
      </c>
      <c r="P13" s="48">
        <v>2489</v>
      </c>
      <c r="Q13" s="48">
        <f>SUM(R13:S13)</f>
        <v>5007</v>
      </c>
      <c r="R13" s="48">
        <v>2601</v>
      </c>
      <c r="S13" s="48">
        <v>2406</v>
      </c>
    </row>
    <row r="14" spans="1:19" x14ac:dyDescent="0.15">
      <c r="A14" s="42" t="s">
        <v>48</v>
      </c>
      <c r="B14" s="58">
        <f t="shared" si="1"/>
        <v>16371</v>
      </c>
      <c r="C14" s="58">
        <f t="shared" si="2"/>
        <v>8559</v>
      </c>
      <c r="D14" s="56">
        <f t="shared" si="3"/>
        <v>7812</v>
      </c>
      <c r="E14" s="50">
        <f>SUM(F14:G14)</f>
        <v>773</v>
      </c>
      <c r="F14" s="50">
        <v>394</v>
      </c>
      <c r="G14" s="50">
        <v>379</v>
      </c>
      <c r="H14" s="50">
        <f>SUM(I14:J14)</f>
        <v>3710</v>
      </c>
      <c r="I14" s="50">
        <v>1988</v>
      </c>
      <c r="J14" s="50">
        <v>1722</v>
      </c>
      <c r="K14" s="48">
        <f>SUM(L14:M14)</f>
        <v>1888</v>
      </c>
      <c r="L14" s="48">
        <v>986</v>
      </c>
      <c r="M14" s="48">
        <v>902</v>
      </c>
      <c r="N14" s="48">
        <f>SUM(O14:P14)</f>
        <v>5235</v>
      </c>
      <c r="O14" s="48">
        <v>2727</v>
      </c>
      <c r="P14" s="48">
        <v>2508</v>
      </c>
      <c r="Q14" s="48">
        <f>SUM(R14:S14)</f>
        <v>4765</v>
      </c>
      <c r="R14" s="48">
        <v>2464</v>
      </c>
      <c r="S14" s="48">
        <v>2301</v>
      </c>
    </row>
    <row r="15" spans="1:19" x14ac:dyDescent="0.15">
      <c r="A15" s="42" t="s">
        <v>47</v>
      </c>
      <c r="B15" s="58">
        <f t="shared" si="1"/>
        <v>18932</v>
      </c>
      <c r="C15" s="58">
        <f t="shared" si="2"/>
        <v>9835</v>
      </c>
      <c r="D15" s="56">
        <f t="shared" si="3"/>
        <v>9097</v>
      </c>
      <c r="E15" s="50">
        <f>SUM(F15:G15)</f>
        <v>939</v>
      </c>
      <c r="F15" s="50">
        <v>508</v>
      </c>
      <c r="G15" s="50">
        <v>431</v>
      </c>
      <c r="H15" s="50">
        <f>SUM(I15:J15)</f>
        <v>4346</v>
      </c>
      <c r="I15" s="50">
        <v>2237</v>
      </c>
      <c r="J15" s="50">
        <v>2109</v>
      </c>
      <c r="K15" s="48">
        <f>SUM(L15:M15)</f>
        <v>2189</v>
      </c>
      <c r="L15" s="48">
        <v>1134</v>
      </c>
      <c r="M15" s="48">
        <v>1055</v>
      </c>
      <c r="N15" s="48">
        <f>SUM(O15:P15)</f>
        <v>5933</v>
      </c>
      <c r="O15" s="48">
        <v>3134</v>
      </c>
      <c r="P15" s="48">
        <v>2799</v>
      </c>
      <c r="Q15" s="48">
        <f>SUM(R15:S15)</f>
        <v>5525</v>
      </c>
      <c r="R15" s="48">
        <v>2822</v>
      </c>
      <c r="S15" s="48">
        <v>2703</v>
      </c>
    </row>
    <row r="16" spans="1:19" x14ac:dyDescent="0.15">
      <c r="A16" s="42" t="s">
        <v>46</v>
      </c>
      <c r="B16" s="58">
        <f t="shared" si="1"/>
        <v>21978</v>
      </c>
      <c r="C16" s="58">
        <f t="shared" si="2"/>
        <v>11538</v>
      </c>
      <c r="D16" s="56">
        <f t="shared" si="3"/>
        <v>10440</v>
      </c>
      <c r="E16" s="50">
        <f>SUM(F16:G16)</f>
        <v>1125</v>
      </c>
      <c r="F16" s="50">
        <v>605</v>
      </c>
      <c r="G16" s="50">
        <v>520</v>
      </c>
      <c r="H16" s="50">
        <f>SUM(I16:J16)</f>
        <v>4923</v>
      </c>
      <c r="I16" s="50">
        <v>2556</v>
      </c>
      <c r="J16" s="50">
        <v>2367</v>
      </c>
      <c r="K16" s="48">
        <f>SUM(L16:M16)</f>
        <v>2553</v>
      </c>
      <c r="L16" s="48">
        <v>1323</v>
      </c>
      <c r="M16" s="48">
        <v>1230</v>
      </c>
      <c r="N16" s="48">
        <f>SUM(O16:P16)</f>
        <v>6977</v>
      </c>
      <c r="O16" s="48">
        <v>3723</v>
      </c>
      <c r="P16" s="48">
        <v>3254</v>
      </c>
      <c r="Q16" s="48">
        <f>SUM(R16:S16)</f>
        <v>6400</v>
      </c>
      <c r="R16" s="48">
        <v>3331</v>
      </c>
      <c r="S16" s="48">
        <v>3069</v>
      </c>
    </row>
    <row r="17" spans="1:19" x14ac:dyDescent="0.15">
      <c r="A17" s="42" t="s">
        <v>45</v>
      </c>
      <c r="B17" s="58">
        <f t="shared" si="1"/>
        <v>21202</v>
      </c>
      <c r="C17" s="58">
        <f t="shared" si="2"/>
        <v>11031</v>
      </c>
      <c r="D17" s="56">
        <f t="shared" si="3"/>
        <v>10171</v>
      </c>
      <c r="E17" s="50">
        <f>SUM(F17:G17)</f>
        <v>1041</v>
      </c>
      <c r="F17" s="50">
        <v>545</v>
      </c>
      <c r="G17" s="50">
        <v>496</v>
      </c>
      <c r="H17" s="50">
        <f>SUM(I17:J17)</f>
        <v>4853</v>
      </c>
      <c r="I17" s="50">
        <v>2557</v>
      </c>
      <c r="J17" s="50">
        <v>2296</v>
      </c>
      <c r="K17" s="48">
        <f>SUM(L17:M17)</f>
        <v>2597</v>
      </c>
      <c r="L17" s="48">
        <v>1336</v>
      </c>
      <c r="M17" s="48">
        <v>1261</v>
      </c>
      <c r="N17" s="48">
        <f>SUM(O17:P17)</f>
        <v>6686</v>
      </c>
      <c r="O17" s="48">
        <v>3452</v>
      </c>
      <c r="P17" s="48">
        <v>3234</v>
      </c>
      <c r="Q17" s="48">
        <f>SUM(R17:S17)</f>
        <v>6025</v>
      </c>
      <c r="R17" s="48">
        <v>3141</v>
      </c>
      <c r="S17" s="48">
        <v>2884</v>
      </c>
    </row>
    <row r="18" spans="1:19" s="49" customFormat="1" x14ac:dyDescent="0.15">
      <c r="A18" s="44" t="s">
        <v>44</v>
      </c>
      <c r="B18" s="53">
        <f t="shared" si="1"/>
        <v>118308</v>
      </c>
      <c r="C18" s="53">
        <f t="shared" si="2"/>
        <v>61649</v>
      </c>
      <c r="D18" s="53">
        <f t="shared" si="3"/>
        <v>56659</v>
      </c>
      <c r="E18" s="51">
        <f t="shared" ref="E18:S18" si="6">SUM(E19:E23)</f>
        <v>6381</v>
      </c>
      <c r="F18" s="51">
        <f t="shared" si="6"/>
        <v>3332</v>
      </c>
      <c r="G18" s="51">
        <f t="shared" si="6"/>
        <v>3049</v>
      </c>
      <c r="H18" s="51">
        <f t="shared" si="6"/>
        <v>26579</v>
      </c>
      <c r="I18" s="51">
        <f t="shared" si="6"/>
        <v>13987</v>
      </c>
      <c r="J18" s="51">
        <f t="shared" si="6"/>
        <v>12592</v>
      </c>
      <c r="K18" s="51">
        <f t="shared" si="6"/>
        <v>16501</v>
      </c>
      <c r="L18" s="51">
        <f t="shared" si="6"/>
        <v>8531</v>
      </c>
      <c r="M18" s="51">
        <f t="shared" si="6"/>
        <v>7970</v>
      </c>
      <c r="N18" s="51">
        <f t="shared" si="6"/>
        <v>37776</v>
      </c>
      <c r="O18" s="51">
        <f t="shared" si="6"/>
        <v>19686</v>
      </c>
      <c r="P18" s="51">
        <f t="shared" si="6"/>
        <v>18090</v>
      </c>
      <c r="Q18" s="51">
        <f t="shared" si="6"/>
        <v>31071</v>
      </c>
      <c r="R18" s="51">
        <f t="shared" si="6"/>
        <v>16113</v>
      </c>
      <c r="S18" s="51">
        <f t="shared" si="6"/>
        <v>14958</v>
      </c>
    </row>
    <row r="19" spans="1:19" x14ac:dyDescent="0.15">
      <c r="A19" s="42" t="s">
        <v>43</v>
      </c>
      <c r="B19" s="58">
        <f t="shared" si="1"/>
        <v>22189</v>
      </c>
      <c r="C19" s="58">
        <f t="shared" si="2"/>
        <v>11562</v>
      </c>
      <c r="D19" s="56">
        <f t="shared" si="3"/>
        <v>10627</v>
      </c>
      <c r="E19" s="50">
        <f>SUM(F19:G19)</f>
        <v>1245</v>
      </c>
      <c r="F19" s="50">
        <v>671</v>
      </c>
      <c r="G19" s="50">
        <v>574</v>
      </c>
      <c r="H19" s="50">
        <f>SUM(I19:J19)</f>
        <v>4997</v>
      </c>
      <c r="I19" s="50">
        <v>2662</v>
      </c>
      <c r="J19" s="50">
        <v>2335</v>
      </c>
      <c r="K19" s="48">
        <f>SUM(L19:M19)</f>
        <v>2896</v>
      </c>
      <c r="L19" s="48">
        <v>1523</v>
      </c>
      <c r="M19" s="48">
        <v>1373</v>
      </c>
      <c r="N19" s="48">
        <f>SUM(O19:P19)</f>
        <v>6934</v>
      </c>
      <c r="O19" s="48">
        <v>3560</v>
      </c>
      <c r="P19" s="48">
        <v>3374</v>
      </c>
      <c r="Q19" s="48">
        <f>SUM(R19:S19)</f>
        <v>6117</v>
      </c>
      <c r="R19" s="48">
        <v>3146</v>
      </c>
      <c r="S19" s="48">
        <v>2971</v>
      </c>
    </row>
    <row r="20" spans="1:19" x14ac:dyDescent="0.15">
      <c r="A20" s="42" t="s">
        <v>42</v>
      </c>
      <c r="B20" s="58">
        <f t="shared" si="1"/>
        <v>23449</v>
      </c>
      <c r="C20" s="58">
        <f t="shared" si="2"/>
        <v>12097</v>
      </c>
      <c r="D20" s="56">
        <f t="shared" si="3"/>
        <v>11352</v>
      </c>
      <c r="E20" s="50">
        <f>SUM(F20:G20)</f>
        <v>1228</v>
      </c>
      <c r="F20" s="50">
        <v>649</v>
      </c>
      <c r="G20" s="50">
        <v>579</v>
      </c>
      <c r="H20" s="50">
        <f>SUM(I20:J20)</f>
        <v>5254</v>
      </c>
      <c r="I20" s="50">
        <v>2714</v>
      </c>
      <c r="J20" s="50">
        <v>2540</v>
      </c>
      <c r="K20" s="48">
        <f>SUM(L20:M20)</f>
        <v>3118</v>
      </c>
      <c r="L20" s="48">
        <v>1650</v>
      </c>
      <c r="M20" s="48">
        <v>1468</v>
      </c>
      <c r="N20" s="48">
        <f>SUM(O20:P20)</f>
        <v>7430</v>
      </c>
      <c r="O20" s="48">
        <v>3760</v>
      </c>
      <c r="P20" s="48">
        <v>3670</v>
      </c>
      <c r="Q20" s="48">
        <f>SUM(R20:S20)</f>
        <v>6419</v>
      </c>
      <c r="R20" s="48">
        <v>3324</v>
      </c>
      <c r="S20" s="48">
        <v>3095</v>
      </c>
    </row>
    <row r="21" spans="1:19" x14ac:dyDescent="0.15">
      <c r="A21" s="42" t="s">
        <v>41</v>
      </c>
      <c r="B21" s="58">
        <f t="shared" si="1"/>
        <v>23626</v>
      </c>
      <c r="C21" s="58">
        <f t="shared" si="2"/>
        <v>12377</v>
      </c>
      <c r="D21" s="56">
        <f t="shared" si="3"/>
        <v>11249</v>
      </c>
      <c r="E21" s="50">
        <f>SUM(F21:G21)</f>
        <v>1201</v>
      </c>
      <c r="F21" s="50">
        <v>600</v>
      </c>
      <c r="G21" s="50">
        <v>601</v>
      </c>
      <c r="H21" s="50">
        <f>SUM(I21:J21)</f>
        <v>5226</v>
      </c>
      <c r="I21" s="50">
        <v>2763</v>
      </c>
      <c r="J21" s="50">
        <v>2463</v>
      </c>
      <c r="K21" s="48">
        <f>SUM(L21:M21)</f>
        <v>3332</v>
      </c>
      <c r="L21" s="48">
        <v>1694</v>
      </c>
      <c r="M21" s="48">
        <v>1638</v>
      </c>
      <c r="N21" s="48">
        <f>SUM(O21:P21)</f>
        <v>7575</v>
      </c>
      <c r="O21" s="48">
        <v>4017</v>
      </c>
      <c r="P21" s="48">
        <v>3558</v>
      </c>
      <c r="Q21" s="48">
        <f>SUM(R21:S21)</f>
        <v>6292</v>
      </c>
      <c r="R21" s="48">
        <v>3303</v>
      </c>
      <c r="S21" s="48">
        <v>2989</v>
      </c>
    </row>
    <row r="22" spans="1:19" x14ac:dyDescent="0.15">
      <c r="A22" s="42" t="s">
        <v>40</v>
      </c>
      <c r="B22" s="58">
        <f t="shared" si="1"/>
        <v>24679</v>
      </c>
      <c r="C22" s="58">
        <f t="shared" si="2"/>
        <v>12715</v>
      </c>
      <c r="D22" s="56">
        <f t="shared" si="3"/>
        <v>11964</v>
      </c>
      <c r="E22" s="50">
        <f>SUM(F22:G22)</f>
        <v>1276</v>
      </c>
      <c r="F22" s="50">
        <v>643</v>
      </c>
      <c r="G22" s="50">
        <v>633</v>
      </c>
      <c r="H22" s="50">
        <f>SUM(I22:J22)</f>
        <v>5649</v>
      </c>
      <c r="I22" s="50">
        <v>2966</v>
      </c>
      <c r="J22" s="50">
        <v>2683</v>
      </c>
      <c r="K22" s="48">
        <f>SUM(L22:M22)</f>
        <v>3559</v>
      </c>
      <c r="L22" s="48">
        <v>1787</v>
      </c>
      <c r="M22" s="48">
        <v>1772</v>
      </c>
      <c r="N22" s="48">
        <f>SUM(O22:P22)</f>
        <v>7979</v>
      </c>
      <c r="O22" s="48">
        <v>4125</v>
      </c>
      <c r="P22" s="48">
        <v>3854</v>
      </c>
      <c r="Q22" s="48">
        <f>SUM(R22:S22)</f>
        <v>6216</v>
      </c>
      <c r="R22" s="48">
        <v>3194</v>
      </c>
      <c r="S22" s="48">
        <v>3022</v>
      </c>
    </row>
    <row r="23" spans="1:19" x14ac:dyDescent="0.15">
      <c r="A23" s="42" t="s">
        <v>39</v>
      </c>
      <c r="B23" s="58">
        <f t="shared" si="1"/>
        <v>24365</v>
      </c>
      <c r="C23" s="58">
        <f t="shared" si="2"/>
        <v>12898</v>
      </c>
      <c r="D23" s="56">
        <f t="shared" si="3"/>
        <v>11467</v>
      </c>
      <c r="E23" s="50">
        <f>SUM(F23:G23)</f>
        <v>1431</v>
      </c>
      <c r="F23" s="50">
        <v>769</v>
      </c>
      <c r="G23" s="50">
        <v>662</v>
      </c>
      <c r="H23" s="50">
        <f>SUM(I23:J23)</f>
        <v>5453</v>
      </c>
      <c r="I23" s="50">
        <v>2882</v>
      </c>
      <c r="J23" s="50">
        <v>2571</v>
      </c>
      <c r="K23" s="48">
        <f>SUM(L23:M23)</f>
        <v>3596</v>
      </c>
      <c r="L23" s="48">
        <v>1877</v>
      </c>
      <c r="M23" s="48">
        <v>1719</v>
      </c>
      <c r="N23" s="48">
        <f>SUM(O23:P23)</f>
        <v>7858</v>
      </c>
      <c r="O23" s="48">
        <v>4224</v>
      </c>
      <c r="P23" s="48">
        <v>3634</v>
      </c>
      <c r="Q23" s="48">
        <f>SUM(R23:S23)</f>
        <v>6027</v>
      </c>
      <c r="R23" s="48">
        <v>3146</v>
      </c>
      <c r="S23" s="48">
        <v>2881</v>
      </c>
    </row>
    <row r="24" spans="1:19" s="49" customFormat="1" x14ac:dyDescent="0.15">
      <c r="A24" s="44" t="s">
        <v>38</v>
      </c>
      <c r="B24" s="53">
        <f t="shared" si="1"/>
        <v>110566</v>
      </c>
      <c r="C24" s="53">
        <f t="shared" si="2"/>
        <v>57866</v>
      </c>
      <c r="D24" s="53">
        <f t="shared" si="3"/>
        <v>52700</v>
      </c>
      <c r="E24" s="51">
        <f t="shared" ref="E24:S24" si="7">SUM(E25:E29)</f>
        <v>6980</v>
      </c>
      <c r="F24" s="51">
        <f t="shared" si="7"/>
        <v>3561</v>
      </c>
      <c r="G24" s="51">
        <f t="shared" si="7"/>
        <v>3419</v>
      </c>
      <c r="H24" s="51">
        <f t="shared" si="7"/>
        <v>23796</v>
      </c>
      <c r="I24" s="51">
        <f t="shared" si="7"/>
        <v>12650</v>
      </c>
      <c r="J24" s="51">
        <f t="shared" si="7"/>
        <v>11146</v>
      </c>
      <c r="K24" s="51">
        <f t="shared" si="7"/>
        <v>17570</v>
      </c>
      <c r="L24" s="51">
        <f t="shared" si="7"/>
        <v>8944</v>
      </c>
      <c r="M24" s="51">
        <f t="shared" si="7"/>
        <v>8626</v>
      </c>
      <c r="N24" s="51">
        <f t="shared" si="7"/>
        <v>37433</v>
      </c>
      <c r="O24" s="51">
        <f t="shared" si="7"/>
        <v>19685</v>
      </c>
      <c r="P24" s="51">
        <f t="shared" si="7"/>
        <v>17748</v>
      </c>
      <c r="Q24" s="51">
        <f t="shared" si="7"/>
        <v>24787</v>
      </c>
      <c r="R24" s="51">
        <f t="shared" si="7"/>
        <v>13026</v>
      </c>
      <c r="S24" s="51">
        <f t="shared" si="7"/>
        <v>11761</v>
      </c>
    </row>
    <row r="25" spans="1:19" x14ac:dyDescent="0.15">
      <c r="A25" s="42" t="s">
        <v>37</v>
      </c>
      <c r="B25" s="58">
        <f t="shared" si="1"/>
        <v>23966</v>
      </c>
      <c r="C25" s="58">
        <f t="shared" si="2"/>
        <v>12598</v>
      </c>
      <c r="D25" s="56">
        <f t="shared" si="3"/>
        <v>11368</v>
      </c>
      <c r="E25" s="50">
        <f>SUM(F25:G25)</f>
        <v>1304</v>
      </c>
      <c r="F25" s="50">
        <v>696</v>
      </c>
      <c r="G25" s="50">
        <v>608</v>
      </c>
      <c r="H25" s="50">
        <f>SUM(I25:J25)</f>
        <v>5292</v>
      </c>
      <c r="I25" s="50">
        <v>2774</v>
      </c>
      <c r="J25" s="50">
        <v>2518</v>
      </c>
      <c r="K25" s="48">
        <f>SUM(L25:M25)</f>
        <v>3707</v>
      </c>
      <c r="L25" s="48">
        <v>1934</v>
      </c>
      <c r="M25" s="48">
        <v>1773</v>
      </c>
      <c r="N25" s="48">
        <f>SUM(O25:P25)</f>
        <v>7828</v>
      </c>
      <c r="O25" s="48">
        <v>4132</v>
      </c>
      <c r="P25" s="48">
        <v>3696</v>
      </c>
      <c r="Q25" s="48">
        <f>SUM(R25:S25)</f>
        <v>5835</v>
      </c>
      <c r="R25" s="48">
        <v>3062</v>
      </c>
      <c r="S25" s="48">
        <v>2773</v>
      </c>
    </row>
    <row r="26" spans="1:19" x14ac:dyDescent="0.15">
      <c r="A26" s="42" t="s">
        <v>36</v>
      </c>
      <c r="B26" s="58">
        <f t="shared" si="1"/>
        <v>24110</v>
      </c>
      <c r="C26" s="58">
        <f t="shared" si="2"/>
        <v>12638</v>
      </c>
      <c r="D26" s="56">
        <f t="shared" si="3"/>
        <v>11472</v>
      </c>
      <c r="E26" s="50">
        <f>SUM(F26:G26)</f>
        <v>1508</v>
      </c>
      <c r="F26" s="50">
        <v>770</v>
      </c>
      <c r="G26" s="50">
        <v>738</v>
      </c>
      <c r="H26" s="50">
        <f>SUM(I26:J26)</f>
        <v>5192</v>
      </c>
      <c r="I26" s="50">
        <v>2780</v>
      </c>
      <c r="J26" s="50">
        <v>2412</v>
      </c>
      <c r="K26" s="48">
        <f>SUM(L26:M26)</f>
        <v>3704</v>
      </c>
      <c r="L26" s="48">
        <v>1875</v>
      </c>
      <c r="M26" s="48">
        <v>1829</v>
      </c>
      <c r="N26" s="48">
        <f>SUM(O26:P26)</f>
        <v>7980</v>
      </c>
      <c r="O26" s="48">
        <v>4184</v>
      </c>
      <c r="P26" s="48">
        <v>3796</v>
      </c>
      <c r="Q26" s="48">
        <f>SUM(R26:S26)</f>
        <v>5726</v>
      </c>
      <c r="R26" s="48">
        <v>3029</v>
      </c>
      <c r="S26" s="48">
        <v>2697</v>
      </c>
    </row>
    <row r="27" spans="1:19" x14ac:dyDescent="0.15">
      <c r="A27" s="42" t="s">
        <v>35</v>
      </c>
      <c r="B27" s="58">
        <f t="shared" si="1"/>
        <v>22582</v>
      </c>
      <c r="C27" s="58">
        <f t="shared" si="2"/>
        <v>11791</v>
      </c>
      <c r="D27" s="56">
        <f t="shared" si="3"/>
        <v>10791</v>
      </c>
      <c r="E27" s="50">
        <f>SUM(F27:G27)</f>
        <v>1429</v>
      </c>
      <c r="F27" s="50">
        <v>697</v>
      </c>
      <c r="G27" s="50">
        <v>732</v>
      </c>
      <c r="H27" s="50">
        <f>SUM(I27:J27)</f>
        <v>4825</v>
      </c>
      <c r="I27" s="50">
        <v>2560</v>
      </c>
      <c r="J27" s="50">
        <v>2265</v>
      </c>
      <c r="K27" s="48">
        <f>SUM(L27:M27)</f>
        <v>3693</v>
      </c>
      <c r="L27" s="48">
        <v>1870</v>
      </c>
      <c r="M27" s="48">
        <v>1823</v>
      </c>
      <c r="N27" s="48">
        <f>SUM(O27:P27)</f>
        <v>7673</v>
      </c>
      <c r="O27" s="48">
        <v>4045</v>
      </c>
      <c r="P27" s="48">
        <v>3628</v>
      </c>
      <c r="Q27" s="48">
        <f>SUM(R27:S27)</f>
        <v>4962</v>
      </c>
      <c r="R27" s="48">
        <v>2619</v>
      </c>
      <c r="S27" s="48">
        <v>2343</v>
      </c>
    </row>
    <row r="28" spans="1:19" x14ac:dyDescent="0.15">
      <c r="A28" s="42" t="s">
        <v>34</v>
      </c>
      <c r="B28" s="58">
        <f t="shared" si="1"/>
        <v>20254</v>
      </c>
      <c r="C28" s="58">
        <f t="shared" si="2"/>
        <v>10704</v>
      </c>
      <c r="D28" s="56">
        <f t="shared" si="3"/>
        <v>9550</v>
      </c>
      <c r="E28" s="50">
        <f>SUM(F28:G28)</f>
        <v>1354</v>
      </c>
      <c r="F28" s="50">
        <v>701</v>
      </c>
      <c r="G28" s="50">
        <v>653</v>
      </c>
      <c r="H28" s="50">
        <f>SUM(I28:J28)</f>
        <v>4325</v>
      </c>
      <c r="I28" s="50">
        <v>2349</v>
      </c>
      <c r="J28" s="50">
        <v>1976</v>
      </c>
      <c r="K28" s="48">
        <f>SUM(L28:M28)</f>
        <v>3226</v>
      </c>
      <c r="L28" s="48">
        <v>1633</v>
      </c>
      <c r="M28" s="48">
        <v>1593</v>
      </c>
      <c r="N28" s="48">
        <f>SUM(O28:P28)</f>
        <v>7064</v>
      </c>
      <c r="O28" s="48">
        <v>3742</v>
      </c>
      <c r="P28" s="48">
        <v>3322</v>
      </c>
      <c r="Q28" s="48">
        <f>SUM(R28:S28)</f>
        <v>4285</v>
      </c>
      <c r="R28" s="48">
        <v>2279</v>
      </c>
      <c r="S28" s="48">
        <v>2006</v>
      </c>
    </row>
    <row r="29" spans="1:19" x14ac:dyDescent="0.15">
      <c r="A29" s="42" t="s">
        <v>33</v>
      </c>
      <c r="B29" s="58">
        <f t="shared" si="1"/>
        <v>19654</v>
      </c>
      <c r="C29" s="58">
        <f t="shared" si="2"/>
        <v>10135</v>
      </c>
      <c r="D29" s="56">
        <f t="shared" si="3"/>
        <v>9519</v>
      </c>
      <c r="E29" s="50">
        <f>SUM(F29:G29)</f>
        <v>1385</v>
      </c>
      <c r="F29" s="50">
        <v>697</v>
      </c>
      <c r="G29" s="50">
        <v>688</v>
      </c>
      <c r="H29" s="50">
        <f>SUM(I29:J29)</f>
        <v>4162</v>
      </c>
      <c r="I29" s="50">
        <v>2187</v>
      </c>
      <c r="J29" s="50">
        <v>1975</v>
      </c>
      <c r="K29" s="48">
        <f>SUM(L29:M29)</f>
        <v>3240</v>
      </c>
      <c r="L29" s="48">
        <v>1632</v>
      </c>
      <c r="M29" s="48">
        <v>1608</v>
      </c>
      <c r="N29" s="48">
        <f>SUM(O29:P29)</f>
        <v>6888</v>
      </c>
      <c r="O29" s="48">
        <v>3582</v>
      </c>
      <c r="P29" s="48">
        <v>3306</v>
      </c>
      <c r="Q29" s="48">
        <f>SUM(R29:S29)</f>
        <v>3979</v>
      </c>
      <c r="R29" s="48">
        <v>2037</v>
      </c>
      <c r="S29" s="48">
        <v>1942</v>
      </c>
    </row>
    <row r="30" spans="1:19" s="49" customFormat="1" x14ac:dyDescent="0.15">
      <c r="A30" s="44" t="s">
        <v>32</v>
      </c>
      <c r="B30" s="53">
        <f t="shared" si="1"/>
        <v>96981</v>
      </c>
      <c r="C30" s="53">
        <f t="shared" si="2"/>
        <v>49799</v>
      </c>
      <c r="D30" s="53">
        <f t="shared" si="3"/>
        <v>47182</v>
      </c>
      <c r="E30" s="51">
        <f t="shared" ref="E30:S30" si="8">SUM(E31:E35)</f>
        <v>8651</v>
      </c>
      <c r="F30" s="51">
        <f t="shared" si="8"/>
        <v>4425</v>
      </c>
      <c r="G30" s="51">
        <f t="shared" si="8"/>
        <v>4226</v>
      </c>
      <c r="H30" s="51">
        <f t="shared" si="8"/>
        <v>20639</v>
      </c>
      <c r="I30" s="51">
        <f t="shared" si="8"/>
        <v>10550</v>
      </c>
      <c r="J30" s="51">
        <f t="shared" si="8"/>
        <v>10089</v>
      </c>
      <c r="K30" s="51">
        <f t="shared" si="8"/>
        <v>16197</v>
      </c>
      <c r="L30" s="51">
        <f t="shared" si="8"/>
        <v>8188</v>
      </c>
      <c r="M30" s="51">
        <f t="shared" si="8"/>
        <v>8009</v>
      </c>
      <c r="N30" s="51">
        <f t="shared" si="8"/>
        <v>34215</v>
      </c>
      <c r="O30" s="51">
        <f t="shared" si="8"/>
        <v>17709</v>
      </c>
      <c r="P30" s="51">
        <f t="shared" si="8"/>
        <v>16506</v>
      </c>
      <c r="Q30" s="51">
        <f t="shared" si="8"/>
        <v>17279</v>
      </c>
      <c r="R30" s="51">
        <f t="shared" si="8"/>
        <v>8927</v>
      </c>
      <c r="S30" s="51">
        <f t="shared" si="8"/>
        <v>8352</v>
      </c>
    </row>
    <row r="31" spans="1:19" x14ac:dyDescent="0.15">
      <c r="A31" s="42" t="s">
        <v>31</v>
      </c>
      <c r="B31" s="58">
        <f t="shared" si="1"/>
        <v>19243</v>
      </c>
      <c r="C31" s="58">
        <f t="shared" si="2"/>
        <v>9913</v>
      </c>
      <c r="D31" s="56">
        <f t="shared" si="3"/>
        <v>9330</v>
      </c>
      <c r="E31" s="50">
        <f>SUM(F31:G31)</f>
        <v>1511</v>
      </c>
      <c r="F31" s="50">
        <v>767</v>
      </c>
      <c r="G31" s="50">
        <v>744</v>
      </c>
      <c r="H31" s="50">
        <f>SUM(I31:J31)</f>
        <v>4005</v>
      </c>
      <c r="I31" s="50">
        <v>2057</v>
      </c>
      <c r="J31" s="50">
        <v>1948</v>
      </c>
      <c r="K31" s="48">
        <f>SUM(L31:M31)</f>
        <v>3194</v>
      </c>
      <c r="L31" s="48">
        <v>1598</v>
      </c>
      <c r="M31" s="48">
        <v>1596</v>
      </c>
      <c r="N31" s="48">
        <f>SUM(O31:P31)</f>
        <v>6824</v>
      </c>
      <c r="O31" s="48">
        <v>3572</v>
      </c>
      <c r="P31" s="48">
        <v>3252</v>
      </c>
      <c r="Q31" s="48">
        <f>SUM(R31:S31)</f>
        <v>3709</v>
      </c>
      <c r="R31" s="48">
        <v>1919</v>
      </c>
      <c r="S31" s="48">
        <v>1790</v>
      </c>
    </row>
    <row r="32" spans="1:19" x14ac:dyDescent="0.15">
      <c r="A32" s="42" t="s">
        <v>30</v>
      </c>
      <c r="B32" s="58">
        <f t="shared" si="1"/>
        <v>18999</v>
      </c>
      <c r="C32" s="58">
        <f t="shared" si="2"/>
        <v>9661</v>
      </c>
      <c r="D32" s="56">
        <f t="shared" si="3"/>
        <v>9338</v>
      </c>
      <c r="E32" s="50">
        <f>SUM(F32:G32)</f>
        <v>1577</v>
      </c>
      <c r="F32" s="50">
        <v>757</v>
      </c>
      <c r="G32" s="50">
        <v>820</v>
      </c>
      <c r="H32" s="50">
        <f>SUM(I32:J32)</f>
        <v>4069</v>
      </c>
      <c r="I32" s="50">
        <v>2104</v>
      </c>
      <c r="J32" s="50">
        <v>1965</v>
      </c>
      <c r="K32" s="48">
        <f>SUM(L32:M32)</f>
        <v>3151</v>
      </c>
      <c r="L32" s="48">
        <v>1577</v>
      </c>
      <c r="M32" s="48">
        <v>1574</v>
      </c>
      <c r="N32" s="48">
        <f>SUM(O32:P32)</f>
        <v>6682</v>
      </c>
      <c r="O32" s="48">
        <v>3406</v>
      </c>
      <c r="P32" s="48">
        <v>3276</v>
      </c>
      <c r="Q32" s="48">
        <f>SUM(R32:S32)</f>
        <v>3520</v>
      </c>
      <c r="R32" s="48">
        <v>1817</v>
      </c>
      <c r="S32" s="48">
        <v>1703</v>
      </c>
    </row>
    <row r="33" spans="1:19" x14ac:dyDescent="0.15">
      <c r="A33" s="42" t="s">
        <v>29</v>
      </c>
      <c r="B33" s="58">
        <f t="shared" si="1"/>
        <v>18922</v>
      </c>
      <c r="C33" s="58">
        <f t="shared" si="2"/>
        <v>9688</v>
      </c>
      <c r="D33" s="56">
        <f t="shared" si="3"/>
        <v>9234</v>
      </c>
      <c r="E33" s="50">
        <f>SUM(F33:G33)</f>
        <v>1679</v>
      </c>
      <c r="F33" s="50">
        <v>841</v>
      </c>
      <c r="G33" s="50">
        <v>838</v>
      </c>
      <c r="H33" s="50">
        <f>SUM(I33:J33)</f>
        <v>3988</v>
      </c>
      <c r="I33" s="50">
        <v>2051</v>
      </c>
      <c r="J33" s="50">
        <v>1937</v>
      </c>
      <c r="K33" s="48">
        <f>SUM(L33:M33)</f>
        <v>3109</v>
      </c>
      <c r="L33" s="48">
        <v>1590</v>
      </c>
      <c r="M33" s="48">
        <v>1519</v>
      </c>
      <c r="N33" s="48">
        <f>SUM(O33:P33)</f>
        <v>6764</v>
      </c>
      <c r="O33" s="48">
        <v>3455</v>
      </c>
      <c r="P33" s="48">
        <v>3309</v>
      </c>
      <c r="Q33" s="48">
        <f>SUM(R33:S33)</f>
        <v>3382</v>
      </c>
      <c r="R33" s="48">
        <v>1751</v>
      </c>
      <c r="S33" s="48">
        <v>1631</v>
      </c>
    </row>
    <row r="34" spans="1:19" x14ac:dyDescent="0.15">
      <c r="A34" s="42" t="s">
        <v>28</v>
      </c>
      <c r="B34" s="58">
        <f t="shared" si="1"/>
        <v>19729</v>
      </c>
      <c r="C34" s="58">
        <f t="shared" si="2"/>
        <v>10164</v>
      </c>
      <c r="D34" s="56">
        <f t="shared" si="3"/>
        <v>9565</v>
      </c>
      <c r="E34" s="50">
        <f>SUM(F34:G34)</f>
        <v>1950</v>
      </c>
      <c r="F34" s="50">
        <v>1024</v>
      </c>
      <c r="G34" s="50">
        <v>926</v>
      </c>
      <c r="H34" s="50">
        <f>SUM(I34:J34)</f>
        <v>4258</v>
      </c>
      <c r="I34" s="50">
        <v>2128</v>
      </c>
      <c r="J34" s="50">
        <v>2130</v>
      </c>
      <c r="K34" s="48">
        <f>SUM(L34:M34)</f>
        <v>3303</v>
      </c>
      <c r="L34" s="48">
        <v>1700</v>
      </c>
      <c r="M34" s="48">
        <v>1603</v>
      </c>
      <c r="N34" s="48">
        <f>SUM(O34:P34)</f>
        <v>6850</v>
      </c>
      <c r="O34" s="48">
        <v>3552</v>
      </c>
      <c r="P34" s="48">
        <v>3298</v>
      </c>
      <c r="Q34" s="48">
        <f>SUM(R34:S34)</f>
        <v>3368</v>
      </c>
      <c r="R34" s="48">
        <v>1760</v>
      </c>
      <c r="S34" s="48">
        <v>1608</v>
      </c>
    </row>
    <row r="35" spans="1:19" x14ac:dyDescent="0.15">
      <c r="A35" s="42" t="s">
        <v>27</v>
      </c>
      <c r="B35" s="58">
        <f t="shared" si="1"/>
        <v>20088</v>
      </c>
      <c r="C35" s="58">
        <f t="shared" si="2"/>
        <v>10373</v>
      </c>
      <c r="D35" s="56">
        <f t="shared" si="3"/>
        <v>9715</v>
      </c>
      <c r="E35" s="50">
        <f>SUM(F35:G35)</f>
        <v>1934</v>
      </c>
      <c r="F35" s="50">
        <v>1036</v>
      </c>
      <c r="G35" s="50">
        <v>898</v>
      </c>
      <c r="H35" s="50">
        <f>SUM(I35:J35)</f>
        <v>4319</v>
      </c>
      <c r="I35" s="50">
        <v>2210</v>
      </c>
      <c r="J35" s="50">
        <v>2109</v>
      </c>
      <c r="K35" s="48">
        <f>SUM(L35:M35)</f>
        <v>3440</v>
      </c>
      <c r="L35" s="48">
        <v>1723</v>
      </c>
      <c r="M35" s="48">
        <v>1717</v>
      </c>
      <c r="N35" s="48">
        <f>SUM(O35:P35)</f>
        <v>7095</v>
      </c>
      <c r="O35" s="48">
        <v>3724</v>
      </c>
      <c r="P35" s="48">
        <v>3371</v>
      </c>
      <c r="Q35" s="48">
        <f>SUM(R35:S35)</f>
        <v>3300</v>
      </c>
      <c r="R35" s="48">
        <v>1680</v>
      </c>
      <c r="S35" s="48">
        <v>1620</v>
      </c>
    </row>
    <row r="36" spans="1:19" s="49" customFormat="1" x14ac:dyDescent="0.15">
      <c r="A36" s="44" t="s">
        <v>26</v>
      </c>
      <c r="B36" s="53">
        <f t="shared" si="1"/>
        <v>118844</v>
      </c>
      <c r="C36" s="53">
        <f t="shared" si="2"/>
        <v>59575</v>
      </c>
      <c r="D36" s="53">
        <f t="shared" si="3"/>
        <v>59269</v>
      </c>
      <c r="E36" s="51">
        <f t="shared" ref="E36:S36" si="9">SUM(E37:E41)</f>
        <v>10590</v>
      </c>
      <c r="F36" s="51">
        <f t="shared" si="9"/>
        <v>5581</v>
      </c>
      <c r="G36" s="51">
        <f t="shared" si="9"/>
        <v>5009</v>
      </c>
      <c r="H36" s="51">
        <f t="shared" si="9"/>
        <v>25462</v>
      </c>
      <c r="I36" s="51">
        <f t="shared" si="9"/>
        <v>12493</v>
      </c>
      <c r="J36" s="51">
        <f t="shared" si="9"/>
        <v>12969</v>
      </c>
      <c r="K36" s="51">
        <f t="shared" si="9"/>
        <v>18985</v>
      </c>
      <c r="L36" s="51">
        <f t="shared" si="9"/>
        <v>9706</v>
      </c>
      <c r="M36" s="51">
        <f t="shared" si="9"/>
        <v>9279</v>
      </c>
      <c r="N36" s="51">
        <f t="shared" si="9"/>
        <v>41363</v>
      </c>
      <c r="O36" s="51">
        <f t="shared" si="9"/>
        <v>20824</v>
      </c>
      <c r="P36" s="51">
        <f t="shared" si="9"/>
        <v>20539</v>
      </c>
      <c r="Q36" s="51">
        <f t="shared" si="9"/>
        <v>22444</v>
      </c>
      <c r="R36" s="51">
        <f t="shared" si="9"/>
        <v>10971</v>
      </c>
      <c r="S36" s="51">
        <f t="shared" si="9"/>
        <v>11473</v>
      </c>
    </row>
    <row r="37" spans="1:19" x14ac:dyDescent="0.15">
      <c r="A37" s="45" t="s">
        <v>25</v>
      </c>
      <c r="B37" s="58">
        <f t="shared" si="1"/>
        <v>22598</v>
      </c>
      <c r="C37" s="58">
        <f t="shared" si="2"/>
        <v>11626</v>
      </c>
      <c r="D37" s="56">
        <f t="shared" si="3"/>
        <v>10972</v>
      </c>
      <c r="E37" s="50">
        <f>SUM(F37:G37)</f>
        <v>2092</v>
      </c>
      <c r="F37" s="50">
        <v>1069</v>
      </c>
      <c r="G37" s="50">
        <v>1023</v>
      </c>
      <c r="H37" s="50">
        <f>SUM(I37:J37)</f>
        <v>4980</v>
      </c>
      <c r="I37" s="50">
        <v>2517</v>
      </c>
      <c r="J37" s="50">
        <v>2463</v>
      </c>
      <c r="K37" s="48">
        <f>SUM(L37:M37)</f>
        <v>3826</v>
      </c>
      <c r="L37" s="48">
        <v>2040</v>
      </c>
      <c r="M37" s="48">
        <v>1786</v>
      </c>
      <c r="N37" s="48">
        <f>SUM(O37:P37)</f>
        <v>7901</v>
      </c>
      <c r="O37" s="48">
        <v>4053</v>
      </c>
      <c r="P37" s="48">
        <v>3848</v>
      </c>
      <c r="Q37" s="48">
        <f>SUM(R37:S37)</f>
        <v>3799</v>
      </c>
      <c r="R37" s="48">
        <v>1947</v>
      </c>
      <c r="S37" s="48">
        <v>1852</v>
      </c>
    </row>
    <row r="38" spans="1:19" x14ac:dyDescent="0.15">
      <c r="A38" s="45" t="s">
        <v>24</v>
      </c>
      <c r="B38" s="58">
        <f t="shared" ref="B38:B69" si="10">SUM(C38:D38)</f>
        <v>24480</v>
      </c>
      <c r="C38" s="58">
        <f t="shared" ref="C38:C69" si="11">SUM(F38,I38,L38,O38,R38)</f>
        <v>12478</v>
      </c>
      <c r="D38" s="56">
        <f t="shared" ref="D38:D69" si="12">SUM(G38,J38,M38,P38,S38)</f>
        <v>12002</v>
      </c>
      <c r="E38" s="50">
        <f>SUM(F38:G38)</f>
        <v>2328</v>
      </c>
      <c r="F38" s="50">
        <v>1250</v>
      </c>
      <c r="G38" s="50">
        <v>1078</v>
      </c>
      <c r="H38" s="50">
        <f>SUM(I38:J38)</f>
        <v>5279</v>
      </c>
      <c r="I38" s="50">
        <v>2615</v>
      </c>
      <c r="J38" s="50">
        <v>2664</v>
      </c>
      <c r="K38" s="48">
        <f>SUM(L38:M38)</f>
        <v>4107</v>
      </c>
      <c r="L38" s="48">
        <v>2079</v>
      </c>
      <c r="M38" s="48">
        <v>2028</v>
      </c>
      <c r="N38" s="48">
        <f>SUM(O38:P38)</f>
        <v>8363</v>
      </c>
      <c r="O38" s="48">
        <v>4311</v>
      </c>
      <c r="P38" s="48">
        <v>4052</v>
      </c>
      <c r="Q38" s="48">
        <f>SUM(R38:S38)</f>
        <v>4403</v>
      </c>
      <c r="R38" s="48">
        <v>2223</v>
      </c>
      <c r="S38" s="48">
        <v>2180</v>
      </c>
    </row>
    <row r="39" spans="1:19" x14ac:dyDescent="0.15">
      <c r="A39" s="45" t="s">
        <v>23</v>
      </c>
      <c r="B39" s="58">
        <f t="shared" si="10"/>
        <v>24291</v>
      </c>
      <c r="C39" s="58">
        <f t="shared" si="11"/>
        <v>12098</v>
      </c>
      <c r="D39" s="56">
        <f t="shared" si="12"/>
        <v>12193</v>
      </c>
      <c r="E39" s="50">
        <f>SUM(F39:G39)</f>
        <v>2242</v>
      </c>
      <c r="F39" s="50">
        <v>1180</v>
      </c>
      <c r="G39" s="50">
        <v>1062</v>
      </c>
      <c r="H39" s="50">
        <f>SUM(I39:J39)</f>
        <v>5149</v>
      </c>
      <c r="I39" s="50">
        <v>2578</v>
      </c>
      <c r="J39" s="50">
        <v>2571</v>
      </c>
      <c r="K39" s="48">
        <f>SUM(L39:M39)</f>
        <v>3870</v>
      </c>
      <c r="L39" s="48">
        <v>1919</v>
      </c>
      <c r="M39" s="48">
        <v>1951</v>
      </c>
      <c r="N39" s="48">
        <f>SUM(O39:P39)</f>
        <v>8498</v>
      </c>
      <c r="O39" s="48">
        <v>4222</v>
      </c>
      <c r="P39" s="48">
        <v>4276</v>
      </c>
      <c r="Q39" s="48">
        <f>SUM(R39:S39)</f>
        <v>4532</v>
      </c>
      <c r="R39" s="48">
        <v>2199</v>
      </c>
      <c r="S39" s="48">
        <v>2333</v>
      </c>
    </row>
    <row r="40" spans="1:19" x14ac:dyDescent="0.15">
      <c r="A40" s="42" t="s">
        <v>22</v>
      </c>
      <c r="B40" s="58">
        <f t="shared" si="10"/>
        <v>23528</v>
      </c>
      <c r="C40" s="58">
        <f t="shared" si="11"/>
        <v>11675</v>
      </c>
      <c r="D40" s="56">
        <f t="shared" si="12"/>
        <v>11853</v>
      </c>
      <c r="E40" s="50">
        <f>SUM(F40:G40)</f>
        <v>1985</v>
      </c>
      <c r="F40" s="50">
        <v>1044</v>
      </c>
      <c r="G40" s="50">
        <v>941</v>
      </c>
      <c r="H40" s="50">
        <f>SUM(I40:J40)</f>
        <v>5019</v>
      </c>
      <c r="I40" s="50">
        <v>2386</v>
      </c>
      <c r="J40" s="50">
        <v>2633</v>
      </c>
      <c r="K40" s="48">
        <f>SUM(L40:M40)</f>
        <v>3598</v>
      </c>
      <c r="L40" s="48">
        <v>1834</v>
      </c>
      <c r="M40" s="48">
        <v>1764</v>
      </c>
      <c r="N40" s="48">
        <f>SUM(O40:P40)</f>
        <v>8308</v>
      </c>
      <c r="O40" s="48">
        <v>4167</v>
      </c>
      <c r="P40" s="48">
        <v>4141</v>
      </c>
      <c r="Q40" s="48">
        <f>SUM(R40:S40)</f>
        <v>4618</v>
      </c>
      <c r="R40" s="48">
        <v>2244</v>
      </c>
      <c r="S40" s="48">
        <v>2374</v>
      </c>
    </row>
    <row r="41" spans="1:19" x14ac:dyDescent="0.15">
      <c r="A41" s="42" t="s">
        <v>21</v>
      </c>
      <c r="B41" s="58">
        <f t="shared" si="10"/>
        <v>23947</v>
      </c>
      <c r="C41" s="58">
        <f t="shared" si="11"/>
        <v>11698</v>
      </c>
      <c r="D41" s="56">
        <f t="shared" si="12"/>
        <v>12249</v>
      </c>
      <c r="E41" s="50">
        <f>SUM(F41:G41)</f>
        <v>1943</v>
      </c>
      <c r="F41" s="50">
        <v>1038</v>
      </c>
      <c r="G41" s="50">
        <v>905</v>
      </c>
      <c r="H41" s="50">
        <f>SUM(I41:J41)</f>
        <v>5035</v>
      </c>
      <c r="I41" s="50">
        <v>2397</v>
      </c>
      <c r="J41" s="50">
        <v>2638</v>
      </c>
      <c r="K41" s="48">
        <f>SUM(L41:M41)</f>
        <v>3584</v>
      </c>
      <c r="L41" s="48">
        <v>1834</v>
      </c>
      <c r="M41" s="48">
        <v>1750</v>
      </c>
      <c r="N41" s="48">
        <f>SUM(O41:P41)</f>
        <v>8293</v>
      </c>
      <c r="O41" s="48">
        <v>4071</v>
      </c>
      <c r="P41" s="48">
        <v>4222</v>
      </c>
      <c r="Q41" s="48">
        <f>SUM(R41:S41)</f>
        <v>5092</v>
      </c>
      <c r="R41" s="48">
        <v>2358</v>
      </c>
      <c r="S41" s="48">
        <v>2734</v>
      </c>
    </row>
    <row r="42" spans="1:19" s="49" customFormat="1" x14ac:dyDescent="0.15">
      <c r="A42" s="44" t="s">
        <v>20</v>
      </c>
      <c r="B42" s="53">
        <f t="shared" si="10"/>
        <v>113219</v>
      </c>
      <c r="C42" s="53">
        <f t="shared" si="11"/>
        <v>56833</v>
      </c>
      <c r="D42" s="53">
        <f t="shared" si="12"/>
        <v>56386</v>
      </c>
      <c r="E42" s="51">
        <f t="shared" ref="E42:S42" si="13">SUM(E43:E47)</f>
        <v>7981</v>
      </c>
      <c r="F42" s="51">
        <f t="shared" si="13"/>
        <v>4355</v>
      </c>
      <c r="G42" s="51">
        <f t="shared" si="13"/>
        <v>3626</v>
      </c>
      <c r="H42" s="51">
        <f t="shared" si="13"/>
        <v>23941</v>
      </c>
      <c r="I42" s="51">
        <f t="shared" si="13"/>
        <v>11707</v>
      </c>
      <c r="J42" s="51">
        <f t="shared" si="13"/>
        <v>12234</v>
      </c>
      <c r="K42" s="51">
        <f t="shared" si="13"/>
        <v>14694</v>
      </c>
      <c r="L42" s="51">
        <f t="shared" si="13"/>
        <v>7666</v>
      </c>
      <c r="M42" s="51">
        <f t="shared" si="13"/>
        <v>7028</v>
      </c>
      <c r="N42" s="51">
        <f t="shared" si="13"/>
        <v>37786</v>
      </c>
      <c r="O42" s="51">
        <f t="shared" si="13"/>
        <v>19276</v>
      </c>
      <c r="P42" s="51">
        <f t="shared" si="13"/>
        <v>18510</v>
      </c>
      <c r="Q42" s="51">
        <f t="shared" si="13"/>
        <v>28817</v>
      </c>
      <c r="R42" s="51">
        <f t="shared" si="13"/>
        <v>13829</v>
      </c>
      <c r="S42" s="51">
        <f t="shared" si="13"/>
        <v>14988</v>
      </c>
    </row>
    <row r="43" spans="1:19" x14ac:dyDescent="0.15">
      <c r="A43" s="42" t="s">
        <v>19</v>
      </c>
      <c r="B43" s="58">
        <f t="shared" si="10"/>
        <v>20705</v>
      </c>
      <c r="C43" s="58">
        <f t="shared" si="11"/>
        <v>10471</v>
      </c>
      <c r="D43" s="56">
        <f t="shared" si="12"/>
        <v>10234</v>
      </c>
      <c r="E43" s="50">
        <f>SUM(F43:G43)</f>
        <v>1637</v>
      </c>
      <c r="F43" s="50">
        <v>869</v>
      </c>
      <c r="G43" s="50">
        <v>768</v>
      </c>
      <c r="H43" s="50">
        <f>SUM(I43:J43)</f>
        <v>4274</v>
      </c>
      <c r="I43" s="50">
        <v>2173</v>
      </c>
      <c r="J43" s="50">
        <v>2101</v>
      </c>
      <c r="K43" s="48">
        <f>SUM(L43:M43)</f>
        <v>2877</v>
      </c>
      <c r="L43" s="48">
        <v>1518</v>
      </c>
      <c r="M43" s="48">
        <v>1359</v>
      </c>
      <c r="N43" s="48">
        <f>SUM(O43:P43)</f>
        <v>7168</v>
      </c>
      <c r="O43" s="48">
        <v>3684</v>
      </c>
      <c r="P43" s="48">
        <v>3484</v>
      </c>
      <c r="Q43" s="48">
        <f>SUM(R43:S43)</f>
        <v>4749</v>
      </c>
      <c r="R43" s="48">
        <v>2227</v>
      </c>
      <c r="S43" s="48">
        <v>2522</v>
      </c>
    </row>
    <row r="44" spans="1:19" x14ac:dyDescent="0.15">
      <c r="A44" s="42" t="s">
        <v>15</v>
      </c>
      <c r="B44" s="58">
        <f t="shared" si="10"/>
        <v>22605</v>
      </c>
      <c r="C44" s="58">
        <f t="shared" si="11"/>
        <v>11164</v>
      </c>
      <c r="D44" s="56">
        <f t="shared" si="12"/>
        <v>11441</v>
      </c>
      <c r="E44" s="50">
        <f>SUM(F44:G44)</f>
        <v>1685</v>
      </c>
      <c r="F44" s="50">
        <v>906</v>
      </c>
      <c r="G44" s="50">
        <v>779</v>
      </c>
      <c r="H44" s="50">
        <f>SUM(I44:J44)</f>
        <v>4765</v>
      </c>
      <c r="I44" s="50">
        <v>2315</v>
      </c>
      <c r="J44" s="50">
        <v>2450</v>
      </c>
      <c r="K44" s="48">
        <f>SUM(L44:M44)</f>
        <v>3027</v>
      </c>
      <c r="L44" s="48">
        <v>1554</v>
      </c>
      <c r="M44" s="48">
        <v>1473</v>
      </c>
      <c r="N44" s="48">
        <f>SUM(O44:P44)</f>
        <v>7514</v>
      </c>
      <c r="O44" s="48">
        <v>3721</v>
      </c>
      <c r="P44" s="48">
        <v>3793</v>
      </c>
      <c r="Q44" s="48">
        <f>SUM(R44:S44)</f>
        <v>5614</v>
      </c>
      <c r="R44" s="48">
        <v>2668</v>
      </c>
      <c r="S44" s="48">
        <v>2946</v>
      </c>
    </row>
    <row r="45" spans="1:19" x14ac:dyDescent="0.15">
      <c r="A45" s="42" t="s">
        <v>18</v>
      </c>
      <c r="B45" s="58">
        <f t="shared" si="10"/>
        <v>22433</v>
      </c>
      <c r="C45" s="58">
        <f t="shared" si="11"/>
        <v>11350</v>
      </c>
      <c r="D45" s="56">
        <f t="shared" si="12"/>
        <v>11083</v>
      </c>
      <c r="E45" s="50">
        <f>SUM(F45:G45)</f>
        <v>1627</v>
      </c>
      <c r="F45" s="50">
        <v>896</v>
      </c>
      <c r="G45" s="50">
        <v>731</v>
      </c>
      <c r="H45" s="50">
        <f>SUM(I45:J45)</f>
        <v>4781</v>
      </c>
      <c r="I45" s="50">
        <v>2344</v>
      </c>
      <c r="J45" s="50">
        <v>2437</v>
      </c>
      <c r="K45" s="48">
        <f>SUM(L45:M45)</f>
        <v>2854</v>
      </c>
      <c r="L45" s="48">
        <v>1542</v>
      </c>
      <c r="M45" s="48">
        <v>1312</v>
      </c>
      <c r="N45" s="48">
        <f>SUM(O45:P45)</f>
        <v>7466</v>
      </c>
      <c r="O45" s="48">
        <v>3847</v>
      </c>
      <c r="P45" s="48">
        <v>3619</v>
      </c>
      <c r="Q45" s="48">
        <f>SUM(R45:S45)</f>
        <v>5705</v>
      </c>
      <c r="R45" s="48">
        <v>2721</v>
      </c>
      <c r="S45" s="48">
        <v>2984</v>
      </c>
    </row>
    <row r="46" spans="1:19" x14ac:dyDescent="0.15">
      <c r="A46" s="42" t="s">
        <v>17</v>
      </c>
      <c r="B46" s="58">
        <f t="shared" si="10"/>
        <v>22332</v>
      </c>
      <c r="C46" s="58">
        <f t="shared" si="11"/>
        <v>11256</v>
      </c>
      <c r="D46" s="56">
        <f t="shared" si="12"/>
        <v>11076</v>
      </c>
      <c r="E46" s="50">
        <f>SUM(F46:G46)</f>
        <v>1459</v>
      </c>
      <c r="F46" s="50">
        <v>805</v>
      </c>
      <c r="G46" s="50">
        <v>654</v>
      </c>
      <c r="H46" s="50">
        <f>SUM(I46:J46)</f>
        <v>4644</v>
      </c>
      <c r="I46" s="50">
        <v>2263</v>
      </c>
      <c r="J46" s="50">
        <v>2381</v>
      </c>
      <c r="K46" s="48">
        <f>SUM(L46:M46)</f>
        <v>2887</v>
      </c>
      <c r="L46" s="48">
        <v>1498</v>
      </c>
      <c r="M46" s="48">
        <v>1389</v>
      </c>
      <c r="N46" s="48">
        <f>SUM(O46:P46)</f>
        <v>7378</v>
      </c>
      <c r="O46" s="48">
        <v>3836</v>
      </c>
      <c r="P46" s="48">
        <v>3542</v>
      </c>
      <c r="Q46" s="48">
        <f>SUM(R46:S46)</f>
        <v>5964</v>
      </c>
      <c r="R46" s="48">
        <v>2854</v>
      </c>
      <c r="S46" s="48">
        <v>3110</v>
      </c>
    </row>
    <row r="47" spans="1:19" x14ac:dyDescent="0.15">
      <c r="A47" s="42" t="s">
        <v>16</v>
      </c>
      <c r="B47" s="58">
        <f t="shared" si="10"/>
        <v>25144</v>
      </c>
      <c r="C47" s="58">
        <f t="shared" si="11"/>
        <v>12592</v>
      </c>
      <c r="D47" s="56">
        <f t="shared" si="12"/>
        <v>12552</v>
      </c>
      <c r="E47" s="50">
        <f>SUM(F47:G47)</f>
        <v>1573</v>
      </c>
      <c r="F47" s="50">
        <v>879</v>
      </c>
      <c r="G47" s="50">
        <v>694</v>
      </c>
      <c r="H47" s="50">
        <f>SUM(I47:J47)</f>
        <v>5477</v>
      </c>
      <c r="I47" s="50">
        <v>2612</v>
      </c>
      <c r="J47" s="50">
        <v>2865</v>
      </c>
      <c r="K47" s="48">
        <f>SUM(L47:M47)</f>
        <v>3049</v>
      </c>
      <c r="L47" s="48">
        <v>1554</v>
      </c>
      <c r="M47" s="48">
        <v>1495</v>
      </c>
      <c r="N47" s="48">
        <f>SUM(O47:P47)</f>
        <v>8260</v>
      </c>
      <c r="O47" s="48">
        <v>4188</v>
      </c>
      <c r="P47" s="48">
        <v>4072</v>
      </c>
      <c r="Q47" s="48">
        <f>SUM(R47:S47)</f>
        <v>6785</v>
      </c>
      <c r="R47" s="48">
        <v>3359</v>
      </c>
      <c r="S47" s="48">
        <v>3426</v>
      </c>
    </row>
    <row r="48" spans="1:19" s="49" customFormat="1" x14ac:dyDescent="0.15">
      <c r="A48" s="44" t="s">
        <v>14</v>
      </c>
      <c r="B48" s="53">
        <f t="shared" si="10"/>
        <v>130043</v>
      </c>
      <c r="C48" s="53">
        <f t="shared" si="11"/>
        <v>64621</v>
      </c>
      <c r="D48" s="53">
        <f t="shared" si="12"/>
        <v>65422</v>
      </c>
      <c r="E48" s="51">
        <f t="shared" ref="E48:S48" si="14">SUM(E49:E53)</f>
        <v>8090</v>
      </c>
      <c r="F48" s="51">
        <f t="shared" si="14"/>
        <v>4356</v>
      </c>
      <c r="G48" s="51">
        <f t="shared" si="14"/>
        <v>3734</v>
      </c>
      <c r="H48" s="51">
        <f t="shared" si="14"/>
        <v>28918</v>
      </c>
      <c r="I48" s="51">
        <f t="shared" si="14"/>
        <v>13881</v>
      </c>
      <c r="J48" s="51">
        <f t="shared" si="14"/>
        <v>15037</v>
      </c>
      <c r="K48" s="51">
        <f t="shared" si="14"/>
        <v>15725</v>
      </c>
      <c r="L48" s="51">
        <f t="shared" si="14"/>
        <v>7814</v>
      </c>
      <c r="M48" s="51">
        <f t="shared" si="14"/>
        <v>7911</v>
      </c>
      <c r="N48" s="51">
        <f t="shared" si="14"/>
        <v>41351</v>
      </c>
      <c r="O48" s="51">
        <f t="shared" si="14"/>
        <v>20511</v>
      </c>
      <c r="P48" s="51">
        <f t="shared" si="14"/>
        <v>20840</v>
      </c>
      <c r="Q48" s="51">
        <f t="shared" si="14"/>
        <v>35959</v>
      </c>
      <c r="R48" s="51">
        <f t="shared" si="14"/>
        <v>18059</v>
      </c>
      <c r="S48" s="51">
        <f t="shared" si="14"/>
        <v>17900</v>
      </c>
    </row>
    <row r="49" spans="1:19" x14ac:dyDescent="0.15">
      <c r="A49" s="42" t="s">
        <v>13</v>
      </c>
      <c r="B49" s="58">
        <f t="shared" si="10"/>
        <v>25478</v>
      </c>
      <c r="C49" s="58">
        <f t="shared" si="11"/>
        <v>12590</v>
      </c>
      <c r="D49" s="56">
        <f t="shared" si="12"/>
        <v>12888</v>
      </c>
      <c r="E49" s="50">
        <f>SUM(F49:G49)</f>
        <v>1597</v>
      </c>
      <c r="F49" s="50">
        <v>863</v>
      </c>
      <c r="G49" s="50">
        <v>734</v>
      </c>
      <c r="H49" s="50">
        <f>SUM(I49:J49)</f>
        <v>5532</v>
      </c>
      <c r="I49" s="50">
        <v>2630</v>
      </c>
      <c r="J49" s="50">
        <v>2902</v>
      </c>
      <c r="K49" s="48">
        <f>SUM(L49:M49)</f>
        <v>3042</v>
      </c>
      <c r="L49" s="48">
        <v>1551</v>
      </c>
      <c r="M49" s="48">
        <v>1491</v>
      </c>
      <c r="N49" s="48">
        <f>SUM(O49:P49)</f>
        <v>8232</v>
      </c>
      <c r="O49" s="48">
        <v>4109</v>
      </c>
      <c r="P49" s="48">
        <v>4123</v>
      </c>
      <c r="Q49" s="48">
        <f>SUM(R49:S49)</f>
        <v>7075</v>
      </c>
      <c r="R49" s="48">
        <v>3437</v>
      </c>
      <c r="S49" s="48">
        <v>3638</v>
      </c>
    </row>
    <row r="50" spans="1:19" x14ac:dyDescent="0.15">
      <c r="A50" s="42" t="s">
        <v>12</v>
      </c>
      <c r="B50" s="58">
        <f t="shared" si="10"/>
        <v>25754</v>
      </c>
      <c r="C50" s="58">
        <f t="shared" si="11"/>
        <v>12819</v>
      </c>
      <c r="D50" s="56">
        <f t="shared" si="12"/>
        <v>12935</v>
      </c>
      <c r="E50" s="50">
        <f>SUM(F50:G50)</f>
        <v>1619</v>
      </c>
      <c r="F50" s="50">
        <v>860</v>
      </c>
      <c r="G50" s="50">
        <v>759</v>
      </c>
      <c r="H50" s="50">
        <f>SUM(I50:J50)</f>
        <v>5725</v>
      </c>
      <c r="I50" s="50">
        <v>2762</v>
      </c>
      <c r="J50" s="50">
        <v>2963</v>
      </c>
      <c r="K50" s="48">
        <f>SUM(L50:M50)</f>
        <v>3154</v>
      </c>
      <c r="L50" s="48">
        <v>1560</v>
      </c>
      <c r="M50" s="48">
        <v>1594</v>
      </c>
      <c r="N50" s="48">
        <f>SUM(O50:P50)</f>
        <v>8133</v>
      </c>
      <c r="O50" s="48">
        <v>4058</v>
      </c>
      <c r="P50" s="48">
        <v>4075</v>
      </c>
      <c r="Q50" s="48">
        <f>SUM(R50:S50)</f>
        <v>7123</v>
      </c>
      <c r="R50" s="48">
        <v>3579</v>
      </c>
      <c r="S50" s="48">
        <v>3544</v>
      </c>
    </row>
    <row r="51" spans="1:19" x14ac:dyDescent="0.15">
      <c r="A51" s="42" t="s">
        <v>11</v>
      </c>
      <c r="B51" s="58">
        <f t="shared" si="10"/>
        <v>26778</v>
      </c>
      <c r="C51" s="58">
        <f t="shared" si="11"/>
        <v>13307</v>
      </c>
      <c r="D51" s="56">
        <f t="shared" si="12"/>
        <v>13471</v>
      </c>
      <c r="E51" s="50">
        <f>SUM(F51:G51)</f>
        <v>1676</v>
      </c>
      <c r="F51" s="50">
        <v>926</v>
      </c>
      <c r="G51" s="50">
        <v>750</v>
      </c>
      <c r="H51" s="50">
        <f>SUM(I51:J51)</f>
        <v>5906</v>
      </c>
      <c r="I51" s="50">
        <v>2805</v>
      </c>
      <c r="J51" s="50">
        <v>3101</v>
      </c>
      <c r="K51" s="48">
        <f>SUM(L51:M51)</f>
        <v>3273</v>
      </c>
      <c r="L51" s="48">
        <v>1631</v>
      </c>
      <c r="M51" s="48">
        <v>1642</v>
      </c>
      <c r="N51" s="48">
        <f>SUM(O51:P51)</f>
        <v>8502</v>
      </c>
      <c r="O51" s="48">
        <v>4207</v>
      </c>
      <c r="P51" s="48">
        <v>4295</v>
      </c>
      <c r="Q51" s="48">
        <f>SUM(R51:S51)</f>
        <v>7421</v>
      </c>
      <c r="R51" s="48">
        <v>3738</v>
      </c>
      <c r="S51" s="48">
        <v>3683</v>
      </c>
    </row>
    <row r="52" spans="1:19" x14ac:dyDescent="0.15">
      <c r="A52" s="42" t="s">
        <v>5</v>
      </c>
      <c r="B52" s="58">
        <f t="shared" si="10"/>
        <v>26660</v>
      </c>
      <c r="C52" s="58">
        <f t="shared" si="11"/>
        <v>13270</v>
      </c>
      <c r="D52" s="56">
        <f t="shared" si="12"/>
        <v>13390</v>
      </c>
      <c r="E52" s="50">
        <f>SUM(F52:G52)</f>
        <v>1659</v>
      </c>
      <c r="F52" s="50">
        <v>880</v>
      </c>
      <c r="G52" s="50">
        <v>779</v>
      </c>
      <c r="H52" s="50">
        <f>SUM(I52:J52)</f>
        <v>5943</v>
      </c>
      <c r="I52" s="50">
        <v>2898</v>
      </c>
      <c r="J52" s="50">
        <v>3045</v>
      </c>
      <c r="K52" s="48">
        <f>SUM(L52:M52)</f>
        <v>3164</v>
      </c>
      <c r="L52" s="48">
        <v>1538</v>
      </c>
      <c r="M52" s="48">
        <v>1626</v>
      </c>
      <c r="N52" s="48">
        <f>SUM(O52:P52)</f>
        <v>8464</v>
      </c>
      <c r="O52" s="48">
        <v>4165</v>
      </c>
      <c r="P52" s="48">
        <v>4299</v>
      </c>
      <c r="Q52" s="48">
        <f>SUM(R52:S52)</f>
        <v>7430</v>
      </c>
      <c r="R52" s="48">
        <v>3789</v>
      </c>
      <c r="S52" s="48">
        <v>3641</v>
      </c>
    </row>
    <row r="53" spans="1:19" x14ac:dyDescent="0.15">
      <c r="A53" s="42" t="s">
        <v>6</v>
      </c>
      <c r="B53" s="58">
        <f t="shared" si="10"/>
        <v>25373</v>
      </c>
      <c r="C53" s="58">
        <f t="shared" si="11"/>
        <v>12635</v>
      </c>
      <c r="D53" s="56">
        <f t="shared" si="12"/>
        <v>12738</v>
      </c>
      <c r="E53" s="50">
        <f>SUM(F53:G53)</f>
        <v>1539</v>
      </c>
      <c r="F53" s="50">
        <v>827</v>
      </c>
      <c r="G53" s="50">
        <v>712</v>
      </c>
      <c r="H53" s="50">
        <f>SUM(I53:J53)</f>
        <v>5812</v>
      </c>
      <c r="I53" s="50">
        <v>2786</v>
      </c>
      <c r="J53" s="50">
        <v>3026</v>
      </c>
      <c r="K53" s="48">
        <f>SUM(L53:M53)</f>
        <v>3092</v>
      </c>
      <c r="L53" s="48">
        <v>1534</v>
      </c>
      <c r="M53" s="48">
        <v>1558</v>
      </c>
      <c r="N53" s="48">
        <f>SUM(O53:P53)</f>
        <v>8020</v>
      </c>
      <c r="O53" s="48">
        <v>3972</v>
      </c>
      <c r="P53" s="48">
        <v>4048</v>
      </c>
      <c r="Q53" s="48">
        <f>SUM(R53:S53)</f>
        <v>6910</v>
      </c>
      <c r="R53" s="48">
        <v>3516</v>
      </c>
      <c r="S53" s="48">
        <v>3394</v>
      </c>
    </row>
    <row r="54" spans="1:19" s="49" customFormat="1" x14ac:dyDescent="0.15">
      <c r="A54" s="44" t="s">
        <v>9</v>
      </c>
      <c r="B54" s="53">
        <f t="shared" si="10"/>
        <v>123241</v>
      </c>
      <c r="C54" s="53">
        <f t="shared" si="11"/>
        <v>61554</v>
      </c>
      <c r="D54" s="53">
        <f t="shared" si="12"/>
        <v>61687</v>
      </c>
      <c r="E54" s="51">
        <f t="shared" ref="E54:S54" si="15">SUM(E55:E59)</f>
        <v>7499</v>
      </c>
      <c r="F54" s="51">
        <f t="shared" si="15"/>
        <v>3867</v>
      </c>
      <c r="G54" s="51">
        <f t="shared" si="15"/>
        <v>3632</v>
      </c>
      <c r="H54" s="51">
        <f t="shared" si="15"/>
        <v>27134</v>
      </c>
      <c r="I54" s="51">
        <f t="shared" si="15"/>
        <v>13545</v>
      </c>
      <c r="J54" s="51">
        <f t="shared" si="15"/>
        <v>13589</v>
      </c>
      <c r="K54" s="51">
        <f t="shared" si="15"/>
        <v>16737</v>
      </c>
      <c r="L54" s="51">
        <f t="shared" si="15"/>
        <v>7804</v>
      </c>
      <c r="M54" s="51">
        <f t="shared" si="15"/>
        <v>8933</v>
      </c>
      <c r="N54" s="51">
        <f t="shared" si="15"/>
        <v>40289</v>
      </c>
      <c r="O54" s="51">
        <f t="shared" si="15"/>
        <v>19893</v>
      </c>
      <c r="P54" s="51">
        <f t="shared" si="15"/>
        <v>20396</v>
      </c>
      <c r="Q54" s="51">
        <f t="shared" si="15"/>
        <v>31582</v>
      </c>
      <c r="R54" s="51">
        <f t="shared" si="15"/>
        <v>16445</v>
      </c>
      <c r="S54" s="51">
        <f t="shared" si="15"/>
        <v>15137</v>
      </c>
    </row>
    <row r="55" spans="1:19" x14ac:dyDescent="0.15">
      <c r="A55" s="42" t="s">
        <v>7</v>
      </c>
      <c r="B55" s="58">
        <f t="shared" si="10"/>
        <v>27145</v>
      </c>
      <c r="C55" s="58">
        <f t="shared" si="11"/>
        <v>13469</v>
      </c>
      <c r="D55" s="56">
        <f t="shared" si="12"/>
        <v>13676</v>
      </c>
      <c r="E55" s="50">
        <f>SUM(F55:G55)</f>
        <v>1533</v>
      </c>
      <c r="F55" s="50">
        <v>819</v>
      </c>
      <c r="G55" s="50">
        <v>714</v>
      </c>
      <c r="H55" s="50">
        <f>SUM(I55:J55)</f>
        <v>6055</v>
      </c>
      <c r="I55" s="50">
        <v>3003</v>
      </c>
      <c r="J55" s="50">
        <v>3052</v>
      </c>
      <c r="K55" s="48">
        <f>SUM(L55:M55)</f>
        <v>3477</v>
      </c>
      <c r="L55" s="48">
        <v>1597</v>
      </c>
      <c r="M55" s="48">
        <v>1880</v>
      </c>
      <c r="N55" s="48">
        <f>SUM(O55:P55)</f>
        <v>8708</v>
      </c>
      <c r="O55" s="48">
        <v>4409</v>
      </c>
      <c r="P55" s="48">
        <v>4299</v>
      </c>
      <c r="Q55" s="48">
        <f>SUM(R55:S55)</f>
        <v>7372</v>
      </c>
      <c r="R55" s="48">
        <v>3641</v>
      </c>
      <c r="S55" s="48">
        <v>3731</v>
      </c>
    </row>
    <row r="56" spans="1:19" x14ac:dyDescent="0.15">
      <c r="A56" s="42" t="s">
        <v>8</v>
      </c>
      <c r="B56" s="58">
        <f t="shared" si="10"/>
        <v>24652</v>
      </c>
      <c r="C56" s="58">
        <f t="shared" si="11"/>
        <v>12197</v>
      </c>
      <c r="D56" s="56">
        <f t="shared" si="12"/>
        <v>12455</v>
      </c>
      <c r="E56" s="50">
        <f>SUM(F56:G56)</f>
        <v>1524</v>
      </c>
      <c r="F56" s="50">
        <v>808</v>
      </c>
      <c r="G56" s="50">
        <v>716</v>
      </c>
      <c r="H56" s="50">
        <f>SUM(I56:J56)</f>
        <v>5553</v>
      </c>
      <c r="I56" s="50">
        <v>2758</v>
      </c>
      <c r="J56" s="50">
        <v>2795</v>
      </c>
      <c r="K56" s="48">
        <f>SUM(L56:M56)</f>
        <v>3283</v>
      </c>
      <c r="L56" s="48">
        <v>1539</v>
      </c>
      <c r="M56" s="48">
        <v>1744</v>
      </c>
      <c r="N56" s="48">
        <f>SUM(O56:P56)</f>
        <v>7953</v>
      </c>
      <c r="O56" s="48">
        <v>3824</v>
      </c>
      <c r="P56" s="48">
        <v>4129</v>
      </c>
      <c r="Q56" s="48">
        <f>SUM(R56:S56)</f>
        <v>6339</v>
      </c>
      <c r="R56" s="48">
        <v>3268</v>
      </c>
      <c r="S56" s="48">
        <v>3071</v>
      </c>
    </row>
    <row r="57" spans="1:19" x14ac:dyDescent="0.15">
      <c r="A57" s="42" t="s">
        <v>10</v>
      </c>
      <c r="B57" s="58">
        <f t="shared" si="10"/>
        <v>24302</v>
      </c>
      <c r="C57" s="58">
        <f t="shared" si="11"/>
        <v>12388</v>
      </c>
      <c r="D57" s="56">
        <f t="shared" si="12"/>
        <v>11914</v>
      </c>
      <c r="E57" s="50">
        <f>SUM(F57:G57)</f>
        <v>1464</v>
      </c>
      <c r="F57" s="50">
        <v>777</v>
      </c>
      <c r="G57" s="50">
        <v>687</v>
      </c>
      <c r="H57" s="50">
        <f>SUM(I57:J57)</f>
        <v>5311</v>
      </c>
      <c r="I57" s="50">
        <v>2668</v>
      </c>
      <c r="J57" s="50">
        <v>2643</v>
      </c>
      <c r="K57" s="48">
        <f>SUM(L57:M57)</f>
        <v>3259</v>
      </c>
      <c r="L57" s="48">
        <v>1540</v>
      </c>
      <c r="M57" s="48">
        <v>1719</v>
      </c>
      <c r="N57" s="48">
        <f>SUM(O57:P57)</f>
        <v>7938</v>
      </c>
      <c r="O57" s="48">
        <v>4026</v>
      </c>
      <c r="P57" s="48">
        <v>3912</v>
      </c>
      <c r="Q57" s="48">
        <f>SUM(R57:S57)</f>
        <v>6330</v>
      </c>
      <c r="R57" s="48">
        <v>3377</v>
      </c>
      <c r="S57" s="48">
        <v>2953</v>
      </c>
    </row>
    <row r="58" spans="1:19" x14ac:dyDescent="0.15">
      <c r="A58" s="42" t="s">
        <v>57</v>
      </c>
      <c r="B58" s="58">
        <f t="shared" si="10"/>
        <v>24236</v>
      </c>
      <c r="C58" s="58">
        <f t="shared" si="11"/>
        <v>11966</v>
      </c>
      <c r="D58" s="56">
        <f t="shared" si="12"/>
        <v>12270</v>
      </c>
      <c r="E58" s="50">
        <f>SUM(F58:G58)</f>
        <v>1499</v>
      </c>
      <c r="F58" s="50">
        <v>732</v>
      </c>
      <c r="G58" s="50">
        <v>767</v>
      </c>
      <c r="H58" s="50">
        <f>SUM(I58:J58)</f>
        <v>5209</v>
      </c>
      <c r="I58" s="50">
        <v>2611</v>
      </c>
      <c r="J58" s="50">
        <v>2598</v>
      </c>
      <c r="K58" s="48">
        <f>SUM(L58:M58)</f>
        <v>3380</v>
      </c>
      <c r="L58" s="48">
        <v>1536</v>
      </c>
      <c r="M58" s="48">
        <v>1844</v>
      </c>
      <c r="N58" s="48">
        <f>SUM(O58:P58)</f>
        <v>8053</v>
      </c>
      <c r="O58" s="48">
        <v>3872</v>
      </c>
      <c r="P58" s="48">
        <v>4181</v>
      </c>
      <c r="Q58" s="48">
        <f>SUM(R58:S58)</f>
        <v>6095</v>
      </c>
      <c r="R58" s="48">
        <v>3215</v>
      </c>
      <c r="S58" s="48">
        <v>2880</v>
      </c>
    </row>
    <row r="59" spans="1:19" x14ac:dyDescent="0.15">
      <c r="A59" s="42" t="s">
        <v>66</v>
      </c>
      <c r="B59" s="58">
        <f t="shared" si="10"/>
        <v>22906</v>
      </c>
      <c r="C59" s="58">
        <f t="shared" si="11"/>
        <v>11534</v>
      </c>
      <c r="D59" s="56">
        <f t="shared" si="12"/>
        <v>11372</v>
      </c>
      <c r="E59" s="50">
        <f>SUM(F59:G59)</f>
        <v>1479</v>
      </c>
      <c r="F59" s="50">
        <v>731</v>
      </c>
      <c r="G59" s="50">
        <v>748</v>
      </c>
      <c r="H59" s="50">
        <f>SUM(I59:J59)</f>
        <v>5006</v>
      </c>
      <c r="I59" s="50">
        <v>2505</v>
      </c>
      <c r="J59" s="50">
        <v>2501</v>
      </c>
      <c r="K59" s="48">
        <f>SUM(L59:M59)</f>
        <v>3338</v>
      </c>
      <c r="L59" s="48">
        <v>1592</v>
      </c>
      <c r="M59" s="48">
        <v>1746</v>
      </c>
      <c r="N59" s="48">
        <f>SUM(O59:P59)</f>
        <v>7637</v>
      </c>
      <c r="O59" s="48">
        <v>3762</v>
      </c>
      <c r="P59" s="48">
        <v>3875</v>
      </c>
      <c r="Q59" s="48">
        <f>SUM(R59:S59)</f>
        <v>5446</v>
      </c>
      <c r="R59" s="48">
        <v>2944</v>
      </c>
      <c r="S59" s="48">
        <v>2502</v>
      </c>
    </row>
    <row r="60" spans="1:19" s="49" customFormat="1" x14ac:dyDescent="0.15">
      <c r="A60" s="44" t="s">
        <v>59</v>
      </c>
      <c r="B60" s="53">
        <f t="shared" si="10"/>
        <v>118515</v>
      </c>
      <c r="C60" s="53">
        <f t="shared" si="11"/>
        <v>58932</v>
      </c>
      <c r="D60" s="53">
        <f t="shared" si="12"/>
        <v>59583</v>
      </c>
      <c r="E60" s="51">
        <f t="shared" ref="E60:S60" si="16">SUM(E61:E65)</f>
        <v>8889</v>
      </c>
      <c r="F60" s="51">
        <f t="shared" si="16"/>
        <v>4278</v>
      </c>
      <c r="G60" s="51">
        <f t="shared" si="16"/>
        <v>4611</v>
      </c>
      <c r="H60" s="51">
        <f t="shared" si="16"/>
        <v>25172</v>
      </c>
      <c r="I60" s="51">
        <f t="shared" si="16"/>
        <v>12247</v>
      </c>
      <c r="J60" s="51">
        <f t="shared" si="16"/>
        <v>12925</v>
      </c>
      <c r="K60" s="51">
        <f t="shared" si="16"/>
        <v>18687</v>
      </c>
      <c r="L60" s="51">
        <f t="shared" si="16"/>
        <v>8789</v>
      </c>
      <c r="M60" s="51">
        <f t="shared" si="16"/>
        <v>9898</v>
      </c>
      <c r="N60" s="51">
        <f t="shared" si="16"/>
        <v>41041</v>
      </c>
      <c r="O60" s="51">
        <f t="shared" si="16"/>
        <v>19900</v>
      </c>
      <c r="P60" s="51">
        <f t="shared" si="16"/>
        <v>21141</v>
      </c>
      <c r="Q60" s="51">
        <f t="shared" si="16"/>
        <v>24726</v>
      </c>
      <c r="R60" s="51">
        <f t="shared" si="16"/>
        <v>13718</v>
      </c>
      <c r="S60" s="51">
        <f t="shared" si="16"/>
        <v>11008</v>
      </c>
    </row>
    <row r="61" spans="1:19" x14ac:dyDescent="0.15">
      <c r="A61" s="42" t="s">
        <v>60</v>
      </c>
      <c r="B61" s="58">
        <f t="shared" si="10"/>
        <v>23101</v>
      </c>
      <c r="C61" s="58">
        <f t="shared" si="11"/>
        <v>11671</v>
      </c>
      <c r="D61" s="56">
        <f t="shared" si="12"/>
        <v>11430</v>
      </c>
      <c r="E61" s="50">
        <f>SUM(F61:G61)</f>
        <v>1621</v>
      </c>
      <c r="F61" s="50">
        <v>827</v>
      </c>
      <c r="G61" s="50">
        <v>794</v>
      </c>
      <c r="H61" s="50">
        <f>SUM(I61:J61)</f>
        <v>4884</v>
      </c>
      <c r="I61" s="50">
        <v>2393</v>
      </c>
      <c r="J61" s="50">
        <v>2491</v>
      </c>
      <c r="K61" s="48">
        <f>SUM(L61:M61)</f>
        <v>3452</v>
      </c>
      <c r="L61" s="48">
        <v>1670</v>
      </c>
      <c r="M61" s="48">
        <v>1782</v>
      </c>
      <c r="N61" s="48">
        <f>SUM(O61:P61)</f>
        <v>7906</v>
      </c>
      <c r="O61" s="48">
        <v>3889</v>
      </c>
      <c r="P61" s="48">
        <v>4017</v>
      </c>
      <c r="Q61" s="48">
        <f>SUM(R61:S61)</f>
        <v>5238</v>
      </c>
      <c r="R61" s="48">
        <v>2892</v>
      </c>
      <c r="S61" s="48">
        <v>2346</v>
      </c>
    </row>
    <row r="62" spans="1:19" x14ac:dyDescent="0.15">
      <c r="A62" s="42" t="s">
        <v>62</v>
      </c>
      <c r="B62" s="58">
        <f t="shared" si="10"/>
        <v>23060</v>
      </c>
      <c r="C62" s="58">
        <f t="shared" si="11"/>
        <v>11575</v>
      </c>
      <c r="D62" s="56">
        <f t="shared" si="12"/>
        <v>11485</v>
      </c>
      <c r="E62" s="50">
        <f>SUM(F62:G62)</f>
        <v>1619</v>
      </c>
      <c r="F62" s="50">
        <v>767</v>
      </c>
      <c r="G62" s="50">
        <v>852</v>
      </c>
      <c r="H62" s="50">
        <f>SUM(I62:J62)</f>
        <v>5025</v>
      </c>
      <c r="I62" s="50">
        <v>2435</v>
      </c>
      <c r="J62" s="50">
        <v>2590</v>
      </c>
      <c r="K62" s="48">
        <f>SUM(L62:M62)</f>
        <v>3475</v>
      </c>
      <c r="L62" s="48">
        <v>1622</v>
      </c>
      <c r="M62" s="48">
        <v>1853</v>
      </c>
      <c r="N62" s="48">
        <f>SUM(O62:P62)</f>
        <v>7869</v>
      </c>
      <c r="O62" s="48">
        <v>3812</v>
      </c>
      <c r="P62" s="48">
        <v>4057</v>
      </c>
      <c r="Q62" s="48">
        <f>SUM(R62:S62)</f>
        <v>5072</v>
      </c>
      <c r="R62" s="48">
        <v>2939</v>
      </c>
      <c r="S62" s="48">
        <v>2133</v>
      </c>
    </row>
    <row r="63" spans="1:19" x14ac:dyDescent="0.15">
      <c r="A63" s="42" t="s">
        <v>64</v>
      </c>
      <c r="B63" s="58">
        <f t="shared" si="10"/>
        <v>23663</v>
      </c>
      <c r="C63" s="58">
        <f t="shared" si="11"/>
        <v>11789</v>
      </c>
      <c r="D63" s="56">
        <f t="shared" si="12"/>
        <v>11874</v>
      </c>
      <c r="E63" s="50">
        <f>SUM(F63:G63)</f>
        <v>1833</v>
      </c>
      <c r="F63" s="50">
        <v>900</v>
      </c>
      <c r="G63" s="50">
        <v>933</v>
      </c>
      <c r="H63" s="50">
        <f>SUM(I63:J63)</f>
        <v>4992</v>
      </c>
      <c r="I63" s="50">
        <v>2468</v>
      </c>
      <c r="J63" s="50">
        <v>2524</v>
      </c>
      <c r="K63" s="48">
        <f>SUM(L63:M63)</f>
        <v>3781</v>
      </c>
      <c r="L63" s="48">
        <v>1775</v>
      </c>
      <c r="M63" s="48">
        <v>2006</v>
      </c>
      <c r="N63" s="48">
        <f>SUM(O63:P63)</f>
        <v>8176</v>
      </c>
      <c r="O63" s="48">
        <v>3972</v>
      </c>
      <c r="P63" s="48">
        <v>4204</v>
      </c>
      <c r="Q63" s="48">
        <f>SUM(R63:S63)</f>
        <v>4881</v>
      </c>
      <c r="R63" s="48">
        <v>2674</v>
      </c>
      <c r="S63" s="48">
        <v>2207</v>
      </c>
    </row>
    <row r="64" spans="1:19" x14ac:dyDescent="0.15">
      <c r="A64" s="42" t="s">
        <v>58</v>
      </c>
      <c r="B64" s="58">
        <f t="shared" si="10"/>
        <v>25536</v>
      </c>
      <c r="C64" s="58">
        <f t="shared" si="11"/>
        <v>12561</v>
      </c>
      <c r="D64" s="56">
        <f t="shared" si="12"/>
        <v>12975</v>
      </c>
      <c r="E64" s="50">
        <f>SUM(F64:G64)</f>
        <v>1963</v>
      </c>
      <c r="F64" s="50">
        <v>899</v>
      </c>
      <c r="G64" s="50">
        <v>1064</v>
      </c>
      <c r="H64" s="50">
        <f>SUM(I64:J64)</f>
        <v>5389</v>
      </c>
      <c r="I64" s="50">
        <v>2597</v>
      </c>
      <c r="J64" s="50">
        <v>2792</v>
      </c>
      <c r="K64" s="48">
        <f>SUM(L64:M64)</f>
        <v>4146</v>
      </c>
      <c r="L64" s="48">
        <v>1937</v>
      </c>
      <c r="M64" s="48">
        <v>2209</v>
      </c>
      <c r="N64" s="48">
        <f>SUM(O64:P64)</f>
        <v>8895</v>
      </c>
      <c r="O64" s="48">
        <v>4288</v>
      </c>
      <c r="P64" s="48">
        <v>4607</v>
      </c>
      <c r="Q64" s="48">
        <f>SUM(R64:S64)</f>
        <v>5143</v>
      </c>
      <c r="R64" s="48">
        <v>2840</v>
      </c>
      <c r="S64" s="48">
        <v>2303</v>
      </c>
    </row>
    <row r="65" spans="1:19" x14ac:dyDescent="0.15">
      <c r="A65" s="42" t="s">
        <v>63</v>
      </c>
      <c r="B65" s="58">
        <f t="shared" si="10"/>
        <v>23155</v>
      </c>
      <c r="C65" s="58">
        <f t="shared" si="11"/>
        <v>11336</v>
      </c>
      <c r="D65" s="56">
        <f t="shared" si="12"/>
        <v>11819</v>
      </c>
      <c r="E65" s="50">
        <f>SUM(F65:G65)</f>
        <v>1853</v>
      </c>
      <c r="F65" s="50">
        <v>885</v>
      </c>
      <c r="G65" s="50">
        <v>968</v>
      </c>
      <c r="H65" s="50">
        <f>SUM(I65:J65)</f>
        <v>4882</v>
      </c>
      <c r="I65" s="50">
        <v>2354</v>
      </c>
      <c r="J65" s="50">
        <v>2528</v>
      </c>
      <c r="K65" s="48">
        <f>SUM(L65:M65)</f>
        <v>3833</v>
      </c>
      <c r="L65" s="48">
        <v>1785</v>
      </c>
      <c r="M65" s="48">
        <v>2048</v>
      </c>
      <c r="N65" s="48">
        <f>SUM(O65:P65)</f>
        <v>8195</v>
      </c>
      <c r="O65" s="48">
        <v>3939</v>
      </c>
      <c r="P65" s="48">
        <v>4256</v>
      </c>
      <c r="Q65" s="48">
        <f>SUM(R65:S65)</f>
        <v>4392</v>
      </c>
      <c r="R65" s="48">
        <v>2373</v>
      </c>
      <c r="S65" s="48">
        <v>2019</v>
      </c>
    </row>
    <row r="66" spans="1:19" s="49" customFormat="1" x14ac:dyDescent="0.15">
      <c r="A66" s="44" t="s">
        <v>65</v>
      </c>
      <c r="B66" s="53">
        <f t="shared" si="10"/>
        <v>91243</v>
      </c>
      <c r="C66" s="53">
        <f t="shared" si="11"/>
        <v>44815</v>
      </c>
      <c r="D66" s="53">
        <f t="shared" si="12"/>
        <v>46428</v>
      </c>
      <c r="E66" s="51">
        <f t="shared" ref="E66:S66" si="17">SUM(E67:E71)</f>
        <v>8698</v>
      </c>
      <c r="F66" s="51">
        <f t="shared" si="17"/>
        <v>4216</v>
      </c>
      <c r="G66" s="51">
        <f t="shared" si="17"/>
        <v>4482</v>
      </c>
      <c r="H66" s="51">
        <f t="shared" si="17"/>
        <v>19417</v>
      </c>
      <c r="I66" s="51">
        <f t="shared" si="17"/>
        <v>9498</v>
      </c>
      <c r="J66" s="51">
        <f t="shared" si="17"/>
        <v>9919</v>
      </c>
      <c r="K66" s="51">
        <f t="shared" si="17"/>
        <v>15867</v>
      </c>
      <c r="L66" s="51">
        <f t="shared" si="17"/>
        <v>7510</v>
      </c>
      <c r="M66" s="51">
        <f t="shared" si="17"/>
        <v>8357</v>
      </c>
      <c r="N66" s="51">
        <f t="shared" si="17"/>
        <v>31759</v>
      </c>
      <c r="O66" s="51">
        <f t="shared" si="17"/>
        <v>15435</v>
      </c>
      <c r="P66" s="51">
        <f t="shared" si="17"/>
        <v>16324</v>
      </c>
      <c r="Q66" s="51">
        <f t="shared" si="17"/>
        <v>15502</v>
      </c>
      <c r="R66" s="51">
        <f t="shared" si="17"/>
        <v>8156</v>
      </c>
      <c r="S66" s="51">
        <f t="shared" si="17"/>
        <v>7346</v>
      </c>
    </row>
    <row r="67" spans="1:19" x14ac:dyDescent="0.15">
      <c r="A67" s="42" t="s">
        <v>61</v>
      </c>
      <c r="B67" s="58">
        <f t="shared" si="10"/>
        <v>20631</v>
      </c>
      <c r="C67" s="58">
        <f t="shared" si="11"/>
        <v>10048</v>
      </c>
      <c r="D67" s="56">
        <f t="shared" si="12"/>
        <v>10583</v>
      </c>
      <c r="E67" s="50">
        <f>SUM(F67:G67)</f>
        <v>1812</v>
      </c>
      <c r="F67" s="50">
        <v>868</v>
      </c>
      <c r="G67" s="50">
        <v>944</v>
      </c>
      <c r="H67" s="50">
        <f>SUM(I67:J67)</f>
        <v>4357</v>
      </c>
      <c r="I67" s="50">
        <v>2106</v>
      </c>
      <c r="J67" s="50">
        <v>2251</v>
      </c>
      <c r="K67" s="48">
        <f>SUM(L67:M67)</f>
        <v>3520</v>
      </c>
      <c r="L67" s="48">
        <v>1667</v>
      </c>
      <c r="M67" s="48">
        <v>1853</v>
      </c>
      <c r="N67" s="48">
        <f>SUM(O67:P67)</f>
        <v>7193</v>
      </c>
      <c r="O67" s="48">
        <v>3406</v>
      </c>
      <c r="P67" s="48">
        <v>3787</v>
      </c>
      <c r="Q67" s="48">
        <v>3749</v>
      </c>
      <c r="R67" s="48">
        <v>2001</v>
      </c>
      <c r="S67" s="48">
        <v>1748</v>
      </c>
    </row>
    <row r="68" spans="1:19" x14ac:dyDescent="0.15">
      <c r="A68" s="42" t="s">
        <v>68</v>
      </c>
      <c r="B68" s="58">
        <f t="shared" si="10"/>
        <v>20282</v>
      </c>
      <c r="C68" s="58">
        <f t="shared" si="11"/>
        <v>10000</v>
      </c>
      <c r="D68" s="56">
        <f t="shared" si="12"/>
        <v>10282</v>
      </c>
      <c r="E68" s="50">
        <f>SUM(F68:G68)</f>
        <v>1873</v>
      </c>
      <c r="F68" s="50">
        <v>916</v>
      </c>
      <c r="G68" s="50">
        <v>957</v>
      </c>
      <c r="H68" s="50">
        <f>SUM(I68:J68)</f>
        <v>4293</v>
      </c>
      <c r="I68" s="50">
        <v>2143</v>
      </c>
      <c r="J68" s="50">
        <v>2150</v>
      </c>
      <c r="K68" s="48">
        <f>SUM(L68:M68)</f>
        <v>3450</v>
      </c>
      <c r="L68" s="48">
        <v>1617</v>
      </c>
      <c r="M68" s="48">
        <v>1833</v>
      </c>
      <c r="N68" s="48">
        <f>SUM(O68:P68)</f>
        <v>7150</v>
      </c>
      <c r="O68" s="48">
        <v>3467</v>
      </c>
      <c r="P68" s="48">
        <v>3683</v>
      </c>
      <c r="Q68" s="48">
        <v>3516</v>
      </c>
      <c r="R68" s="48">
        <v>1857</v>
      </c>
      <c r="S68" s="48">
        <v>1659</v>
      </c>
    </row>
    <row r="69" spans="1:19" x14ac:dyDescent="0.15">
      <c r="A69" s="42" t="s">
        <v>67</v>
      </c>
      <c r="B69" s="58">
        <f t="shared" si="10"/>
        <v>17121</v>
      </c>
      <c r="C69" s="58">
        <f t="shared" si="11"/>
        <v>8596</v>
      </c>
      <c r="D69" s="56">
        <f t="shared" si="12"/>
        <v>8525</v>
      </c>
      <c r="E69" s="50">
        <f>SUM(F69:G69)</f>
        <v>1617</v>
      </c>
      <c r="F69" s="50">
        <v>826</v>
      </c>
      <c r="G69" s="50">
        <v>791</v>
      </c>
      <c r="H69" s="50">
        <f>SUM(I69:J69)</f>
        <v>3729</v>
      </c>
      <c r="I69" s="50">
        <v>1857</v>
      </c>
      <c r="J69" s="50">
        <v>1872</v>
      </c>
      <c r="K69" s="48">
        <f>SUM(L69:M69)</f>
        <v>2988</v>
      </c>
      <c r="L69" s="48">
        <v>1443</v>
      </c>
      <c r="M69" s="48">
        <v>1545</v>
      </c>
      <c r="N69" s="48">
        <f>SUM(O69:P69)</f>
        <v>5934</v>
      </c>
      <c r="O69" s="48">
        <v>2975</v>
      </c>
      <c r="P69" s="48">
        <v>2959</v>
      </c>
      <c r="Q69" s="48">
        <v>2853</v>
      </c>
      <c r="R69" s="48">
        <v>1495</v>
      </c>
      <c r="S69" s="48">
        <v>1358</v>
      </c>
    </row>
    <row r="70" spans="1:19" x14ac:dyDescent="0.15">
      <c r="A70" s="42" t="s">
        <v>70</v>
      </c>
      <c r="B70" s="58">
        <f t="shared" ref="B70:B101" si="18">SUM(C70:D70)</f>
        <v>18076</v>
      </c>
      <c r="C70" s="58">
        <f t="shared" ref="C70:C101" si="19">SUM(F70,I70,L70,O70,R70)</f>
        <v>8783</v>
      </c>
      <c r="D70" s="56">
        <f t="shared" ref="D70:D101" si="20">SUM(G70,J70,M70,P70,S70)</f>
        <v>9293</v>
      </c>
      <c r="E70" s="50">
        <f>SUM(F70:G70)</f>
        <v>1857</v>
      </c>
      <c r="F70" s="50">
        <v>858</v>
      </c>
      <c r="G70" s="50">
        <v>999</v>
      </c>
      <c r="H70" s="50">
        <f>SUM(I70:J70)</f>
        <v>3914</v>
      </c>
      <c r="I70" s="50">
        <v>1880</v>
      </c>
      <c r="J70" s="50">
        <v>2034</v>
      </c>
      <c r="K70" s="48">
        <f>SUM(L70:M70)</f>
        <v>3210</v>
      </c>
      <c r="L70" s="48">
        <v>1512</v>
      </c>
      <c r="M70" s="48">
        <v>1698</v>
      </c>
      <c r="N70" s="48">
        <f>SUM(O70:P70)</f>
        <v>6202</v>
      </c>
      <c r="O70" s="48">
        <v>3026</v>
      </c>
      <c r="P70" s="48">
        <v>3176</v>
      </c>
      <c r="Q70" s="48">
        <v>2893</v>
      </c>
      <c r="R70" s="48">
        <v>1507</v>
      </c>
      <c r="S70" s="48">
        <v>1386</v>
      </c>
    </row>
    <row r="71" spans="1:19" x14ac:dyDescent="0.15">
      <c r="A71" s="42" t="s">
        <v>69</v>
      </c>
      <c r="B71" s="58">
        <f t="shared" si="18"/>
        <v>15133</v>
      </c>
      <c r="C71" s="58">
        <f t="shared" si="19"/>
        <v>7388</v>
      </c>
      <c r="D71" s="56">
        <f t="shared" si="20"/>
        <v>7745</v>
      </c>
      <c r="E71" s="50">
        <f>SUM(F71:G71)</f>
        <v>1539</v>
      </c>
      <c r="F71" s="50">
        <v>748</v>
      </c>
      <c r="G71" s="50">
        <v>791</v>
      </c>
      <c r="H71" s="50">
        <f>SUM(I71:J71)</f>
        <v>3124</v>
      </c>
      <c r="I71" s="50">
        <v>1512</v>
      </c>
      <c r="J71" s="50">
        <v>1612</v>
      </c>
      <c r="K71" s="48">
        <f>SUM(L71:M71)</f>
        <v>2699</v>
      </c>
      <c r="L71" s="48">
        <v>1271</v>
      </c>
      <c r="M71" s="48">
        <v>1428</v>
      </c>
      <c r="N71" s="48">
        <f>SUM(O71:P71)</f>
        <v>5280</v>
      </c>
      <c r="O71" s="48">
        <v>2561</v>
      </c>
      <c r="P71" s="48">
        <v>2719</v>
      </c>
      <c r="Q71" s="48">
        <v>2491</v>
      </c>
      <c r="R71" s="48">
        <v>1296</v>
      </c>
      <c r="S71" s="48">
        <v>1195</v>
      </c>
    </row>
    <row r="72" spans="1:19" s="49" customFormat="1" x14ac:dyDescent="0.15">
      <c r="A72" s="44" t="s">
        <v>71</v>
      </c>
      <c r="B72" s="53">
        <f t="shared" si="18"/>
        <v>64668</v>
      </c>
      <c r="C72" s="53">
        <f t="shared" si="19"/>
        <v>31336</v>
      </c>
      <c r="D72" s="53">
        <f t="shared" si="20"/>
        <v>33332</v>
      </c>
      <c r="E72" s="51">
        <f t="shared" ref="E72:S72" si="21">SUM(E73:E77)</f>
        <v>7045</v>
      </c>
      <c r="F72" s="51">
        <f t="shared" si="21"/>
        <v>3327</v>
      </c>
      <c r="G72" s="51">
        <f t="shared" si="21"/>
        <v>3718</v>
      </c>
      <c r="H72" s="51">
        <f t="shared" si="21"/>
        <v>13374</v>
      </c>
      <c r="I72" s="51">
        <f t="shared" si="21"/>
        <v>6500</v>
      </c>
      <c r="J72" s="51">
        <f t="shared" si="21"/>
        <v>6874</v>
      </c>
      <c r="K72" s="51">
        <f t="shared" si="21"/>
        <v>11864</v>
      </c>
      <c r="L72" s="51">
        <f t="shared" si="21"/>
        <v>5708</v>
      </c>
      <c r="M72" s="51">
        <f t="shared" si="21"/>
        <v>6156</v>
      </c>
      <c r="N72" s="51">
        <f t="shared" si="21"/>
        <v>22371</v>
      </c>
      <c r="O72" s="51">
        <f t="shared" si="21"/>
        <v>10903</v>
      </c>
      <c r="P72" s="51">
        <f t="shared" si="21"/>
        <v>11468</v>
      </c>
      <c r="Q72" s="51">
        <f t="shared" si="21"/>
        <v>10014</v>
      </c>
      <c r="R72" s="51">
        <f t="shared" si="21"/>
        <v>4898</v>
      </c>
      <c r="S72" s="51">
        <f t="shared" si="21"/>
        <v>5116</v>
      </c>
    </row>
    <row r="73" spans="1:19" x14ac:dyDescent="0.15">
      <c r="A73" s="42" t="s">
        <v>72</v>
      </c>
      <c r="B73" s="58">
        <f t="shared" si="18"/>
        <v>12977</v>
      </c>
      <c r="C73" s="58">
        <f t="shared" si="19"/>
        <v>6291</v>
      </c>
      <c r="D73" s="56">
        <f t="shared" si="20"/>
        <v>6686</v>
      </c>
      <c r="E73" s="50">
        <f>SUM(F73:G73)</f>
        <v>1375</v>
      </c>
      <c r="F73" s="50">
        <v>645</v>
      </c>
      <c r="G73" s="50">
        <v>730</v>
      </c>
      <c r="H73" s="50">
        <f>SUM(I73:J73)</f>
        <v>2724</v>
      </c>
      <c r="I73" s="50">
        <v>1310</v>
      </c>
      <c r="J73" s="50">
        <v>1414</v>
      </c>
      <c r="K73" s="48">
        <f>SUM(L73:M73)</f>
        <v>2309</v>
      </c>
      <c r="L73" s="48">
        <v>1124</v>
      </c>
      <c r="M73" s="48">
        <v>1185</v>
      </c>
      <c r="N73" s="48">
        <f>SUM(O73:P73)</f>
        <v>4541</v>
      </c>
      <c r="O73" s="48">
        <v>2193</v>
      </c>
      <c r="P73" s="48">
        <v>2348</v>
      </c>
      <c r="Q73" s="48">
        <v>2028</v>
      </c>
      <c r="R73" s="48">
        <v>1019</v>
      </c>
      <c r="S73" s="48">
        <v>1009</v>
      </c>
    </row>
    <row r="74" spans="1:19" x14ac:dyDescent="0.15">
      <c r="A74" s="42" t="s">
        <v>74</v>
      </c>
      <c r="B74" s="58">
        <f t="shared" si="18"/>
        <v>14547</v>
      </c>
      <c r="C74" s="58">
        <f t="shared" si="19"/>
        <v>7068</v>
      </c>
      <c r="D74" s="56">
        <f t="shared" si="20"/>
        <v>7479</v>
      </c>
      <c r="E74" s="50">
        <f>SUM(F74:G74)</f>
        <v>1467</v>
      </c>
      <c r="F74" s="50">
        <v>669</v>
      </c>
      <c r="G74" s="50">
        <v>798</v>
      </c>
      <c r="H74" s="50">
        <f>SUM(I74:J74)</f>
        <v>3007</v>
      </c>
      <c r="I74" s="50">
        <v>1491</v>
      </c>
      <c r="J74" s="50">
        <v>1516</v>
      </c>
      <c r="K74" s="48">
        <f>SUM(L74:M74)</f>
        <v>2656</v>
      </c>
      <c r="L74" s="48">
        <v>1263</v>
      </c>
      <c r="M74" s="48">
        <v>1393</v>
      </c>
      <c r="N74" s="48">
        <f>SUM(O74:P74)</f>
        <v>5159</v>
      </c>
      <c r="O74" s="48">
        <v>2517</v>
      </c>
      <c r="P74" s="48">
        <v>2642</v>
      </c>
      <c r="Q74" s="48">
        <v>2258</v>
      </c>
      <c r="R74" s="48">
        <v>1128</v>
      </c>
      <c r="S74" s="48">
        <v>1130</v>
      </c>
    </row>
    <row r="75" spans="1:19" x14ac:dyDescent="0.15">
      <c r="A75" s="42" t="s">
        <v>75</v>
      </c>
      <c r="B75" s="58">
        <f t="shared" si="18"/>
        <v>11796</v>
      </c>
      <c r="C75" s="58">
        <f t="shared" si="19"/>
        <v>5744</v>
      </c>
      <c r="D75" s="56">
        <f t="shared" si="20"/>
        <v>6052</v>
      </c>
      <c r="E75" s="50">
        <f>SUM(F75:G75)</f>
        <v>1310</v>
      </c>
      <c r="F75" s="50">
        <v>628</v>
      </c>
      <c r="G75" s="50">
        <v>682</v>
      </c>
      <c r="H75" s="50">
        <f>SUM(I75:J75)</f>
        <v>2415</v>
      </c>
      <c r="I75" s="50">
        <v>1161</v>
      </c>
      <c r="J75" s="50">
        <v>1254</v>
      </c>
      <c r="K75" s="48">
        <f>SUM(L75:M75)</f>
        <v>2178</v>
      </c>
      <c r="L75" s="48">
        <v>1061</v>
      </c>
      <c r="M75" s="48">
        <v>1117</v>
      </c>
      <c r="N75" s="48">
        <f>SUM(O75:P75)</f>
        <v>4073</v>
      </c>
      <c r="O75" s="48">
        <v>2004</v>
      </c>
      <c r="P75" s="48">
        <v>2069</v>
      </c>
      <c r="Q75" s="48">
        <v>1820</v>
      </c>
      <c r="R75" s="48">
        <v>890</v>
      </c>
      <c r="S75" s="48">
        <v>930</v>
      </c>
    </row>
    <row r="76" spans="1:19" x14ac:dyDescent="0.15">
      <c r="A76" s="42" t="s">
        <v>76</v>
      </c>
      <c r="B76" s="58">
        <f t="shared" si="18"/>
        <v>12408</v>
      </c>
      <c r="C76" s="58">
        <f t="shared" si="19"/>
        <v>6020</v>
      </c>
      <c r="D76" s="56">
        <f t="shared" si="20"/>
        <v>6388</v>
      </c>
      <c r="E76" s="50">
        <f>SUM(F76:G76)</f>
        <v>1395</v>
      </c>
      <c r="F76" s="50">
        <v>668</v>
      </c>
      <c r="G76" s="50">
        <v>727</v>
      </c>
      <c r="H76" s="50">
        <f>SUM(I76:J76)</f>
        <v>2614</v>
      </c>
      <c r="I76" s="50">
        <v>1297</v>
      </c>
      <c r="J76" s="50">
        <v>1317</v>
      </c>
      <c r="K76" s="48">
        <f>SUM(L76:M76)</f>
        <v>2266</v>
      </c>
      <c r="L76" s="48">
        <v>1060</v>
      </c>
      <c r="M76" s="48">
        <v>1206</v>
      </c>
      <c r="N76" s="48">
        <f>SUM(O76:P76)</f>
        <v>4243</v>
      </c>
      <c r="O76" s="48">
        <v>2109</v>
      </c>
      <c r="P76" s="48">
        <v>2134</v>
      </c>
      <c r="Q76" s="48">
        <v>1890</v>
      </c>
      <c r="R76" s="48">
        <v>886</v>
      </c>
      <c r="S76" s="48">
        <v>1004</v>
      </c>
    </row>
    <row r="77" spans="1:19" x14ac:dyDescent="0.15">
      <c r="A77" s="42" t="s">
        <v>77</v>
      </c>
      <c r="B77" s="58">
        <f t="shared" si="18"/>
        <v>12940</v>
      </c>
      <c r="C77" s="58">
        <f t="shared" si="19"/>
        <v>6213</v>
      </c>
      <c r="D77" s="56">
        <f t="shared" si="20"/>
        <v>6727</v>
      </c>
      <c r="E77" s="50">
        <f>SUM(F77:G77)</f>
        <v>1498</v>
      </c>
      <c r="F77" s="50">
        <v>717</v>
      </c>
      <c r="G77" s="50">
        <v>781</v>
      </c>
      <c r="H77" s="50">
        <f>SUM(I77:J77)</f>
        <v>2614</v>
      </c>
      <c r="I77" s="50">
        <v>1241</v>
      </c>
      <c r="J77" s="50">
        <v>1373</v>
      </c>
      <c r="K77" s="48">
        <f>SUM(L77:M77)</f>
        <v>2455</v>
      </c>
      <c r="L77" s="48">
        <v>1200</v>
      </c>
      <c r="M77" s="48">
        <v>1255</v>
      </c>
      <c r="N77" s="48">
        <f>SUM(O77:P77)</f>
        <v>4355</v>
      </c>
      <c r="O77" s="48">
        <v>2080</v>
      </c>
      <c r="P77" s="48">
        <v>2275</v>
      </c>
      <c r="Q77" s="48">
        <v>2018</v>
      </c>
      <c r="R77" s="48">
        <v>975</v>
      </c>
      <c r="S77" s="48">
        <v>1043</v>
      </c>
    </row>
    <row r="78" spans="1:19" s="49" customFormat="1" x14ac:dyDescent="0.15">
      <c r="A78" s="44" t="s">
        <v>78</v>
      </c>
      <c r="B78" s="53">
        <f t="shared" si="18"/>
        <v>52895</v>
      </c>
      <c r="C78" s="53">
        <f t="shared" si="19"/>
        <v>25529</v>
      </c>
      <c r="D78" s="53">
        <f t="shared" si="20"/>
        <v>27366</v>
      </c>
      <c r="E78" s="51">
        <f t="shared" ref="E78:S78" si="22">SUM(E79:E83)</f>
        <v>6284</v>
      </c>
      <c r="F78" s="51">
        <f t="shared" si="22"/>
        <v>2965</v>
      </c>
      <c r="G78" s="51">
        <f t="shared" si="22"/>
        <v>3319</v>
      </c>
      <c r="H78" s="51">
        <f t="shared" si="22"/>
        <v>10701</v>
      </c>
      <c r="I78" s="51">
        <f t="shared" si="22"/>
        <v>5155</v>
      </c>
      <c r="J78" s="51">
        <f t="shared" si="22"/>
        <v>5546</v>
      </c>
      <c r="K78" s="51">
        <f t="shared" si="22"/>
        <v>9833</v>
      </c>
      <c r="L78" s="51">
        <f t="shared" si="22"/>
        <v>4805</v>
      </c>
      <c r="M78" s="51">
        <f t="shared" si="22"/>
        <v>5028</v>
      </c>
      <c r="N78" s="51">
        <f t="shared" si="22"/>
        <v>17709</v>
      </c>
      <c r="O78" s="51">
        <f t="shared" si="22"/>
        <v>8583</v>
      </c>
      <c r="P78" s="51">
        <f t="shared" si="22"/>
        <v>9126</v>
      </c>
      <c r="Q78" s="51">
        <f t="shared" si="22"/>
        <v>8368</v>
      </c>
      <c r="R78" s="51">
        <f t="shared" si="22"/>
        <v>4021</v>
      </c>
      <c r="S78" s="51">
        <f t="shared" si="22"/>
        <v>4347</v>
      </c>
    </row>
    <row r="79" spans="1:19" x14ac:dyDescent="0.15">
      <c r="A79" s="42" t="s">
        <v>79</v>
      </c>
      <c r="B79" s="58">
        <f t="shared" si="18"/>
        <v>11960</v>
      </c>
      <c r="C79" s="58">
        <f t="shared" si="19"/>
        <v>5812</v>
      </c>
      <c r="D79" s="56">
        <f t="shared" si="20"/>
        <v>6148</v>
      </c>
      <c r="E79" s="50">
        <f>SUM(F79:G79)</f>
        <v>1392</v>
      </c>
      <c r="F79" s="50">
        <v>660</v>
      </c>
      <c r="G79" s="50">
        <v>732</v>
      </c>
      <c r="H79" s="50">
        <f>SUM(I79:J79)</f>
        <v>2375</v>
      </c>
      <c r="I79" s="50">
        <v>1153</v>
      </c>
      <c r="J79" s="50">
        <v>1222</v>
      </c>
      <c r="K79" s="48">
        <f>SUM(L79:M79)</f>
        <v>2236</v>
      </c>
      <c r="L79" s="48">
        <v>1044</v>
      </c>
      <c r="M79" s="48">
        <v>1192</v>
      </c>
      <c r="N79" s="48">
        <f>SUM(O79:P79)</f>
        <v>4104</v>
      </c>
      <c r="O79" s="48">
        <v>2038</v>
      </c>
      <c r="P79" s="48">
        <v>2066</v>
      </c>
      <c r="Q79" s="48">
        <v>1853</v>
      </c>
      <c r="R79" s="48">
        <v>917</v>
      </c>
      <c r="S79" s="48">
        <v>936</v>
      </c>
    </row>
    <row r="80" spans="1:19" x14ac:dyDescent="0.15">
      <c r="A80" s="42" t="s">
        <v>73</v>
      </c>
      <c r="B80" s="58">
        <f t="shared" si="18"/>
        <v>12692</v>
      </c>
      <c r="C80" s="58">
        <f t="shared" si="19"/>
        <v>6052</v>
      </c>
      <c r="D80" s="56">
        <f t="shared" si="20"/>
        <v>6640</v>
      </c>
      <c r="E80" s="50">
        <f>SUM(F80:G80)</f>
        <v>1470</v>
      </c>
      <c r="F80" s="50">
        <v>700</v>
      </c>
      <c r="G80" s="50">
        <v>770</v>
      </c>
      <c r="H80" s="50">
        <f>SUM(I80:J80)</f>
        <v>2650</v>
      </c>
      <c r="I80" s="50">
        <v>1250</v>
      </c>
      <c r="J80" s="50">
        <v>1400</v>
      </c>
      <c r="K80" s="48">
        <f>SUM(L80:M80)</f>
        <v>2356</v>
      </c>
      <c r="L80" s="48">
        <v>1139</v>
      </c>
      <c r="M80" s="48">
        <v>1217</v>
      </c>
      <c r="N80" s="48">
        <f>SUM(O80:P80)</f>
        <v>4227</v>
      </c>
      <c r="O80" s="48">
        <v>2036</v>
      </c>
      <c r="P80" s="48">
        <v>2191</v>
      </c>
      <c r="Q80" s="48">
        <v>1989</v>
      </c>
      <c r="R80" s="48">
        <v>927</v>
      </c>
      <c r="S80" s="48">
        <v>1062</v>
      </c>
    </row>
    <row r="81" spans="1:19" x14ac:dyDescent="0.15">
      <c r="A81" s="42" t="s">
        <v>81</v>
      </c>
      <c r="B81" s="58">
        <f t="shared" si="18"/>
        <v>10096</v>
      </c>
      <c r="C81" s="58">
        <f t="shared" si="19"/>
        <v>5002</v>
      </c>
      <c r="D81" s="56">
        <f t="shared" si="20"/>
        <v>5094</v>
      </c>
      <c r="E81" s="50">
        <f>SUM(F81:G81)</f>
        <v>1219</v>
      </c>
      <c r="F81" s="50">
        <v>545</v>
      </c>
      <c r="G81" s="50">
        <v>674</v>
      </c>
      <c r="H81" s="50">
        <f>SUM(I81:J81)</f>
        <v>2012</v>
      </c>
      <c r="I81" s="50">
        <v>991</v>
      </c>
      <c r="J81" s="50">
        <v>1021</v>
      </c>
      <c r="K81" s="48">
        <f>SUM(L81:M81)</f>
        <v>1896</v>
      </c>
      <c r="L81" s="48">
        <v>968</v>
      </c>
      <c r="M81" s="48">
        <v>928</v>
      </c>
      <c r="N81" s="48">
        <f>SUM(O81:P81)</f>
        <v>3328</v>
      </c>
      <c r="O81" s="48">
        <v>1660</v>
      </c>
      <c r="P81" s="48">
        <v>1668</v>
      </c>
      <c r="Q81" s="48">
        <v>1641</v>
      </c>
      <c r="R81" s="48">
        <v>838</v>
      </c>
      <c r="S81" s="48">
        <v>803</v>
      </c>
    </row>
    <row r="82" spans="1:19" x14ac:dyDescent="0.15">
      <c r="A82" s="42" t="s">
        <v>80</v>
      </c>
      <c r="B82" s="58">
        <f t="shared" si="18"/>
        <v>9034</v>
      </c>
      <c r="C82" s="58">
        <f t="shared" si="19"/>
        <v>4342</v>
      </c>
      <c r="D82" s="56">
        <f t="shared" si="20"/>
        <v>4692</v>
      </c>
      <c r="E82" s="50">
        <f>SUM(F82:G82)</f>
        <v>1104</v>
      </c>
      <c r="F82" s="50">
        <v>523</v>
      </c>
      <c r="G82" s="50">
        <v>581</v>
      </c>
      <c r="H82" s="50">
        <f>SUM(I82:J82)</f>
        <v>1846</v>
      </c>
      <c r="I82" s="50">
        <v>922</v>
      </c>
      <c r="J82" s="50">
        <v>924</v>
      </c>
      <c r="K82" s="48">
        <f>SUM(L82:M82)</f>
        <v>1658</v>
      </c>
      <c r="L82" s="48">
        <v>814</v>
      </c>
      <c r="M82" s="48">
        <v>844</v>
      </c>
      <c r="N82" s="48">
        <f>SUM(O82:P82)</f>
        <v>3024</v>
      </c>
      <c r="O82" s="48">
        <v>1418</v>
      </c>
      <c r="P82" s="48">
        <v>1606</v>
      </c>
      <c r="Q82" s="48">
        <v>1402</v>
      </c>
      <c r="R82" s="48">
        <v>665</v>
      </c>
      <c r="S82" s="48">
        <v>737</v>
      </c>
    </row>
    <row r="83" spans="1:19" x14ac:dyDescent="0.15">
      <c r="A83" s="42" t="s">
        <v>82</v>
      </c>
      <c r="B83" s="58">
        <f t="shared" si="18"/>
        <v>9113</v>
      </c>
      <c r="C83" s="58">
        <f t="shared" si="19"/>
        <v>4321</v>
      </c>
      <c r="D83" s="56">
        <f t="shared" si="20"/>
        <v>4792</v>
      </c>
      <c r="E83" s="50">
        <f>SUM(F83:G83)</f>
        <v>1099</v>
      </c>
      <c r="F83" s="50">
        <v>537</v>
      </c>
      <c r="G83" s="50">
        <v>562</v>
      </c>
      <c r="H83" s="50">
        <f>SUM(I83:J83)</f>
        <v>1818</v>
      </c>
      <c r="I83" s="50">
        <v>839</v>
      </c>
      <c r="J83" s="50">
        <v>979</v>
      </c>
      <c r="K83" s="48">
        <f>SUM(L83:M83)</f>
        <v>1687</v>
      </c>
      <c r="L83" s="48">
        <v>840</v>
      </c>
      <c r="M83" s="48">
        <v>847</v>
      </c>
      <c r="N83" s="48">
        <f>SUM(O83:P83)</f>
        <v>3026</v>
      </c>
      <c r="O83" s="48">
        <v>1431</v>
      </c>
      <c r="P83" s="48">
        <v>1595</v>
      </c>
      <c r="Q83" s="48">
        <v>1483</v>
      </c>
      <c r="R83" s="48">
        <v>674</v>
      </c>
      <c r="S83" s="48">
        <v>809</v>
      </c>
    </row>
    <row r="84" spans="1:19" s="49" customFormat="1" x14ac:dyDescent="0.15">
      <c r="A84" s="44" t="s">
        <v>83</v>
      </c>
      <c r="B84" s="53">
        <f t="shared" si="18"/>
        <v>46085</v>
      </c>
      <c r="C84" s="53">
        <f t="shared" si="19"/>
        <v>21104</v>
      </c>
      <c r="D84" s="53">
        <f t="shared" si="20"/>
        <v>24981</v>
      </c>
      <c r="E84" s="51">
        <f t="shared" ref="E84:S84" si="23">SUM(E85:E89)</f>
        <v>5906</v>
      </c>
      <c r="F84" s="51">
        <f t="shared" si="23"/>
        <v>2812</v>
      </c>
      <c r="G84" s="51">
        <f t="shared" si="23"/>
        <v>3094</v>
      </c>
      <c r="H84" s="51">
        <f t="shared" si="23"/>
        <v>9012</v>
      </c>
      <c r="I84" s="51">
        <f t="shared" si="23"/>
        <v>4133</v>
      </c>
      <c r="J84" s="51">
        <f t="shared" si="23"/>
        <v>4879</v>
      </c>
      <c r="K84" s="51">
        <f t="shared" si="23"/>
        <v>8354</v>
      </c>
      <c r="L84" s="51">
        <f t="shared" si="23"/>
        <v>3971</v>
      </c>
      <c r="M84" s="51">
        <f t="shared" si="23"/>
        <v>4383</v>
      </c>
      <c r="N84" s="51">
        <f t="shared" si="23"/>
        <v>14905</v>
      </c>
      <c r="O84" s="51">
        <f t="shared" si="23"/>
        <v>6861</v>
      </c>
      <c r="P84" s="51">
        <f t="shared" si="23"/>
        <v>8044</v>
      </c>
      <c r="Q84" s="51">
        <f t="shared" si="23"/>
        <v>7908</v>
      </c>
      <c r="R84" s="51">
        <f t="shared" si="23"/>
        <v>3327</v>
      </c>
      <c r="S84" s="51">
        <f t="shared" si="23"/>
        <v>4581</v>
      </c>
    </row>
    <row r="85" spans="1:19" x14ac:dyDescent="0.15">
      <c r="A85" s="42" t="s">
        <v>86</v>
      </c>
      <c r="B85" s="58">
        <f t="shared" si="18"/>
        <v>8481</v>
      </c>
      <c r="C85" s="58">
        <f t="shared" si="19"/>
        <v>3970</v>
      </c>
      <c r="D85" s="56">
        <f t="shared" si="20"/>
        <v>4511</v>
      </c>
      <c r="E85" s="50">
        <f>SUM(F85:G85)</f>
        <v>1061</v>
      </c>
      <c r="F85" s="50">
        <v>483</v>
      </c>
      <c r="G85" s="50">
        <v>578</v>
      </c>
      <c r="H85" s="50">
        <f>SUM(I85:J85)</f>
        <v>1690</v>
      </c>
      <c r="I85" s="50">
        <v>800</v>
      </c>
      <c r="J85" s="50">
        <v>890</v>
      </c>
      <c r="K85" s="48">
        <f>SUM(L85:M85)</f>
        <v>1530</v>
      </c>
      <c r="L85" s="48">
        <v>758</v>
      </c>
      <c r="M85" s="48">
        <v>772</v>
      </c>
      <c r="N85" s="48">
        <f>SUM(O85:P85)</f>
        <v>2759</v>
      </c>
      <c r="O85" s="48">
        <v>1264</v>
      </c>
      <c r="P85" s="48">
        <v>1495</v>
      </c>
      <c r="Q85" s="48">
        <f>SUM(R85:S85)</f>
        <v>1441</v>
      </c>
      <c r="R85" s="48">
        <v>665</v>
      </c>
      <c r="S85" s="48">
        <v>776</v>
      </c>
    </row>
    <row r="86" spans="1:19" x14ac:dyDescent="0.15">
      <c r="A86" s="42" t="s">
        <v>84</v>
      </c>
      <c r="B86" s="58">
        <f t="shared" si="18"/>
        <v>11866</v>
      </c>
      <c r="C86" s="58">
        <f t="shared" si="19"/>
        <v>5646</v>
      </c>
      <c r="D86" s="56">
        <f t="shared" si="20"/>
        <v>6220</v>
      </c>
      <c r="E86" s="50">
        <f>SUM(F86:G86)</f>
        <v>1488</v>
      </c>
      <c r="F86" s="50">
        <v>739</v>
      </c>
      <c r="G86" s="50">
        <v>749</v>
      </c>
      <c r="H86" s="50">
        <f>SUM(I86:J86)</f>
        <v>2269</v>
      </c>
      <c r="I86" s="50">
        <v>1069</v>
      </c>
      <c r="J86" s="50">
        <v>1200</v>
      </c>
      <c r="K86" s="48">
        <f>SUM(L86:M86)</f>
        <v>2149</v>
      </c>
      <c r="L86" s="48">
        <v>1032</v>
      </c>
      <c r="M86" s="48">
        <v>1117</v>
      </c>
      <c r="N86" s="48">
        <f>SUM(O86:P86)</f>
        <v>3956</v>
      </c>
      <c r="O86" s="48">
        <v>1927</v>
      </c>
      <c r="P86" s="48">
        <v>2029</v>
      </c>
      <c r="Q86" s="48">
        <f>SUM(R86:S86)</f>
        <v>2004</v>
      </c>
      <c r="R86" s="48">
        <v>879</v>
      </c>
      <c r="S86" s="48">
        <v>1125</v>
      </c>
    </row>
    <row r="87" spans="1:19" x14ac:dyDescent="0.15">
      <c r="A87" s="42" t="s">
        <v>85</v>
      </c>
      <c r="B87" s="58">
        <f t="shared" si="18"/>
        <v>9507</v>
      </c>
      <c r="C87" s="58">
        <f t="shared" si="19"/>
        <v>4302</v>
      </c>
      <c r="D87" s="56">
        <f t="shared" si="20"/>
        <v>5205</v>
      </c>
      <c r="E87" s="50">
        <f>SUM(F87:G87)</f>
        <v>1246</v>
      </c>
      <c r="F87" s="50">
        <v>598</v>
      </c>
      <c r="G87" s="50">
        <v>648</v>
      </c>
      <c r="H87" s="50">
        <f>SUM(I87:J87)</f>
        <v>1821</v>
      </c>
      <c r="I87" s="50">
        <v>828</v>
      </c>
      <c r="J87" s="50">
        <v>993</v>
      </c>
      <c r="K87" s="48">
        <f>SUM(L87:M87)</f>
        <v>1720</v>
      </c>
      <c r="L87" s="48">
        <v>809</v>
      </c>
      <c r="M87" s="48">
        <v>911</v>
      </c>
      <c r="N87" s="48">
        <f>SUM(O87:P87)</f>
        <v>3018</v>
      </c>
      <c r="O87" s="48">
        <v>1370</v>
      </c>
      <c r="P87" s="48">
        <v>1648</v>
      </c>
      <c r="Q87" s="48">
        <f>SUM(R87:S87)</f>
        <v>1702</v>
      </c>
      <c r="R87" s="48">
        <v>697</v>
      </c>
      <c r="S87" s="48">
        <v>1005</v>
      </c>
    </row>
    <row r="88" spans="1:19" x14ac:dyDescent="0.15">
      <c r="A88" s="42" t="s">
        <v>87</v>
      </c>
      <c r="B88" s="58">
        <f t="shared" si="18"/>
        <v>8088</v>
      </c>
      <c r="C88" s="58">
        <f t="shared" si="19"/>
        <v>3568</v>
      </c>
      <c r="D88" s="56">
        <f t="shared" si="20"/>
        <v>4520</v>
      </c>
      <c r="E88" s="50">
        <f>SUM(F88:G88)</f>
        <v>1093</v>
      </c>
      <c r="F88" s="50">
        <v>501</v>
      </c>
      <c r="G88" s="50">
        <v>592</v>
      </c>
      <c r="H88" s="50">
        <f>SUM(I88:J88)</f>
        <v>1602</v>
      </c>
      <c r="I88" s="50">
        <v>713</v>
      </c>
      <c r="J88" s="50">
        <v>889</v>
      </c>
      <c r="K88" s="48">
        <f>SUM(L88:M88)</f>
        <v>1461</v>
      </c>
      <c r="L88" s="48">
        <v>684</v>
      </c>
      <c r="M88" s="48">
        <v>777</v>
      </c>
      <c r="N88" s="48">
        <f>SUM(O88:P88)</f>
        <v>2593</v>
      </c>
      <c r="O88" s="48">
        <v>1141</v>
      </c>
      <c r="P88" s="48">
        <v>1452</v>
      </c>
      <c r="Q88" s="48">
        <f>SUM(R88:S88)</f>
        <v>1339</v>
      </c>
      <c r="R88" s="48">
        <v>529</v>
      </c>
      <c r="S88" s="48">
        <v>810</v>
      </c>
    </row>
    <row r="89" spans="1:19" x14ac:dyDescent="0.15">
      <c r="A89" s="42" t="s">
        <v>88</v>
      </c>
      <c r="B89" s="58">
        <f t="shared" si="18"/>
        <v>8143</v>
      </c>
      <c r="C89" s="58">
        <f t="shared" si="19"/>
        <v>3618</v>
      </c>
      <c r="D89" s="56">
        <f t="shared" si="20"/>
        <v>4525</v>
      </c>
      <c r="E89" s="50">
        <f>SUM(F89:G89)</f>
        <v>1018</v>
      </c>
      <c r="F89" s="50">
        <v>491</v>
      </c>
      <c r="G89" s="50">
        <v>527</v>
      </c>
      <c r="H89" s="50">
        <f>SUM(I89:J89)</f>
        <v>1630</v>
      </c>
      <c r="I89" s="50">
        <v>723</v>
      </c>
      <c r="J89" s="50">
        <v>907</v>
      </c>
      <c r="K89" s="48">
        <f>SUM(L89:M89)</f>
        <v>1494</v>
      </c>
      <c r="L89" s="48">
        <v>688</v>
      </c>
      <c r="M89" s="48">
        <v>806</v>
      </c>
      <c r="N89" s="48">
        <f>SUM(O89:P89)</f>
        <v>2579</v>
      </c>
      <c r="O89" s="48">
        <v>1159</v>
      </c>
      <c r="P89" s="48">
        <v>1420</v>
      </c>
      <c r="Q89" s="48">
        <f>SUM(R89:S89)</f>
        <v>1422</v>
      </c>
      <c r="R89" s="48">
        <v>557</v>
      </c>
      <c r="S89" s="48">
        <v>865</v>
      </c>
    </row>
    <row r="90" spans="1:19" s="49" customFormat="1" x14ac:dyDescent="0.15">
      <c r="A90" s="44" t="s">
        <v>91</v>
      </c>
      <c r="B90" s="53">
        <f t="shared" si="18"/>
        <v>32648</v>
      </c>
      <c r="C90" s="53">
        <f t="shared" si="19"/>
        <v>13589</v>
      </c>
      <c r="D90" s="53">
        <f t="shared" si="20"/>
        <v>19059</v>
      </c>
      <c r="E90" s="51">
        <f t="shared" ref="E90:S90" si="24">SUM(E91:E95)</f>
        <v>4099</v>
      </c>
      <c r="F90" s="51">
        <f t="shared" si="24"/>
        <v>1876</v>
      </c>
      <c r="G90" s="51">
        <f t="shared" si="24"/>
        <v>2223</v>
      </c>
      <c r="H90" s="51">
        <f t="shared" si="24"/>
        <v>6319</v>
      </c>
      <c r="I90" s="51">
        <f t="shared" si="24"/>
        <v>2636</v>
      </c>
      <c r="J90" s="51">
        <f t="shared" si="24"/>
        <v>3683</v>
      </c>
      <c r="K90" s="51">
        <f t="shared" si="24"/>
        <v>5787</v>
      </c>
      <c r="L90" s="51">
        <f t="shared" si="24"/>
        <v>2437</v>
      </c>
      <c r="M90" s="51">
        <f t="shared" si="24"/>
        <v>3350</v>
      </c>
      <c r="N90" s="51">
        <f t="shared" si="24"/>
        <v>10416</v>
      </c>
      <c r="O90" s="51">
        <f t="shared" si="24"/>
        <v>4377</v>
      </c>
      <c r="P90" s="51">
        <f t="shared" si="24"/>
        <v>6039</v>
      </c>
      <c r="Q90" s="51">
        <f t="shared" si="24"/>
        <v>6027</v>
      </c>
      <c r="R90" s="51">
        <f t="shared" si="24"/>
        <v>2263</v>
      </c>
      <c r="S90" s="51">
        <f t="shared" si="24"/>
        <v>3764</v>
      </c>
    </row>
    <row r="91" spans="1:19" x14ac:dyDescent="0.15">
      <c r="A91" s="42" t="s">
        <v>89</v>
      </c>
      <c r="B91" s="58">
        <f t="shared" si="18"/>
        <v>7483</v>
      </c>
      <c r="C91" s="58">
        <f t="shared" si="19"/>
        <v>3296</v>
      </c>
      <c r="D91" s="56">
        <f t="shared" si="20"/>
        <v>4187</v>
      </c>
      <c r="E91" s="50">
        <f>SUM(F91:G91)</f>
        <v>956</v>
      </c>
      <c r="F91" s="50">
        <v>453</v>
      </c>
      <c r="G91" s="50">
        <v>503</v>
      </c>
      <c r="H91" s="50">
        <f>SUM(I91:J91)</f>
        <v>1434</v>
      </c>
      <c r="I91" s="50">
        <v>637</v>
      </c>
      <c r="J91" s="50">
        <v>797</v>
      </c>
      <c r="K91" s="48">
        <f>SUM(L91:M91)</f>
        <v>1336</v>
      </c>
      <c r="L91" s="48">
        <v>614</v>
      </c>
      <c r="M91" s="48">
        <v>722</v>
      </c>
      <c r="N91" s="48">
        <f>SUM(O91:P91)</f>
        <v>2434</v>
      </c>
      <c r="O91" s="48">
        <v>1074</v>
      </c>
      <c r="P91" s="48">
        <v>1360</v>
      </c>
      <c r="Q91" s="48">
        <f>SUM(R91:S91)</f>
        <v>1323</v>
      </c>
      <c r="R91" s="48">
        <v>518</v>
      </c>
      <c r="S91" s="48">
        <v>805</v>
      </c>
    </row>
    <row r="92" spans="1:19" x14ac:dyDescent="0.15">
      <c r="A92" s="42" t="s">
        <v>90</v>
      </c>
      <c r="B92" s="58">
        <f t="shared" si="18"/>
        <v>7005</v>
      </c>
      <c r="C92" s="58">
        <f t="shared" si="19"/>
        <v>2976</v>
      </c>
      <c r="D92" s="56">
        <f t="shared" si="20"/>
        <v>4029</v>
      </c>
      <c r="E92" s="50">
        <f>SUM(F92:G92)</f>
        <v>901</v>
      </c>
      <c r="F92" s="50">
        <v>418</v>
      </c>
      <c r="G92" s="50">
        <v>483</v>
      </c>
      <c r="H92" s="50">
        <f>SUM(I92:J92)</f>
        <v>1344</v>
      </c>
      <c r="I92" s="50">
        <v>569</v>
      </c>
      <c r="J92" s="50">
        <v>775</v>
      </c>
      <c r="K92" s="48">
        <f>SUM(L92:M92)</f>
        <v>1227</v>
      </c>
      <c r="L92" s="48">
        <v>535</v>
      </c>
      <c r="M92" s="48">
        <v>692</v>
      </c>
      <c r="N92" s="48">
        <f>SUM(O92:P92)</f>
        <v>2212</v>
      </c>
      <c r="O92" s="48">
        <v>964</v>
      </c>
      <c r="P92" s="48">
        <v>1248</v>
      </c>
      <c r="Q92" s="48">
        <f>SUM(R92:S92)</f>
        <v>1321</v>
      </c>
      <c r="R92" s="48">
        <v>490</v>
      </c>
      <c r="S92" s="48">
        <v>831</v>
      </c>
    </row>
    <row r="93" spans="1:19" x14ac:dyDescent="0.15">
      <c r="A93" s="42" t="s">
        <v>92</v>
      </c>
      <c r="B93" s="58">
        <f t="shared" si="18"/>
        <v>6160</v>
      </c>
      <c r="C93" s="58">
        <f t="shared" si="19"/>
        <v>2491</v>
      </c>
      <c r="D93" s="56">
        <f t="shared" si="20"/>
        <v>3669</v>
      </c>
      <c r="E93" s="50">
        <f>SUM(F93:G93)</f>
        <v>788</v>
      </c>
      <c r="F93" s="50">
        <v>357</v>
      </c>
      <c r="G93" s="50">
        <v>431</v>
      </c>
      <c r="H93" s="50">
        <f>SUM(I93:J93)</f>
        <v>1179</v>
      </c>
      <c r="I93" s="50">
        <v>474</v>
      </c>
      <c r="J93" s="50">
        <v>705</v>
      </c>
      <c r="K93" s="48">
        <f>SUM(L93:M93)</f>
        <v>1119</v>
      </c>
      <c r="L93" s="48">
        <v>461</v>
      </c>
      <c r="M93" s="48">
        <v>658</v>
      </c>
      <c r="N93" s="48">
        <f>SUM(O93:P93)</f>
        <v>1952</v>
      </c>
      <c r="O93" s="48">
        <v>786</v>
      </c>
      <c r="P93" s="48">
        <v>1166</v>
      </c>
      <c r="Q93" s="48">
        <f>SUM(R93:S93)</f>
        <v>1122</v>
      </c>
      <c r="R93" s="48">
        <v>413</v>
      </c>
      <c r="S93" s="48">
        <v>709</v>
      </c>
    </row>
    <row r="94" spans="1:19" x14ac:dyDescent="0.15">
      <c r="A94" s="42" t="s">
        <v>93</v>
      </c>
      <c r="B94" s="58">
        <f t="shared" si="18"/>
        <v>6264</v>
      </c>
      <c r="C94" s="58">
        <f t="shared" si="19"/>
        <v>2566</v>
      </c>
      <c r="D94" s="56">
        <f t="shared" si="20"/>
        <v>3698</v>
      </c>
      <c r="E94" s="50">
        <f>SUM(F94:G94)</f>
        <v>727</v>
      </c>
      <c r="F94" s="50">
        <v>322</v>
      </c>
      <c r="G94" s="50">
        <v>405</v>
      </c>
      <c r="H94" s="50">
        <f>SUM(I94:J94)</f>
        <v>1222</v>
      </c>
      <c r="I94" s="50">
        <v>531</v>
      </c>
      <c r="J94" s="50">
        <v>691</v>
      </c>
      <c r="K94" s="48">
        <f>SUM(L94:M94)</f>
        <v>1109</v>
      </c>
      <c r="L94" s="48">
        <v>441</v>
      </c>
      <c r="M94" s="48">
        <v>668</v>
      </c>
      <c r="N94" s="48">
        <f>SUM(O94:P94)</f>
        <v>1989</v>
      </c>
      <c r="O94" s="48">
        <v>825</v>
      </c>
      <c r="P94" s="48">
        <v>1164</v>
      </c>
      <c r="Q94" s="48">
        <f>SUM(R94:S94)</f>
        <v>1217</v>
      </c>
      <c r="R94" s="48">
        <v>447</v>
      </c>
      <c r="S94" s="48">
        <v>770</v>
      </c>
    </row>
    <row r="95" spans="1:19" x14ac:dyDescent="0.15">
      <c r="A95" s="42" t="s">
        <v>96</v>
      </c>
      <c r="B95" s="58">
        <f t="shared" si="18"/>
        <v>5736</v>
      </c>
      <c r="C95" s="58">
        <f t="shared" si="19"/>
        <v>2260</v>
      </c>
      <c r="D95" s="56">
        <f t="shared" si="20"/>
        <v>3476</v>
      </c>
      <c r="E95" s="50">
        <f>SUM(F95:G95)</f>
        <v>727</v>
      </c>
      <c r="F95" s="50">
        <v>326</v>
      </c>
      <c r="G95" s="50">
        <v>401</v>
      </c>
      <c r="H95" s="50">
        <f>SUM(I95:J95)</f>
        <v>1140</v>
      </c>
      <c r="I95" s="50">
        <v>425</v>
      </c>
      <c r="J95" s="50">
        <v>715</v>
      </c>
      <c r="K95" s="48">
        <f>SUM(L95:M95)</f>
        <v>996</v>
      </c>
      <c r="L95" s="48">
        <v>386</v>
      </c>
      <c r="M95" s="48">
        <v>610</v>
      </c>
      <c r="N95" s="48">
        <f>SUM(O95:P95)</f>
        <v>1829</v>
      </c>
      <c r="O95" s="48">
        <v>728</v>
      </c>
      <c r="P95" s="48">
        <v>1101</v>
      </c>
      <c r="Q95" s="48">
        <f>SUM(R95:S95)</f>
        <v>1044</v>
      </c>
      <c r="R95" s="48">
        <v>395</v>
      </c>
      <c r="S95" s="48">
        <v>649</v>
      </c>
    </row>
    <row r="96" spans="1:19" s="49" customFormat="1" x14ac:dyDescent="0.15">
      <c r="A96" s="44" t="s">
        <v>94</v>
      </c>
      <c r="B96" s="53">
        <f t="shared" si="18"/>
        <v>20510</v>
      </c>
      <c r="C96" s="53">
        <f t="shared" si="19"/>
        <v>7200</v>
      </c>
      <c r="D96" s="53">
        <f t="shared" si="20"/>
        <v>13310</v>
      </c>
      <c r="E96" s="51">
        <f t="shared" ref="E96:S96" si="25">SUM(E97:E101)</f>
        <v>2445</v>
      </c>
      <c r="F96" s="51">
        <f t="shared" si="25"/>
        <v>1017</v>
      </c>
      <c r="G96" s="51">
        <f t="shared" si="25"/>
        <v>1428</v>
      </c>
      <c r="H96" s="51">
        <f t="shared" si="25"/>
        <v>4043</v>
      </c>
      <c r="I96" s="51">
        <f t="shared" si="25"/>
        <v>1356</v>
      </c>
      <c r="J96" s="51">
        <f t="shared" si="25"/>
        <v>2687</v>
      </c>
      <c r="K96" s="51">
        <f t="shared" si="25"/>
        <v>3763</v>
      </c>
      <c r="L96" s="51">
        <f t="shared" si="25"/>
        <v>1306</v>
      </c>
      <c r="M96" s="51">
        <f t="shared" si="25"/>
        <v>2457</v>
      </c>
      <c r="N96" s="51">
        <f t="shared" si="25"/>
        <v>6387</v>
      </c>
      <c r="O96" s="51">
        <f t="shared" si="25"/>
        <v>2267</v>
      </c>
      <c r="P96" s="51">
        <f t="shared" si="25"/>
        <v>4120</v>
      </c>
      <c r="Q96" s="51">
        <f t="shared" si="25"/>
        <v>3872</v>
      </c>
      <c r="R96" s="51">
        <f t="shared" si="25"/>
        <v>1254</v>
      </c>
      <c r="S96" s="51">
        <f t="shared" si="25"/>
        <v>2618</v>
      </c>
    </row>
    <row r="97" spans="1:19" x14ac:dyDescent="0.15">
      <c r="A97" s="42" t="s">
        <v>95</v>
      </c>
      <c r="B97" s="58">
        <f t="shared" si="18"/>
        <v>4790</v>
      </c>
      <c r="C97" s="58">
        <f t="shared" si="19"/>
        <v>1799</v>
      </c>
      <c r="D97" s="56">
        <f t="shared" si="20"/>
        <v>2991</v>
      </c>
      <c r="E97" s="50">
        <f>SUM(F97:G97)</f>
        <v>590</v>
      </c>
      <c r="F97" s="50">
        <v>266</v>
      </c>
      <c r="G97" s="50">
        <v>324</v>
      </c>
      <c r="H97" s="50">
        <f>SUM(I97:J97)</f>
        <v>969</v>
      </c>
      <c r="I97" s="50">
        <v>329</v>
      </c>
      <c r="J97" s="50">
        <v>640</v>
      </c>
      <c r="K97" s="48">
        <f>SUM(L97:M97)</f>
        <v>883</v>
      </c>
      <c r="L97" s="48">
        <v>330</v>
      </c>
      <c r="M97" s="48">
        <v>553</v>
      </c>
      <c r="N97" s="48">
        <f>SUM(O97:P97)</f>
        <v>1480</v>
      </c>
      <c r="O97" s="48">
        <v>568</v>
      </c>
      <c r="P97" s="48">
        <v>912</v>
      </c>
      <c r="Q97" s="48">
        <f>SUM(R97:S97)</f>
        <v>868</v>
      </c>
      <c r="R97" s="48">
        <v>306</v>
      </c>
      <c r="S97" s="48">
        <v>562</v>
      </c>
    </row>
    <row r="98" spans="1:19" x14ac:dyDescent="0.15">
      <c r="A98" s="42" t="s">
        <v>97</v>
      </c>
      <c r="B98" s="58">
        <f t="shared" si="18"/>
        <v>4356</v>
      </c>
      <c r="C98" s="58">
        <f t="shared" si="19"/>
        <v>1620</v>
      </c>
      <c r="D98" s="56">
        <f t="shared" si="20"/>
        <v>2736</v>
      </c>
      <c r="E98" s="50">
        <f>SUM(F98:G98)</f>
        <v>506</v>
      </c>
      <c r="F98" s="50">
        <v>209</v>
      </c>
      <c r="G98" s="50">
        <v>297</v>
      </c>
      <c r="H98" s="50">
        <f>SUM(I98:J98)</f>
        <v>864</v>
      </c>
      <c r="I98" s="50">
        <v>329</v>
      </c>
      <c r="J98" s="50">
        <v>535</v>
      </c>
      <c r="K98" s="48">
        <f>SUM(L98:M98)</f>
        <v>817</v>
      </c>
      <c r="L98" s="48">
        <v>297</v>
      </c>
      <c r="M98" s="48">
        <v>520</v>
      </c>
      <c r="N98" s="48">
        <f>SUM(O98:P98)</f>
        <v>1344</v>
      </c>
      <c r="O98" s="48">
        <v>497</v>
      </c>
      <c r="P98" s="48">
        <v>847</v>
      </c>
      <c r="Q98" s="48">
        <f>SUM(R98:S98)</f>
        <v>825</v>
      </c>
      <c r="R98" s="48">
        <v>288</v>
      </c>
      <c r="S98" s="48">
        <v>537</v>
      </c>
    </row>
    <row r="99" spans="1:19" x14ac:dyDescent="0.15">
      <c r="A99" s="42" t="s">
        <v>98</v>
      </c>
      <c r="B99" s="58">
        <f t="shared" si="18"/>
        <v>3790</v>
      </c>
      <c r="C99" s="58">
        <f t="shared" si="19"/>
        <v>1327</v>
      </c>
      <c r="D99" s="56">
        <f t="shared" si="20"/>
        <v>2463</v>
      </c>
      <c r="E99" s="50">
        <f>SUM(F99:G99)</f>
        <v>469</v>
      </c>
      <c r="F99" s="50">
        <v>195</v>
      </c>
      <c r="G99" s="50">
        <v>274</v>
      </c>
      <c r="H99" s="50">
        <f>SUM(I99:J99)</f>
        <v>737</v>
      </c>
      <c r="I99" s="50">
        <v>269</v>
      </c>
      <c r="J99" s="50">
        <v>468</v>
      </c>
      <c r="K99" s="48">
        <f>SUM(L99:M99)</f>
        <v>670</v>
      </c>
      <c r="L99" s="48">
        <v>224</v>
      </c>
      <c r="M99" s="48">
        <v>446</v>
      </c>
      <c r="N99" s="48">
        <f>SUM(O99:P99)</f>
        <v>1227</v>
      </c>
      <c r="O99" s="48">
        <v>432</v>
      </c>
      <c r="P99" s="48">
        <v>795</v>
      </c>
      <c r="Q99" s="48">
        <f>SUM(R99:S99)</f>
        <v>687</v>
      </c>
      <c r="R99" s="48">
        <v>207</v>
      </c>
      <c r="S99" s="48">
        <v>480</v>
      </c>
    </row>
    <row r="100" spans="1:19" x14ac:dyDescent="0.15">
      <c r="A100" s="42" t="s">
        <v>101</v>
      </c>
      <c r="B100" s="58">
        <f t="shared" si="18"/>
        <v>3878</v>
      </c>
      <c r="C100" s="58">
        <f t="shared" si="19"/>
        <v>1195</v>
      </c>
      <c r="D100" s="56">
        <f t="shared" si="20"/>
        <v>2683</v>
      </c>
      <c r="E100" s="50">
        <f>SUM(F100:G100)</f>
        <v>418</v>
      </c>
      <c r="F100" s="50">
        <v>157</v>
      </c>
      <c r="G100" s="50">
        <v>261</v>
      </c>
      <c r="H100" s="50">
        <f>SUM(I100:J100)</f>
        <v>746</v>
      </c>
      <c r="I100" s="50">
        <v>217</v>
      </c>
      <c r="J100" s="50">
        <v>529</v>
      </c>
      <c r="K100" s="48">
        <f>SUM(L100:M100)</f>
        <v>734</v>
      </c>
      <c r="L100" s="48">
        <v>234</v>
      </c>
      <c r="M100" s="48">
        <v>500</v>
      </c>
      <c r="N100" s="48">
        <f>SUM(O100:P100)</f>
        <v>1182</v>
      </c>
      <c r="O100" s="48">
        <v>354</v>
      </c>
      <c r="P100" s="48">
        <v>828</v>
      </c>
      <c r="Q100" s="48">
        <f>SUM(R100:S100)</f>
        <v>798</v>
      </c>
      <c r="R100" s="48">
        <v>233</v>
      </c>
      <c r="S100" s="48">
        <v>565</v>
      </c>
    </row>
    <row r="101" spans="1:19" x14ac:dyDescent="0.15">
      <c r="A101" s="42" t="s">
        <v>99</v>
      </c>
      <c r="B101" s="58">
        <f t="shared" si="18"/>
        <v>3696</v>
      </c>
      <c r="C101" s="58">
        <f t="shared" si="19"/>
        <v>1259</v>
      </c>
      <c r="D101" s="56">
        <f t="shared" si="20"/>
        <v>2437</v>
      </c>
      <c r="E101" s="50">
        <f>SUM(F101:G101)</f>
        <v>462</v>
      </c>
      <c r="F101" s="50">
        <v>190</v>
      </c>
      <c r="G101" s="50">
        <v>272</v>
      </c>
      <c r="H101" s="50">
        <f>SUM(I101:J101)</f>
        <v>727</v>
      </c>
      <c r="I101" s="50">
        <v>212</v>
      </c>
      <c r="J101" s="50">
        <v>515</v>
      </c>
      <c r="K101" s="48">
        <f>SUM(L101:M101)</f>
        <v>659</v>
      </c>
      <c r="L101" s="48">
        <v>221</v>
      </c>
      <c r="M101" s="48">
        <v>438</v>
      </c>
      <c r="N101" s="48">
        <f>SUM(O101:P101)</f>
        <v>1154</v>
      </c>
      <c r="O101" s="48">
        <v>416</v>
      </c>
      <c r="P101" s="48">
        <v>738</v>
      </c>
      <c r="Q101" s="48">
        <f>SUM(R101:S101)</f>
        <v>694</v>
      </c>
      <c r="R101" s="48">
        <v>220</v>
      </c>
      <c r="S101" s="48">
        <v>474</v>
      </c>
    </row>
    <row r="102" spans="1:19" s="49" customFormat="1" x14ac:dyDescent="0.15">
      <c r="A102" s="44" t="s">
        <v>100</v>
      </c>
      <c r="B102" s="53">
        <f t="shared" ref="B102:B126" si="26">SUM(C102:D102)</f>
        <v>11264</v>
      </c>
      <c r="C102" s="53">
        <f t="shared" ref="C102:C126" si="27">SUM(F102,I102,L102,O102,R102)</f>
        <v>3473</v>
      </c>
      <c r="D102" s="53">
        <f t="shared" ref="D102:D126" si="28">SUM(G102,J102,M102,P102,S102)</f>
        <v>7791</v>
      </c>
      <c r="E102" s="51">
        <f t="shared" ref="E102:S102" si="29">SUM(E103:E107)</f>
        <v>1335</v>
      </c>
      <c r="F102" s="51">
        <f t="shared" si="29"/>
        <v>471</v>
      </c>
      <c r="G102" s="51">
        <f t="shared" si="29"/>
        <v>864</v>
      </c>
      <c r="H102" s="51">
        <f t="shared" si="29"/>
        <v>2355</v>
      </c>
      <c r="I102" s="51">
        <f t="shared" si="29"/>
        <v>701</v>
      </c>
      <c r="J102" s="51">
        <f t="shared" si="29"/>
        <v>1654</v>
      </c>
      <c r="K102" s="51">
        <f t="shared" si="29"/>
        <v>2048</v>
      </c>
      <c r="L102" s="51">
        <f t="shared" si="29"/>
        <v>633</v>
      </c>
      <c r="M102" s="51">
        <f t="shared" si="29"/>
        <v>1415</v>
      </c>
      <c r="N102" s="51">
        <f t="shared" si="29"/>
        <v>3494</v>
      </c>
      <c r="O102" s="51">
        <f t="shared" si="29"/>
        <v>1049</v>
      </c>
      <c r="P102" s="51">
        <f t="shared" si="29"/>
        <v>2445</v>
      </c>
      <c r="Q102" s="51">
        <f t="shared" si="29"/>
        <v>2032</v>
      </c>
      <c r="R102" s="51">
        <f t="shared" si="29"/>
        <v>619</v>
      </c>
      <c r="S102" s="51">
        <f t="shared" si="29"/>
        <v>1413</v>
      </c>
    </row>
    <row r="103" spans="1:19" x14ac:dyDescent="0.15">
      <c r="A103" s="42" t="s">
        <v>102</v>
      </c>
      <c r="B103" s="58">
        <f t="shared" si="26"/>
        <v>2997</v>
      </c>
      <c r="C103" s="58">
        <f t="shared" si="27"/>
        <v>972</v>
      </c>
      <c r="D103" s="56">
        <f t="shared" si="28"/>
        <v>2025</v>
      </c>
      <c r="E103" s="50">
        <f>SUM(F103:G103)</f>
        <v>335</v>
      </c>
      <c r="F103" s="50">
        <v>120</v>
      </c>
      <c r="G103" s="50">
        <v>215</v>
      </c>
      <c r="H103" s="50">
        <f>SUM(I103:J103)</f>
        <v>628</v>
      </c>
      <c r="I103" s="50">
        <v>211</v>
      </c>
      <c r="J103" s="50">
        <v>417</v>
      </c>
      <c r="K103" s="48">
        <f>SUM(L103:M103)</f>
        <v>535</v>
      </c>
      <c r="L103" s="48">
        <v>187</v>
      </c>
      <c r="M103" s="48">
        <v>348</v>
      </c>
      <c r="N103" s="48">
        <f>SUM(O103:P103)</f>
        <v>995</v>
      </c>
      <c r="O103" s="48">
        <v>289</v>
      </c>
      <c r="P103" s="48">
        <v>706</v>
      </c>
      <c r="Q103" s="48">
        <f>SUM(R103:S103)</f>
        <v>504</v>
      </c>
      <c r="R103" s="48">
        <v>165</v>
      </c>
      <c r="S103" s="48">
        <v>339</v>
      </c>
    </row>
    <row r="104" spans="1:19" x14ac:dyDescent="0.15">
      <c r="A104" s="42" t="s">
        <v>103</v>
      </c>
      <c r="B104" s="58">
        <f t="shared" si="26"/>
        <v>2712</v>
      </c>
      <c r="C104" s="58">
        <f t="shared" si="27"/>
        <v>849</v>
      </c>
      <c r="D104" s="56">
        <f t="shared" si="28"/>
        <v>1863</v>
      </c>
      <c r="E104" s="50">
        <f>SUM(F104:G104)</f>
        <v>336</v>
      </c>
      <c r="F104" s="50">
        <v>127</v>
      </c>
      <c r="G104" s="50">
        <v>209</v>
      </c>
      <c r="H104" s="50">
        <f>SUM(I104:J104)</f>
        <v>547</v>
      </c>
      <c r="I104" s="50">
        <v>175</v>
      </c>
      <c r="J104" s="50">
        <v>372</v>
      </c>
      <c r="K104" s="48">
        <f>SUM(L104:M104)</f>
        <v>511</v>
      </c>
      <c r="L104" s="48">
        <v>155</v>
      </c>
      <c r="M104" s="48">
        <v>356</v>
      </c>
      <c r="N104" s="48">
        <f>SUM(O104:P104)</f>
        <v>841</v>
      </c>
      <c r="O104" s="48">
        <v>250</v>
      </c>
      <c r="P104" s="48">
        <v>591</v>
      </c>
      <c r="Q104" s="48">
        <f>SUM(R104:S104)</f>
        <v>477</v>
      </c>
      <c r="R104" s="48">
        <v>142</v>
      </c>
      <c r="S104" s="48">
        <v>335</v>
      </c>
    </row>
    <row r="105" spans="1:19" x14ac:dyDescent="0.15">
      <c r="A105" s="42" t="s">
        <v>106</v>
      </c>
      <c r="B105" s="58">
        <f t="shared" si="26"/>
        <v>2129</v>
      </c>
      <c r="C105" s="58">
        <f t="shared" si="27"/>
        <v>653</v>
      </c>
      <c r="D105" s="56">
        <f t="shared" si="28"/>
        <v>1476</v>
      </c>
      <c r="E105" s="50">
        <f>SUM(F105:G105)</f>
        <v>272</v>
      </c>
      <c r="F105" s="50">
        <v>98</v>
      </c>
      <c r="G105" s="50">
        <v>174</v>
      </c>
      <c r="H105" s="50">
        <f>SUM(I105:J105)</f>
        <v>436</v>
      </c>
      <c r="I105" s="50">
        <v>118</v>
      </c>
      <c r="J105" s="50">
        <v>318</v>
      </c>
      <c r="K105" s="48">
        <f>SUM(L105:M105)</f>
        <v>379</v>
      </c>
      <c r="L105" s="48">
        <v>115</v>
      </c>
      <c r="M105" s="48">
        <v>264</v>
      </c>
      <c r="N105" s="48">
        <f>SUM(O105:P105)</f>
        <v>655</v>
      </c>
      <c r="O105" s="48">
        <v>206</v>
      </c>
      <c r="P105" s="48">
        <v>449</v>
      </c>
      <c r="Q105" s="48">
        <f>SUM(R105:S105)</f>
        <v>387</v>
      </c>
      <c r="R105" s="48">
        <v>116</v>
      </c>
      <c r="S105" s="48">
        <v>271</v>
      </c>
    </row>
    <row r="106" spans="1:19" x14ac:dyDescent="0.15">
      <c r="A106" s="42" t="s">
        <v>104</v>
      </c>
      <c r="B106" s="58">
        <f t="shared" si="26"/>
        <v>1919</v>
      </c>
      <c r="C106" s="58">
        <f t="shared" si="27"/>
        <v>529</v>
      </c>
      <c r="D106" s="56">
        <f t="shared" si="28"/>
        <v>1390</v>
      </c>
      <c r="E106" s="50">
        <f>SUM(F106:G106)</f>
        <v>206</v>
      </c>
      <c r="F106" s="50">
        <v>65</v>
      </c>
      <c r="G106" s="50">
        <v>141</v>
      </c>
      <c r="H106" s="50">
        <f>SUM(I106:J106)</f>
        <v>423</v>
      </c>
      <c r="I106" s="50">
        <v>99</v>
      </c>
      <c r="J106" s="50">
        <v>324</v>
      </c>
      <c r="K106" s="48">
        <f>SUM(L106:M106)</f>
        <v>347</v>
      </c>
      <c r="L106" s="48">
        <v>93</v>
      </c>
      <c r="M106" s="48">
        <v>254</v>
      </c>
      <c r="N106" s="48">
        <f>SUM(O106:P106)</f>
        <v>559</v>
      </c>
      <c r="O106" s="48">
        <v>163</v>
      </c>
      <c r="P106" s="48">
        <v>396</v>
      </c>
      <c r="Q106" s="48">
        <f>SUM(R106:S106)</f>
        <v>384</v>
      </c>
      <c r="R106" s="48">
        <v>109</v>
      </c>
      <c r="S106" s="48">
        <v>275</v>
      </c>
    </row>
    <row r="107" spans="1:19" x14ac:dyDescent="0.15">
      <c r="A107" s="42" t="s">
        <v>105</v>
      </c>
      <c r="B107" s="58">
        <f t="shared" si="26"/>
        <v>1507</v>
      </c>
      <c r="C107" s="58">
        <f t="shared" si="27"/>
        <v>470</v>
      </c>
      <c r="D107" s="56">
        <f t="shared" si="28"/>
        <v>1037</v>
      </c>
      <c r="E107" s="50">
        <f>SUM(F107:G107)</f>
        <v>186</v>
      </c>
      <c r="F107" s="50">
        <v>61</v>
      </c>
      <c r="G107" s="50">
        <v>125</v>
      </c>
      <c r="H107" s="50">
        <f>SUM(I107:J107)</f>
        <v>321</v>
      </c>
      <c r="I107" s="50">
        <v>98</v>
      </c>
      <c r="J107" s="50">
        <v>223</v>
      </c>
      <c r="K107" s="48">
        <f>SUM(L107:M107)</f>
        <v>276</v>
      </c>
      <c r="L107" s="48">
        <v>83</v>
      </c>
      <c r="M107" s="48">
        <v>193</v>
      </c>
      <c r="N107" s="48">
        <f>SUM(O107:P107)</f>
        <v>444</v>
      </c>
      <c r="O107" s="48">
        <v>141</v>
      </c>
      <c r="P107" s="48">
        <v>303</v>
      </c>
      <c r="Q107" s="48">
        <f>SUM(R107:S107)</f>
        <v>280</v>
      </c>
      <c r="R107" s="48">
        <v>87</v>
      </c>
      <c r="S107" s="48">
        <v>193</v>
      </c>
    </row>
    <row r="108" spans="1:19" s="49" customFormat="1" x14ac:dyDescent="0.15">
      <c r="A108" s="44" t="s">
        <v>107</v>
      </c>
      <c r="B108" s="53">
        <f t="shared" si="26"/>
        <v>5749</v>
      </c>
      <c r="C108" s="53">
        <f t="shared" si="27"/>
        <v>1309</v>
      </c>
      <c r="D108" s="53">
        <f t="shared" si="28"/>
        <v>4440</v>
      </c>
      <c r="E108" s="51">
        <f t="shared" ref="E108:S108" si="30">SUM(E109:E113)</f>
        <v>666</v>
      </c>
      <c r="F108" s="51">
        <f t="shared" si="30"/>
        <v>172</v>
      </c>
      <c r="G108" s="51">
        <f t="shared" si="30"/>
        <v>494</v>
      </c>
      <c r="H108" s="51">
        <f t="shared" si="30"/>
        <v>1220</v>
      </c>
      <c r="I108" s="51">
        <f t="shared" si="30"/>
        <v>277</v>
      </c>
      <c r="J108" s="51">
        <f t="shared" si="30"/>
        <v>943</v>
      </c>
      <c r="K108" s="51">
        <f t="shared" si="30"/>
        <v>1083</v>
      </c>
      <c r="L108" s="51">
        <f t="shared" si="30"/>
        <v>232</v>
      </c>
      <c r="M108" s="51">
        <f t="shared" si="30"/>
        <v>851</v>
      </c>
      <c r="N108" s="51">
        <f t="shared" si="30"/>
        <v>1747</v>
      </c>
      <c r="O108" s="51">
        <f t="shared" si="30"/>
        <v>380</v>
      </c>
      <c r="P108" s="51">
        <f t="shared" si="30"/>
        <v>1367</v>
      </c>
      <c r="Q108" s="51">
        <f t="shared" si="30"/>
        <v>1033</v>
      </c>
      <c r="R108" s="51">
        <f t="shared" si="30"/>
        <v>248</v>
      </c>
      <c r="S108" s="51">
        <f t="shared" si="30"/>
        <v>785</v>
      </c>
    </row>
    <row r="109" spans="1:19" x14ac:dyDescent="0.15">
      <c r="A109" s="42" t="s">
        <v>108</v>
      </c>
      <c r="B109" s="58">
        <f t="shared" si="26"/>
        <v>1773</v>
      </c>
      <c r="C109" s="58">
        <f t="shared" si="27"/>
        <v>420</v>
      </c>
      <c r="D109" s="56">
        <f t="shared" si="28"/>
        <v>1353</v>
      </c>
      <c r="E109" s="50">
        <f>SUM(F109:G109)</f>
        <v>186</v>
      </c>
      <c r="F109" s="50">
        <v>57</v>
      </c>
      <c r="G109" s="50">
        <v>129</v>
      </c>
      <c r="H109" s="50">
        <f>SUM(I109:J109)</f>
        <v>412</v>
      </c>
      <c r="I109" s="50">
        <v>101</v>
      </c>
      <c r="J109" s="50">
        <v>311</v>
      </c>
      <c r="K109" s="48">
        <f>SUM(L109:M109)</f>
        <v>319</v>
      </c>
      <c r="L109" s="48">
        <v>73</v>
      </c>
      <c r="M109" s="48">
        <v>246</v>
      </c>
      <c r="N109" s="48">
        <f>SUM(O109:P109)</f>
        <v>547</v>
      </c>
      <c r="O109" s="48">
        <v>123</v>
      </c>
      <c r="P109" s="48">
        <v>424</v>
      </c>
      <c r="Q109" s="48">
        <f>SUM(R109:S109)</f>
        <v>309</v>
      </c>
      <c r="R109" s="48">
        <v>66</v>
      </c>
      <c r="S109" s="48">
        <v>243</v>
      </c>
    </row>
    <row r="110" spans="1:19" x14ac:dyDescent="0.15">
      <c r="A110" s="42" t="s">
        <v>111</v>
      </c>
      <c r="B110" s="58">
        <f t="shared" si="26"/>
        <v>1413</v>
      </c>
      <c r="C110" s="58">
        <f t="shared" si="27"/>
        <v>332</v>
      </c>
      <c r="D110" s="56">
        <f t="shared" si="28"/>
        <v>1081</v>
      </c>
      <c r="E110" s="50">
        <f>SUM(F110:G110)</f>
        <v>165</v>
      </c>
      <c r="F110" s="50">
        <v>39</v>
      </c>
      <c r="G110" s="50">
        <v>126</v>
      </c>
      <c r="H110" s="50">
        <f>SUM(I110:J110)</f>
        <v>291</v>
      </c>
      <c r="I110" s="50">
        <v>65</v>
      </c>
      <c r="J110" s="50">
        <v>226</v>
      </c>
      <c r="K110" s="48">
        <f>SUM(L110:M110)</f>
        <v>274</v>
      </c>
      <c r="L110" s="48">
        <v>55</v>
      </c>
      <c r="M110" s="48">
        <v>219</v>
      </c>
      <c r="N110" s="48">
        <f>SUM(O110:P110)</f>
        <v>426</v>
      </c>
      <c r="O110" s="48">
        <v>100</v>
      </c>
      <c r="P110" s="48">
        <v>326</v>
      </c>
      <c r="Q110" s="48">
        <f>SUM(R110:S110)</f>
        <v>257</v>
      </c>
      <c r="R110" s="48">
        <v>73</v>
      </c>
      <c r="S110" s="48">
        <v>184</v>
      </c>
    </row>
    <row r="111" spans="1:19" x14ac:dyDescent="0.15">
      <c r="A111" s="42" t="s">
        <v>109</v>
      </c>
      <c r="B111" s="58">
        <f t="shared" si="26"/>
        <v>1039</v>
      </c>
      <c r="C111" s="58">
        <f t="shared" si="27"/>
        <v>252</v>
      </c>
      <c r="D111" s="56">
        <f t="shared" si="28"/>
        <v>787</v>
      </c>
      <c r="E111" s="50">
        <f>SUM(F111:G111)</f>
        <v>135</v>
      </c>
      <c r="F111" s="50">
        <v>39</v>
      </c>
      <c r="G111" s="50">
        <v>96</v>
      </c>
      <c r="H111" s="50">
        <f>SUM(I111:J111)</f>
        <v>205</v>
      </c>
      <c r="I111" s="50">
        <v>53</v>
      </c>
      <c r="J111" s="50">
        <v>152</v>
      </c>
      <c r="K111" s="48">
        <f>SUM(L111:M111)</f>
        <v>204</v>
      </c>
      <c r="L111" s="48">
        <v>49</v>
      </c>
      <c r="M111" s="48">
        <v>155</v>
      </c>
      <c r="N111" s="48">
        <f>SUM(O111:P111)</f>
        <v>310</v>
      </c>
      <c r="O111" s="48">
        <v>64</v>
      </c>
      <c r="P111" s="48">
        <v>246</v>
      </c>
      <c r="Q111" s="48">
        <f>SUM(R111:S111)</f>
        <v>185</v>
      </c>
      <c r="R111" s="48">
        <v>47</v>
      </c>
      <c r="S111" s="48">
        <v>138</v>
      </c>
    </row>
    <row r="112" spans="1:19" x14ac:dyDescent="0.15">
      <c r="A112" s="42" t="s">
        <v>110</v>
      </c>
      <c r="B112" s="58">
        <f t="shared" si="26"/>
        <v>841</v>
      </c>
      <c r="C112" s="58">
        <f t="shared" si="27"/>
        <v>165</v>
      </c>
      <c r="D112" s="56">
        <f t="shared" si="28"/>
        <v>676</v>
      </c>
      <c r="E112" s="50">
        <f>SUM(F112:G112)</f>
        <v>91</v>
      </c>
      <c r="F112" s="50">
        <v>18</v>
      </c>
      <c r="G112" s="50">
        <v>73</v>
      </c>
      <c r="H112" s="50">
        <f>SUM(I112:J112)</f>
        <v>175</v>
      </c>
      <c r="I112" s="50">
        <v>29</v>
      </c>
      <c r="J112" s="50">
        <v>146</v>
      </c>
      <c r="K112" s="48">
        <f>SUM(L112:M112)</f>
        <v>151</v>
      </c>
      <c r="L112" s="48">
        <v>28</v>
      </c>
      <c r="M112" s="48">
        <v>123</v>
      </c>
      <c r="N112" s="48">
        <f>SUM(O112:P112)</f>
        <v>266</v>
      </c>
      <c r="O112" s="48">
        <v>56</v>
      </c>
      <c r="P112" s="48">
        <v>210</v>
      </c>
      <c r="Q112" s="48">
        <f>SUM(R112:S112)</f>
        <v>158</v>
      </c>
      <c r="R112" s="48">
        <v>34</v>
      </c>
      <c r="S112" s="48">
        <v>124</v>
      </c>
    </row>
    <row r="113" spans="1:19" x14ac:dyDescent="0.15">
      <c r="A113" s="42" t="s">
        <v>113</v>
      </c>
      <c r="B113" s="58">
        <f t="shared" si="26"/>
        <v>683</v>
      </c>
      <c r="C113" s="58">
        <f t="shared" si="27"/>
        <v>140</v>
      </c>
      <c r="D113" s="56">
        <f t="shared" si="28"/>
        <v>543</v>
      </c>
      <c r="E113" s="50">
        <f>SUM(F113:G113)</f>
        <v>89</v>
      </c>
      <c r="F113" s="50">
        <v>19</v>
      </c>
      <c r="G113" s="50">
        <v>70</v>
      </c>
      <c r="H113" s="50">
        <f>SUM(I113:J113)</f>
        <v>137</v>
      </c>
      <c r="I113" s="50">
        <v>29</v>
      </c>
      <c r="J113" s="50">
        <v>108</v>
      </c>
      <c r="K113" s="48">
        <f>SUM(L113:M113)</f>
        <v>135</v>
      </c>
      <c r="L113" s="48">
        <v>27</v>
      </c>
      <c r="M113" s="48">
        <v>108</v>
      </c>
      <c r="N113" s="48">
        <f>SUM(O113:P113)</f>
        <v>198</v>
      </c>
      <c r="O113" s="48">
        <v>37</v>
      </c>
      <c r="P113" s="48">
        <v>161</v>
      </c>
      <c r="Q113" s="48">
        <f>SUM(R113:S113)</f>
        <v>124</v>
      </c>
      <c r="R113" s="48">
        <v>28</v>
      </c>
      <c r="S113" s="48">
        <v>96</v>
      </c>
    </row>
    <row r="114" spans="1:19" s="49" customFormat="1" x14ac:dyDescent="0.15">
      <c r="A114" s="44" t="s">
        <v>116</v>
      </c>
      <c r="B114" s="53">
        <f t="shared" si="26"/>
        <v>1749</v>
      </c>
      <c r="C114" s="53">
        <f t="shared" si="27"/>
        <v>305</v>
      </c>
      <c r="D114" s="53">
        <f t="shared" si="28"/>
        <v>1444</v>
      </c>
      <c r="E114" s="51">
        <f t="shared" ref="E114:S114" si="31">SUM(E115:E119)</f>
        <v>193</v>
      </c>
      <c r="F114" s="51">
        <f t="shared" si="31"/>
        <v>39</v>
      </c>
      <c r="G114" s="51">
        <f t="shared" si="31"/>
        <v>154</v>
      </c>
      <c r="H114" s="51">
        <f t="shared" si="31"/>
        <v>370</v>
      </c>
      <c r="I114" s="51">
        <f t="shared" si="31"/>
        <v>64</v>
      </c>
      <c r="J114" s="51">
        <f t="shared" si="31"/>
        <v>306</v>
      </c>
      <c r="K114" s="51">
        <f t="shared" si="31"/>
        <v>339</v>
      </c>
      <c r="L114" s="51">
        <f t="shared" si="31"/>
        <v>53</v>
      </c>
      <c r="M114" s="51">
        <f t="shared" si="31"/>
        <v>286</v>
      </c>
      <c r="N114" s="51">
        <f t="shared" si="31"/>
        <v>556</v>
      </c>
      <c r="O114" s="51">
        <f t="shared" si="31"/>
        <v>89</v>
      </c>
      <c r="P114" s="51">
        <f t="shared" si="31"/>
        <v>467</v>
      </c>
      <c r="Q114" s="51">
        <f t="shared" si="31"/>
        <v>291</v>
      </c>
      <c r="R114" s="51">
        <f t="shared" si="31"/>
        <v>60</v>
      </c>
      <c r="S114" s="51">
        <f t="shared" si="31"/>
        <v>231</v>
      </c>
    </row>
    <row r="115" spans="1:19" x14ac:dyDescent="0.15">
      <c r="A115" s="42" t="s">
        <v>112</v>
      </c>
      <c r="B115" s="58">
        <f t="shared" si="26"/>
        <v>545</v>
      </c>
      <c r="C115" s="58">
        <f t="shared" si="27"/>
        <v>116</v>
      </c>
      <c r="D115" s="56">
        <f t="shared" si="28"/>
        <v>429</v>
      </c>
      <c r="E115" s="50">
        <f>SUM(F115:G115)</f>
        <v>59</v>
      </c>
      <c r="F115" s="50">
        <v>16</v>
      </c>
      <c r="G115" s="50">
        <v>43</v>
      </c>
      <c r="H115" s="50">
        <f>SUM(I115:J115)</f>
        <v>122</v>
      </c>
      <c r="I115" s="50">
        <v>24</v>
      </c>
      <c r="J115" s="50">
        <v>98</v>
      </c>
      <c r="K115" s="48">
        <f>SUM(L115:M115)</f>
        <v>95</v>
      </c>
      <c r="L115" s="48">
        <v>18</v>
      </c>
      <c r="M115" s="48">
        <v>77</v>
      </c>
      <c r="N115" s="48">
        <f>SUM(O115:P115)</f>
        <v>166</v>
      </c>
      <c r="O115" s="48">
        <v>32</v>
      </c>
      <c r="P115" s="48">
        <v>134</v>
      </c>
      <c r="Q115" s="48">
        <f>SUM(R115:S115)</f>
        <v>103</v>
      </c>
      <c r="R115" s="48">
        <v>26</v>
      </c>
      <c r="S115" s="48">
        <v>77</v>
      </c>
    </row>
    <row r="116" spans="1:19" x14ac:dyDescent="0.15">
      <c r="A116" s="42" t="s">
        <v>114</v>
      </c>
      <c r="B116" s="58">
        <f t="shared" si="26"/>
        <v>429</v>
      </c>
      <c r="C116" s="58">
        <f t="shared" si="27"/>
        <v>74</v>
      </c>
      <c r="D116" s="56">
        <f t="shared" si="28"/>
        <v>355</v>
      </c>
      <c r="E116" s="50">
        <f>SUM(F116:G116)</f>
        <v>58</v>
      </c>
      <c r="F116" s="50">
        <v>11</v>
      </c>
      <c r="G116" s="50">
        <v>47</v>
      </c>
      <c r="H116" s="50">
        <f>SUM(I116:J116)</f>
        <v>82</v>
      </c>
      <c r="I116" s="50">
        <v>15</v>
      </c>
      <c r="J116" s="50">
        <v>67</v>
      </c>
      <c r="K116" s="48">
        <f>SUM(L116:M116)</f>
        <v>84</v>
      </c>
      <c r="L116" s="48">
        <v>15</v>
      </c>
      <c r="M116" s="48">
        <v>69</v>
      </c>
      <c r="N116" s="48">
        <f>SUM(O116:P116)</f>
        <v>142</v>
      </c>
      <c r="O116" s="48">
        <v>23</v>
      </c>
      <c r="P116" s="48">
        <v>119</v>
      </c>
      <c r="Q116" s="48">
        <f>SUM(R116:S116)</f>
        <v>63</v>
      </c>
      <c r="R116" s="48">
        <v>10</v>
      </c>
      <c r="S116" s="48">
        <v>53</v>
      </c>
    </row>
    <row r="117" spans="1:19" x14ac:dyDescent="0.15">
      <c r="A117" s="42" t="s">
        <v>115</v>
      </c>
      <c r="B117" s="58">
        <f t="shared" si="26"/>
        <v>337</v>
      </c>
      <c r="C117" s="58">
        <f t="shared" si="27"/>
        <v>55</v>
      </c>
      <c r="D117" s="56">
        <f t="shared" si="28"/>
        <v>282</v>
      </c>
      <c r="E117" s="50">
        <f>SUM(F117:G117)</f>
        <v>27</v>
      </c>
      <c r="F117" s="50">
        <v>3</v>
      </c>
      <c r="G117" s="50">
        <v>24</v>
      </c>
      <c r="H117" s="50">
        <f>SUM(I117:J117)</f>
        <v>80</v>
      </c>
      <c r="I117" s="50">
        <v>12</v>
      </c>
      <c r="J117" s="50">
        <v>68</v>
      </c>
      <c r="K117" s="48">
        <f>SUM(L117:M117)</f>
        <v>75</v>
      </c>
      <c r="L117" s="48">
        <v>12</v>
      </c>
      <c r="M117" s="48">
        <v>63</v>
      </c>
      <c r="N117" s="48">
        <f>SUM(O117:P117)</f>
        <v>100</v>
      </c>
      <c r="O117" s="48">
        <v>15</v>
      </c>
      <c r="P117" s="48">
        <v>85</v>
      </c>
      <c r="Q117" s="48">
        <f>SUM(R117:S117)</f>
        <v>55</v>
      </c>
      <c r="R117" s="48">
        <v>13</v>
      </c>
      <c r="S117" s="48">
        <v>42</v>
      </c>
    </row>
    <row r="118" spans="1:19" x14ac:dyDescent="0.15">
      <c r="A118" s="42" t="s">
        <v>118</v>
      </c>
      <c r="B118" s="58">
        <f t="shared" si="26"/>
        <v>226</v>
      </c>
      <c r="C118" s="58">
        <f t="shared" si="27"/>
        <v>39</v>
      </c>
      <c r="D118" s="56">
        <f t="shared" si="28"/>
        <v>187</v>
      </c>
      <c r="E118" s="50">
        <f>SUM(F118:G118)</f>
        <v>27</v>
      </c>
      <c r="F118" s="50">
        <v>6</v>
      </c>
      <c r="G118" s="50">
        <v>21</v>
      </c>
      <c r="H118" s="50">
        <f>SUM(I118:J118)</f>
        <v>43</v>
      </c>
      <c r="I118" s="50">
        <v>9</v>
      </c>
      <c r="J118" s="50">
        <v>34</v>
      </c>
      <c r="K118" s="48">
        <f>SUM(L118:M118)</f>
        <v>43</v>
      </c>
      <c r="L118" s="48">
        <v>5</v>
      </c>
      <c r="M118" s="48">
        <v>38</v>
      </c>
      <c r="N118" s="48">
        <f>SUM(O118:P118)</f>
        <v>79</v>
      </c>
      <c r="O118" s="48">
        <v>13</v>
      </c>
      <c r="P118" s="48">
        <v>66</v>
      </c>
      <c r="Q118" s="48">
        <f>SUM(R118:S118)</f>
        <v>34</v>
      </c>
      <c r="R118" s="48">
        <v>6</v>
      </c>
      <c r="S118" s="48">
        <v>28</v>
      </c>
    </row>
    <row r="119" spans="1:19" x14ac:dyDescent="0.15">
      <c r="A119" s="42" t="s">
        <v>119</v>
      </c>
      <c r="B119" s="58">
        <f t="shared" si="26"/>
        <v>212</v>
      </c>
      <c r="C119" s="58">
        <f t="shared" si="27"/>
        <v>21</v>
      </c>
      <c r="D119" s="56">
        <f t="shared" si="28"/>
        <v>191</v>
      </c>
      <c r="E119" s="50">
        <f>SUM(F119:G119)</f>
        <v>22</v>
      </c>
      <c r="F119" s="50">
        <v>3</v>
      </c>
      <c r="G119" s="50">
        <v>19</v>
      </c>
      <c r="H119" s="50">
        <f>SUM(I119:J119)</f>
        <v>43</v>
      </c>
      <c r="I119" s="50">
        <v>4</v>
      </c>
      <c r="J119" s="50">
        <v>39</v>
      </c>
      <c r="K119" s="48">
        <f>SUM(L119:M119)</f>
        <v>42</v>
      </c>
      <c r="L119" s="48">
        <v>3</v>
      </c>
      <c r="M119" s="48">
        <v>39</v>
      </c>
      <c r="N119" s="48">
        <f>SUM(O119:P119)</f>
        <v>69</v>
      </c>
      <c r="O119" s="48">
        <v>6</v>
      </c>
      <c r="P119" s="48">
        <v>63</v>
      </c>
      <c r="Q119" s="48">
        <f>SUM(R119:S119)</f>
        <v>36</v>
      </c>
      <c r="R119" s="48">
        <v>5</v>
      </c>
      <c r="S119" s="48">
        <v>31</v>
      </c>
    </row>
    <row r="120" spans="1:19" s="49" customFormat="1" x14ac:dyDescent="0.15">
      <c r="A120" s="44" t="s">
        <v>117</v>
      </c>
      <c r="B120" s="53">
        <f t="shared" si="26"/>
        <v>382</v>
      </c>
      <c r="C120" s="53">
        <f t="shared" si="27"/>
        <v>35</v>
      </c>
      <c r="D120" s="53">
        <f t="shared" si="28"/>
        <v>347</v>
      </c>
      <c r="E120" s="51">
        <f t="shared" ref="E120:S120" si="32">SUM(E121:E125)</f>
        <v>57</v>
      </c>
      <c r="F120" s="51">
        <f t="shared" si="32"/>
        <v>6</v>
      </c>
      <c r="G120" s="51">
        <f t="shared" si="32"/>
        <v>51</v>
      </c>
      <c r="H120" s="51">
        <f t="shared" si="32"/>
        <v>91</v>
      </c>
      <c r="I120" s="51">
        <f t="shared" si="32"/>
        <v>8</v>
      </c>
      <c r="J120" s="51">
        <f t="shared" si="32"/>
        <v>83</v>
      </c>
      <c r="K120" s="51">
        <f t="shared" si="32"/>
        <v>73</v>
      </c>
      <c r="L120" s="51">
        <f t="shared" si="32"/>
        <v>6</v>
      </c>
      <c r="M120" s="51">
        <f t="shared" si="32"/>
        <v>67</v>
      </c>
      <c r="N120" s="51">
        <f t="shared" si="32"/>
        <v>106</v>
      </c>
      <c r="O120" s="51">
        <f t="shared" si="32"/>
        <v>12</v>
      </c>
      <c r="P120" s="51">
        <f t="shared" si="32"/>
        <v>94</v>
      </c>
      <c r="Q120" s="51">
        <f t="shared" si="32"/>
        <v>55</v>
      </c>
      <c r="R120" s="51">
        <f t="shared" si="32"/>
        <v>3</v>
      </c>
      <c r="S120" s="51">
        <f t="shared" si="32"/>
        <v>52</v>
      </c>
    </row>
    <row r="121" spans="1:19" x14ac:dyDescent="0.15">
      <c r="A121" s="42" t="s">
        <v>120</v>
      </c>
      <c r="B121" s="58">
        <f t="shared" si="26"/>
        <v>113</v>
      </c>
      <c r="C121" s="58">
        <f t="shared" si="27"/>
        <v>9</v>
      </c>
      <c r="D121" s="56">
        <f t="shared" si="28"/>
        <v>104</v>
      </c>
      <c r="E121" s="50">
        <v>17</v>
      </c>
      <c r="F121" s="50">
        <v>1</v>
      </c>
      <c r="G121" s="50">
        <v>16</v>
      </c>
      <c r="H121" s="50">
        <f>SUM(I121:J121)</f>
        <v>26</v>
      </c>
      <c r="I121" s="50">
        <v>4</v>
      </c>
      <c r="J121" s="50">
        <v>22</v>
      </c>
      <c r="K121" s="48">
        <f>SUM(L121:M121)</f>
        <v>22</v>
      </c>
      <c r="L121" s="48">
        <v>1</v>
      </c>
      <c r="M121" s="48">
        <v>21</v>
      </c>
      <c r="N121" s="48">
        <f>SUM(O121:P121)</f>
        <v>34</v>
      </c>
      <c r="O121" s="48">
        <v>2</v>
      </c>
      <c r="P121" s="48">
        <v>32</v>
      </c>
      <c r="Q121" s="48">
        <f>SUM(R121:S121)</f>
        <v>14</v>
      </c>
      <c r="R121" s="48">
        <v>1</v>
      </c>
      <c r="S121" s="48">
        <v>13</v>
      </c>
    </row>
    <row r="122" spans="1:19" x14ac:dyDescent="0.15">
      <c r="A122" s="42" t="s">
        <v>121</v>
      </c>
      <c r="B122" s="58">
        <f t="shared" si="26"/>
        <v>108</v>
      </c>
      <c r="C122" s="58">
        <f t="shared" si="27"/>
        <v>13</v>
      </c>
      <c r="D122" s="56">
        <f t="shared" si="28"/>
        <v>95</v>
      </c>
      <c r="E122" s="50">
        <v>18</v>
      </c>
      <c r="F122" s="50">
        <v>3</v>
      </c>
      <c r="G122" s="50">
        <v>15</v>
      </c>
      <c r="H122" s="50">
        <f>SUM(I122:J122)</f>
        <v>26</v>
      </c>
      <c r="I122" s="50">
        <v>2</v>
      </c>
      <c r="J122" s="50">
        <v>24</v>
      </c>
      <c r="K122" s="48">
        <f>SUM(L122:M122)</f>
        <v>20</v>
      </c>
      <c r="L122" s="48">
        <v>3</v>
      </c>
      <c r="M122" s="48">
        <v>17</v>
      </c>
      <c r="N122" s="48">
        <f>SUM(O122:P122)</f>
        <v>25</v>
      </c>
      <c r="O122" s="48">
        <v>5</v>
      </c>
      <c r="P122" s="48">
        <v>20</v>
      </c>
      <c r="Q122" s="48">
        <f>SUM(R122:S122)</f>
        <v>19</v>
      </c>
      <c r="R122" s="48">
        <v>0</v>
      </c>
      <c r="S122" s="48">
        <v>19</v>
      </c>
    </row>
    <row r="123" spans="1:19" x14ac:dyDescent="0.15">
      <c r="A123" s="42" t="s">
        <v>123</v>
      </c>
      <c r="B123" s="58">
        <f t="shared" si="26"/>
        <v>81</v>
      </c>
      <c r="C123" s="58">
        <f t="shared" si="27"/>
        <v>6</v>
      </c>
      <c r="D123" s="56">
        <f t="shared" si="28"/>
        <v>75</v>
      </c>
      <c r="E123" s="50">
        <v>13</v>
      </c>
      <c r="F123" s="52">
        <v>0</v>
      </c>
      <c r="G123" s="50">
        <v>13</v>
      </c>
      <c r="H123" s="50">
        <f>SUM(I123:J123)</f>
        <v>14</v>
      </c>
      <c r="I123" s="52" t="s">
        <v>348</v>
      </c>
      <c r="J123" s="50">
        <v>14</v>
      </c>
      <c r="K123" s="48">
        <f>SUM(L123:M123)</f>
        <v>16</v>
      </c>
      <c r="L123" s="48">
        <v>2</v>
      </c>
      <c r="M123" s="48">
        <v>14</v>
      </c>
      <c r="N123" s="48">
        <f>SUM(O123:P123)</f>
        <v>25</v>
      </c>
      <c r="O123" s="48">
        <v>2</v>
      </c>
      <c r="P123" s="48">
        <v>23</v>
      </c>
      <c r="Q123" s="48">
        <f>SUM(R123:S123)</f>
        <v>13</v>
      </c>
      <c r="R123" s="48">
        <v>2</v>
      </c>
      <c r="S123" s="48">
        <v>11</v>
      </c>
    </row>
    <row r="124" spans="1:19" x14ac:dyDescent="0.15">
      <c r="A124" s="42" t="s">
        <v>124</v>
      </c>
      <c r="B124" s="58">
        <f t="shared" si="26"/>
        <v>44</v>
      </c>
      <c r="C124" s="58">
        <f t="shared" si="27"/>
        <v>3</v>
      </c>
      <c r="D124" s="56">
        <f t="shared" si="28"/>
        <v>41</v>
      </c>
      <c r="E124" s="50">
        <v>6</v>
      </c>
      <c r="F124" s="52">
        <v>0</v>
      </c>
      <c r="G124" s="50">
        <v>6</v>
      </c>
      <c r="H124" s="50">
        <f>SUM(I124:J124)</f>
        <v>14</v>
      </c>
      <c r="I124" s="50">
        <v>1</v>
      </c>
      <c r="J124" s="50">
        <v>13</v>
      </c>
      <c r="K124" s="48">
        <f>SUM(L124:M124)</f>
        <v>5</v>
      </c>
      <c r="L124" s="48">
        <v>0</v>
      </c>
      <c r="M124" s="48">
        <v>5</v>
      </c>
      <c r="N124" s="48">
        <f>SUM(O124:P124)</f>
        <v>13</v>
      </c>
      <c r="O124" s="48">
        <v>2</v>
      </c>
      <c r="P124" s="48">
        <v>11</v>
      </c>
      <c r="Q124" s="48">
        <f>SUM(R124:S124)</f>
        <v>6</v>
      </c>
      <c r="R124" s="48">
        <v>0</v>
      </c>
      <c r="S124" s="48">
        <v>6</v>
      </c>
    </row>
    <row r="125" spans="1:19" x14ac:dyDescent="0.15">
      <c r="A125" s="42" t="s">
        <v>122</v>
      </c>
      <c r="B125" s="58">
        <f t="shared" si="26"/>
        <v>36</v>
      </c>
      <c r="C125" s="58">
        <f t="shared" si="27"/>
        <v>4</v>
      </c>
      <c r="D125" s="56">
        <f t="shared" si="28"/>
        <v>32</v>
      </c>
      <c r="E125" s="50">
        <v>3</v>
      </c>
      <c r="F125" s="50">
        <v>2</v>
      </c>
      <c r="G125" s="50">
        <v>1</v>
      </c>
      <c r="H125" s="50">
        <f>SUM(I125:J125)</f>
        <v>11</v>
      </c>
      <c r="I125" s="50">
        <v>1</v>
      </c>
      <c r="J125" s="50">
        <v>10</v>
      </c>
      <c r="K125" s="48">
        <f>SUM(L125:M125)</f>
        <v>10</v>
      </c>
      <c r="L125" s="48">
        <v>0</v>
      </c>
      <c r="M125" s="48">
        <v>10</v>
      </c>
      <c r="N125" s="48">
        <f>SUM(O125:P125)</f>
        <v>9</v>
      </c>
      <c r="O125" s="48">
        <v>1</v>
      </c>
      <c r="P125" s="48">
        <v>8</v>
      </c>
      <c r="Q125" s="48">
        <f>SUM(R125:S125)</f>
        <v>3</v>
      </c>
      <c r="R125" s="48">
        <v>0</v>
      </c>
      <c r="S125" s="48">
        <v>3</v>
      </c>
    </row>
    <row r="126" spans="1:19" s="49" customFormat="1" x14ac:dyDescent="0.15">
      <c r="A126" s="46" t="s">
        <v>125</v>
      </c>
      <c r="B126" s="92">
        <f t="shared" si="26"/>
        <v>66</v>
      </c>
      <c r="C126" s="93">
        <f t="shared" si="27"/>
        <v>6</v>
      </c>
      <c r="D126" s="93">
        <f t="shared" si="28"/>
        <v>60</v>
      </c>
      <c r="E126" s="94">
        <v>9</v>
      </c>
      <c r="F126" s="94">
        <v>1</v>
      </c>
      <c r="G126" s="94">
        <v>8</v>
      </c>
      <c r="H126" s="94">
        <v>14</v>
      </c>
      <c r="I126" s="94">
        <v>1</v>
      </c>
      <c r="J126" s="94">
        <v>13</v>
      </c>
      <c r="K126" s="95">
        <v>18</v>
      </c>
      <c r="L126" s="95">
        <v>3</v>
      </c>
      <c r="M126" s="95">
        <v>15</v>
      </c>
      <c r="N126" s="95">
        <v>18</v>
      </c>
      <c r="O126" s="95">
        <v>1</v>
      </c>
      <c r="P126" s="95">
        <v>17</v>
      </c>
      <c r="Q126" s="95">
        <v>7</v>
      </c>
      <c r="R126" s="95">
        <v>0</v>
      </c>
      <c r="S126" s="95">
        <v>7</v>
      </c>
    </row>
    <row r="128" spans="1:19" x14ac:dyDescent="0.15">
      <c r="A128" s="99" t="s">
        <v>323</v>
      </c>
      <c r="B128" s="88">
        <f t="shared" ref="B128:S128" si="33">SUM(B6,B12,B18)</f>
        <v>284034</v>
      </c>
      <c r="C128" s="88">
        <f t="shared" si="33"/>
        <v>147936</v>
      </c>
      <c r="D128" s="88">
        <f t="shared" si="33"/>
        <v>136098</v>
      </c>
      <c r="E128" s="88">
        <f t="shared" si="33"/>
        <v>14546</v>
      </c>
      <c r="F128" s="88">
        <f t="shared" si="33"/>
        <v>7663</v>
      </c>
      <c r="G128" s="88">
        <f t="shared" si="33"/>
        <v>6883</v>
      </c>
      <c r="H128" s="88">
        <f t="shared" si="33"/>
        <v>62907</v>
      </c>
      <c r="I128" s="88">
        <f t="shared" si="33"/>
        <v>32913</v>
      </c>
      <c r="J128" s="88">
        <f t="shared" si="33"/>
        <v>29994</v>
      </c>
      <c r="K128" s="88">
        <f t="shared" si="33"/>
        <v>35449</v>
      </c>
      <c r="L128" s="88">
        <f t="shared" si="33"/>
        <v>18344</v>
      </c>
      <c r="M128" s="88">
        <f t="shared" si="33"/>
        <v>17105</v>
      </c>
      <c r="N128" s="88">
        <f t="shared" si="33"/>
        <v>91175</v>
      </c>
      <c r="O128" s="88">
        <f t="shared" si="33"/>
        <v>47608</v>
      </c>
      <c r="P128" s="88">
        <f t="shared" si="33"/>
        <v>43567</v>
      </c>
      <c r="Q128" s="88">
        <f t="shared" si="33"/>
        <v>79957</v>
      </c>
      <c r="R128" s="88">
        <f t="shared" si="33"/>
        <v>41408</v>
      </c>
      <c r="S128" s="88">
        <f t="shared" si="33"/>
        <v>38549</v>
      </c>
    </row>
    <row r="129" spans="1:19" x14ac:dyDescent="0.15">
      <c r="A129" s="99" t="s">
        <v>310</v>
      </c>
      <c r="B129" s="89">
        <f t="shared" ref="B129:S129" si="34">SUM(B24,B30,B36,B42,B48,B54,B60,B66,B72,B78)</f>
        <v>1020215</v>
      </c>
      <c r="C129" s="89">
        <f t="shared" si="34"/>
        <v>510860</v>
      </c>
      <c r="D129" s="89">
        <f t="shared" si="34"/>
        <v>509355</v>
      </c>
      <c r="E129" s="89">
        <f t="shared" si="34"/>
        <v>80707</v>
      </c>
      <c r="F129" s="89">
        <f t="shared" si="34"/>
        <v>40931</v>
      </c>
      <c r="G129" s="89">
        <f t="shared" si="34"/>
        <v>39776</v>
      </c>
      <c r="H129" s="89">
        <f t="shared" si="34"/>
        <v>218554</v>
      </c>
      <c r="I129" s="89">
        <f t="shared" si="34"/>
        <v>108226</v>
      </c>
      <c r="J129" s="89">
        <f t="shared" si="34"/>
        <v>110328</v>
      </c>
      <c r="K129" s="89">
        <f t="shared" si="34"/>
        <v>156159</v>
      </c>
      <c r="L129" s="89">
        <f t="shared" si="34"/>
        <v>76934</v>
      </c>
      <c r="M129" s="89">
        <f t="shared" si="34"/>
        <v>79225</v>
      </c>
      <c r="N129" s="89">
        <f t="shared" si="34"/>
        <v>345317</v>
      </c>
      <c r="O129" s="89">
        <f t="shared" si="34"/>
        <v>172719</v>
      </c>
      <c r="P129" s="89">
        <f t="shared" si="34"/>
        <v>172598</v>
      </c>
      <c r="Q129" s="89">
        <f t="shared" si="34"/>
        <v>219478</v>
      </c>
      <c r="R129" s="89">
        <f t="shared" si="34"/>
        <v>112050</v>
      </c>
      <c r="S129" s="89">
        <f t="shared" si="34"/>
        <v>107428</v>
      </c>
    </row>
  </sheetData>
  <mergeCells count="10">
    <mergeCell ref="A1:J1"/>
    <mergeCell ref="A2:E2"/>
    <mergeCell ref="A3:A4"/>
    <mergeCell ref="B3:D3"/>
    <mergeCell ref="E3:G3"/>
    <mergeCell ref="R2:S2"/>
    <mergeCell ref="N3:P3"/>
    <mergeCell ref="Q3:S3"/>
    <mergeCell ref="H3:J3"/>
    <mergeCell ref="K3:M3"/>
  </mergeCells>
  <phoneticPr fontId="40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126"/>
  <sheetViews>
    <sheetView zoomScaleNormal="100" workbookViewId="0">
      <selection activeCell="D137" sqref="D137"/>
    </sheetView>
  </sheetViews>
  <sheetFormatPr defaultColWidth="8.88671875" defaultRowHeight="13.5" x14ac:dyDescent="0.15"/>
  <cols>
    <col min="1" max="1" width="10.21875" bestFit="1" customWidth="1"/>
    <col min="2" max="2" width="12.88671875" customWidth="1"/>
    <col min="3" max="3" width="11" customWidth="1"/>
    <col min="4" max="4" width="12.88671875" style="64" customWidth="1"/>
    <col min="5" max="5" width="11" customWidth="1"/>
    <col min="6" max="7" width="9" customWidth="1"/>
    <col min="8" max="8" width="11" customWidth="1"/>
    <col min="9" max="10" width="11" style="66" customWidth="1"/>
    <col min="11" max="19" width="11.88671875" customWidth="1"/>
  </cols>
  <sheetData>
    <row r="1" spans="1:19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"/>
    </row>
    <row r="2" spans="1:19" ht="18.75" x14ac:dyDescent="0.15">
      <c r="A2" s="356"/>
      <c r="B2" s="356"/>
      <c r="C2" s="356"/>
      <c r="D2" s="356"/>
      <c r="E2" s="356"/>
      <c r="R2" s="363" t="s">
        <v>356</v>
      </c>
      <c r="S2" s="363"/>
    </row>
    <row r="3" spans="1:19" x14ac:dyDescent="0.15">
      <c r="A3" s="358" t="s">
        <v>4</v>
      </c>
      <c r="B3" s="359" t="s">
        <v>330</v>
      </c>
      <c r="C3" s="359"/>
      <c r="D3" s="359"/>
      <c r="E3" s="360" t="s">
        <v>331</v>
      </c>
      <c r="F3" s="365"/>
      <c r="G3" s="366"/>
      <c r="H3" s="362" t="s">
        <v>321</v>
      </c>
      <c r="I3" s="364"/>
      <c r="J3" s="358"/>
      <c r="K3" s="362" t="s">
        <v>327</v>
      </c>
      <c r="L3" s="364"/>
      <c r="M3" s="358"/>
      <c r="N3" s="361" t="s">
        <v>326</v>
      </c>
      <c r="O3" s="361"/>
      <c r="P3" s="361"/>
      <c r="Q3" s="361" t="s">
        <v>328</v>
      </c>
      <c r="R3" s="361"/>
      <c r="S3" s="362"/>
    </row>
    <row r="4" spans="1:19" x14ac:dyDescent="0.15">
      <c r="A4" s="358"/>
      <c r="B4" s="37" t="s">
        <v>3</v>
      </c>
      <c r="C4" s="37" t="s">
        <v>1</v>
      </c>
      <c r="D4" s="54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8" t="s">
        <v>1</v>
      </c>
      <c r="J4" s="36" t="s">
        <v>2</v>
      </c>
      <c r="K4" s="36" t="s">
        <v>3</v>
      </c>
      <c r="L4" s="39" t="s">
        <v>1</v>
      </c>
      <c r="M4" s="39" t="s">
        <v>2</v>
      </c>
      <c r="N4" s="39" t="s">
        <v>3</v>
      </c>
      <c r="O4" s="39" t="s">
        <v>1</v>
      </c>
      <c r="P4" s="39" t="s">
        <v>2</v>
      </c>
      <c r="Q4" s="39" t="s">
        <v>3</v>
      </c>
      <c r="R4" s="39" t="s">
        <v>1</v>
      </c>
      <c r="S4" s="40" t="s">
        <v>2</v>
      </c>
    </row>
    <row r="5" spans="1:19" s="49" customFormat="1" x14ac:dyDescent="0.15">
      <c r="A5" s="60">
        <v>2009</v>
      </c>
      <c r="B5" s="51">
        <f t="shared" ref="B5:S5" si="0">SUM(B6,B12,B18,B24,B30,B36,B42,B48,B54,B60,B66,B72,B78,B84,B90,B96,B102,B108,B114,B120,B126)</f>
        <v>1433640</v>
      </c>
      <c r="C5" s="51">
        <f t="shared" si="0"/>
        <v>711091</v>
      </c>
      <c r="D5" s="61">
        <f t="shared" si="0"/>
        <v>722549</v>
      </c>
      <c r="E5" s="51">
        <f t="shared" si="0"/>
        <v>107772</v>
      </c>
      <c r="F5" s="51">
        <f t="shared" si="0"/>
        <v>53791</v>
      </c>
      <c r="G5" s="51">
        <f t="shared" si="0"/>
        <v>53981</v>
      </c>
      <c r="H5" s="51">
        <f t="shared" si="0"/>
        <v>299825</v>
      </c>
      <c r="I5" s="67">
        <f t="shared" si="0"/>
        <v>147651</v>
      </c>
      <c r="J5" s="67">
        <f t="shared" si="0"/>
        <v>152174</v>
      </c>
      <c r="K5" s="51">
        <f t="shared" si="0"/>
        <v>213697</v>
      </c>
      <c r="L5" s="51">
        <f t="shared" si="0"/>
        <v>104113</v>
      </c>
      <c r="M5" s="51">
        <f t="shared" si="0"/>
        <v>109584</v>
      </c>
      <c r="N5" s="51">
        <f t="shared" si="0"/>
        <v>469410</v>
      </c>
      <c r="O5" s="51">
        <f t="shared" si="0"/>
        <v>233241</v>
      </c>
      <c r="P5" s="51">
        <f t="shared" si="0"/>
        <v>236169</v>
      </c>
      <c r="Q5" s="51">
        <f t="shared" si="0"/>
        <v>342936</v>
      </c>
      <c r="R5" s="51">
        <f t="shared" si="0"/>
        <v>172295</v>
      </c>
      <c r="S5" s="51">
        <f t="shared" si="0"/>
        <v>170641</v>
      </c>
    </row>
    <row r="6" spans="1:19" s="49" customFormat="1" x14ac:dyDescent="0.15">
      <c r="A6" s="59" t="s">
        <v>56</v>
      </c>
      <c r="B6" s="53">
        <f t="shared" ref="B6:B37" si="1">SUM(C6:D6)</f>
        <v>70512</v>
      </c>
      <c r="C6" s="53">
        <f t="shared" ref="C6:C37" si="2">SUM(F6,I6,L6,O6,R6)</f>
        <v>36529</v>
      </c>
      <c r="D6" s="53">
        <f t="shared" ref="D6:D37" si="3">SUM(G6,J6,M6,P6,S6)</f>
        <v>33983</v>
      </c>
      <c r="E6" s="51">
        <f t="shared" ref="E6:S6" si="4">SUM(E7:E11)</f>
        <v>3135</v>
      </c>
      <c r="F6" s="51">
        <f t="shared" si="4"/>
        <v>1635</v>
      </c>
      <c r="G6" s="51">
        <f t="shared" si="4"/>
        <v>1500</v>
      </c>
      <c r="H6" s="51">
        <f t="shared" si="4"/>
        <v>13912</v>
      </c>
      <c r="I6" s="67">
        <f t="shared" si="4"/>
        <v>7207</v>
      </c>
      <c r="J6" s="67">
        <f t="shared" si="4"/>
        <v>6705</v>
      </c>
      <c r="K6" s="51">
        <f t="shared" si="4"/>
        <v>8196</v>
      </c>
      <c r="L6" s="51">
        <f t="shared" si="4"/>
        <v>4163</v>
      </c>
      <c r="M6" s="51">
        <f t="shared" si="4"/>
        <v>4033</v>
      </c>
      <c r="N6" s="51">
        <f t="shared" si="4"/>
        <v>22380</v>
      </c>
      <c r="O6" s="51">
        <f t="shared" si="4"/>
        <v>11681</v>
      </c>
      <c r="P6" s="51">
        <f t="shared" si="4"/>
        <v>10699</v>
      </c>
      <c r="Q6" s="51">
        <f t="shared" si="4"/>
        <v>22889</v>
      </c>
      <c r="R6" s="51">
        <f t="shared" si="4"/>
        <v>11843</v>
      </c>
      <c r="S6" s="51">
        <f t="shared" si="4"/>
        <v>11046</v>
      </c>
    </row>
    <row r="7" spans="1:19" x14ac:dyDescent="0.15">
      <c r="A7" s="42" t="s">
        <v>55</v>
      </c>
      <c r="B7" s="58">
        <f t="shared" si="1"/>
        <v>12787</v>
      </c>
      <c r="C7" s="58">
        <f t="shared" si="2"/>
        <v>6586</v>
      </c>
      <c r="D7" s="58">
        <f t="shared" si="3"/>
        <v>6201</v>
      </c>
      <c r="E7" s="62">
        <f>SUM(F7:G7)</f>
        <v>560</v>
      </c>
      <c r="F7" s="62">
        <v>300</v>
      </c>
      <c r="G7" s="62">
        <v>260</v>
      </c>
      <c r="H7" s="62">
        <f>SUM(I7:J7)</f>
        <v>2555</v>
      </c>
      <c r="I7" s="68">
        <v>1327</v>
      </c>
      <c r="J7" s="68">
        <v>1228</v>
      </c>
      <c r="K7" s="48">
        <f>SUM(L7:M7)</f>
        <v>1487</v>
      </c>
      <c r="L7" s="48">
        <v>731</v>
      </c>
      <c r="M7" s="48">
        <v>756</v>
      </c>
      <c r="N7" s="48">
        <f>SUM(O7:P7)</f>
        <v>4161</v>
      </c>
      <c r="O7" s="48">
        <v>2192</v>
      </c>
      <c r="P7" s="48">
        <v>1969</v>
      </c>
      <c r="Q7" s="48">
        <f>SUM(R7:S7)</f>
        <v>4024</v>
      </c>
      <c r="R7" s="48">
        <v>2036</v>
      </c>
      <c r="S7" s="48">
        <v>1988</v>
      </c>
    </row>
    <row r="8" spans="1:19" x14ac:dyDescent="0.15">
      <c r="A8" s="42" t="s">
        <v>54</v>
      </c>
      <c r="B8" s="58">
        <f t="shared" si="1"/>
        <v>14202</v>
      </c>
      <c r="C8" s="58">
        <f t="shared" si="2"/>
        <v>7285</v>
      </c>
      <c r="D8" s="58">
        <f t="shared" si="3"/>
        <v>6917</v>
      </c>
      <c r="E8" s="62">
        <f>SUM(F8:G8)</f>
        <v>613</v>
      </c>
      <c r="F8" s="62">
        <v>321</v>
      </c>
      <c r="G8" s="62">
        <v>292</v>
      </c>
      <c r="H8" s="62">
        <f>SUM(I8:J8)</f>
        <v>2782</v>
      </c>
      <c r="I8" s="68">
        <v>1406</v>
      </c>
      <c r="J8" s="68">
        <v>1376</v>
      </c>
      <c r="K8" s="48">
        <f>SUM(L8:M8)</f>
        <v>1682</v>
      </c>
      <c r="L8" s="48">
        <v>865</v>
      </c>
      <c r="M8" s="48">
        <v>817</v>
      </c>
      <c r="N8" s="48">
        <f>SUM(O8:P8)</f>
        <v>4504</v>
      </c>
      <c r="O8" s="48">
        <v>2325</v>
      </c>
      <c r="P8" s="48">
        <v>2179</v>
      </c>
      <c r="Q8" s="48">
        <f>SUM(R8:S8)</f>
        <v>4621</v>
      </c>
      <c r="R8" s="48">
        <v>2368</v>
      </c>
      <c r="S8" s="48">
        <v>2253</v>
      </c>
    </row>
    <row r="9" spans="1:19" x14ac:dyDescent="0.15">
      <c r="A9" s="42" t="s">
        <v>53</v>
      </c>
      <c r="B9" s="58">
        <f t="shared" si="1"/>
        <v>15442</v>
      </c>
      <c r="C9" s="58">
        <f t="shared" si="2"/>
        <v>8080</v>
      </c>
      <c r="D9" s="58">
        <f t="shared" si="3"/>
        <v>7362</v>
      </c>
      <c r="E9" s="62">
        <f>SUM(F9:G9)</f>
        <v>717</v>
      </c>
      <c r="F9" s="62">
        <v>367</v>
      </c>
      <c r="G9" s="62">
        <v>350</v>
      </c>
      <c r="H9" s="62">
        <f>SUM(I9:J9)</f>
        <v>2966</v>
      </c>
      <c r="I9" s="68">
        <v>1553</v>
      </c>
      <c r="J9" s="68">
        <v>1413</v>
      </c>
      <c r="K9" s="48">
        <f>SUM(L9:M9)</f>
        <v>1766</v>
      </c>
      <c r="L9" s="48">
        <v>900</v>
      </c>
      <c r="M9" s="48">
        <v>866</v>
      </c>
      <c r="N9" s="48">
        <f>SUM(O9:P9)</f>
        <v>4992</v>
      </c>
      <c r="O9" s="48">
        <v>2645</v>
      </c>
      <c r="P9" s="48">
        <v>2347</v>
      </c>
      <c r="Q9" s="48">
        <f>SUM(R9:S9)</f>
        <v>5001</v>
      </c>
      <c r="R9" s="48">
        <v>2615</v>
      </c>
      <c r="S9" s="48">
        <v>2386</v>
      </c>
    </row>
    <row r="10" spans="1:19" x14ac:dyDescent="0.15">
      <c r="A10" s="42" t="s">
        <v>52</v>
      </c>
      <c r="B10" s="58">
        <f t="shared" si="1"/>
        <v>14248</v>
      </c>
      <c r="C10" s="58">
        <f t="shared" si="2"/>
        <v>7387</v>
      </c>
      <c r="D10" s="58">
        <f t="shared" si="3"/>
        <v>6861</v>
      </c>
      <c r="E10" s="62">
        <f>SUM(F10:G10)</f>
        <v>630</v>
      </c>
      <c r="F10" s="62">
        <v>322</v>
      </c>
      <c r="G10" s="62">
        <v>308</v>
      </c>
      <c r="H10" s="62">
        <f>SUM(I10:J10)</f>
        <v>2795</v>
      </c>
      <c r="I10" s="68">
        <v>1455</v>
      </c>
      <c r="J10" s="68">
        <v>1340</v>
      </c>
      <c r="K10" s="48">
        <f>SUM(L10:M10)</f>
        <v>1687</v>
      </c>
      <c r="L10" s="48">
        <v>849</v>
      </c>
      <c r="M10" s="48">
        <v>838</v>
      </c>
      <c r="N10" s="48">
        <f>SUM(O10:P10)</f>
        <v>4446</v>
      </c>
      <c r="O10" s="48">
        <v>2309</v>
      </c>
      <c r="P10" s="48">
        <v>2137</v>
      </c>
      <c r="Q10" s="48">
        <f>SUM(R10:S10)</f>
        <v>4690</v>
      </c>
      <c r="R10" s="48">
        <v>2452</v>
      </c>
      <c r="S10" s="48">
        <v>2238</v>
      </c>
    </row>
    <row r="11" spans="1:19" x14ac:dyDescent="0.15">
      <c r="A11" s="42" t="s">
        <v>51</v>
      </c>
      <c r="B11" s="58">
        <f t="shared" si="1"/>
        <v>13833</v>
      </c>
      <c r="C11" s="58">
        <f t="shared" si="2"/>
        <v>7191</v>
      </c>
      <c r="D11" s="58">
        <f t="shared" si="3"/>
        <v>6642</v>
      </c>
      <c r="E11" s="62">
        <f>SUM(F11:G11)</f>
        <v>615</v>
      </c>
      <c r="F11" s="62">
        <v>325</v>
      </c>
      <c r="G11" s="62">
        <v>290</v>
      </c>
      <c r="H11" s="62">
        <f>SUM(I11:J11)</f>
        <v>2814</v>
      </c>
      <c r="I11" s="68">
        <v>1466</v>
      </c>
      <c r="J11" s="68">
        <v>1348</v>
      </c>
      <c r="K11" s="48">
        <f>SUM(L11:M11)</f>
        <v>1574</v>
      </c>
      <c r="L11" s="48">
        <v>818</v>
      </c>
      <c r="M11" s="48">
        <v>756</v>
      </c>
      <c r="N11" s="48">
        <f>SUM(O11:P11)</f>
        <v>4277</v>
      </c>
      <c r="O11" s="48">
        <v>2210</v>
      </c>
      <c r="P11" s="48">
        <v>2067</v>
      </c>
      <c r="Q11" s="48">
        <f>SUM(R11:S11)</f>
        <v>4553</v>
      </c>
      <c r="R11" s="48">
        <v>2372</v>
      </c>
      <c r="S11" s="48">
        <v>2181</v>
      </c>
    </row>
    <row r="12" spans="1:19" s="49" customFormat="1" x14ac:dyDescent="0.15">
      <c r="A12" s="44" t="s">
        <v>50</v>
      </c>
      <c r="B12" s="53">
        <f t="shared" si="1"/>
        <v>89830</v>
      </c>
      <c r="C12" s="53">
        <f t="shared" si="2"/>
        <v>46897</v>
      </c>
      <c r="D12" s="53">
        <f t="shared" si="3"/>
        <v>42933</v>
      </c>
      <c r="E12" s="51">
        <f t="shared" ref="E12:S12" si="5">SUM(E13:E17)</f>
        <v>4457</v>
      </c>
      <c r="F12" s="51">
        <f t="shared" si="5"/>
        <v>2367</v>
      </c>
      <c r="G12" s="51">
        <f t="shared" si="5"/>
        <v>2090</v>
      </c>
      <c r="H12" s="51">
        <f t="shared" si="5"/>
        <v>19353</v>
      </c>
      <c r="I12" s="67">
        <f t="shared" si="5"/>
        <v>10094</v>
      </c>
      <c r="J12" s="67">
        <f t="shared" si="5"/>
        <v>9259</v>
      </c>
      <c r="K12" s="51">
        <f t="shared" si="5"/>
        <v>10324</v>
      </c>
      <c r="L12" s="51">
        <f t="shared" si="5"/>
        <v>5384</v>
      </c>
      <c r="M12" s="51">
        <f t="shared" si="5"/>
        <v>4940</v>
      </c>
      <c r="N12" s="51">
        <f t="shared" si="5"/>
        <v>27716</v>
      </c>
      <c r="O12" s="51">
        <f t="shared" si="5"/>
        <v>14563</v>
      </c>
      <c r="P12" s="51">
        <f t="shared" si="5"/>
        <v>13153</v>
      </c>
      <c r="Q12" s="51">
        <f t="shared" si="5"/>
        <v>27980</v>
      </c>
      <c r="R12" s="51">
        <f t="shared" si="5"/>
        <v>14489</v>
      </c>
      <c r="S12" s="51">
        <f t="shared" si="5"/>
        <v>13491</v>
      </c>
    </row>
    <row r="13" spans="1:19" x14ac:dyDescent="0.15">
      <c r="A13" s="42" t="s">
        <v>49</v>
      </c>
      <c r="B13" s="58">
        <f t="shared" si="1"/>
        <v>15242</v>
      </c>
      <c r="C13" s="58">
        <f t="shared" si="2"/>
        <v>7913</v>
      </c>
      <c r="D13" s="58">
        <f t="shared" si="3"/>
        <v>7329</v>
      </c>
      <c r="E13" s="62">
        <f>SUM(F13:G13)</f>
        <v>752</v>
      </c>
      <c r="F13" s="62">
        <v>387</v>
      </c>
      <c r="G13" s="62">
        <v>365</v>
      </c>
      <c r="H13" s="62">
        <f>SUM(I13:J13)</f>
        <v>3213</v>
      </c>
      <c r="I13" s="68">
        <v>1636</v>
      </c>
      <c r="J13" s="68">
        <v>1577</v>
      </c>
      <c r="K13" s="48">
        <f>SUM(L13:M13)</f>
        <v>1700</v>
      </c>
      <c r="L13" s="48">
        <v>886</v>
      </c>
      <c r="M13" s="48">
        <v>814</v>
      </c>
      <c r="N13" s="48">
        <f>SUM(O13:P13)</f>
        <v>4721</v>
      </c>
      <c r="O13" s="48">
        <v>2463</v>
      </c>
      <c r="P13" s="48">
        <v>2258</v>
      </c>
      <c r="Q13" s="48">
        <f>SUM(R13:S13)</f>
        <v>4856</v>
      </c>
      <c r="R13" s="48">
        <v>2541</v>
      </c>
      <c r="S13" s="48">
        <v>2315</v>
      </c>
    </row>
    <row r="14" spans="1:19" x14ac:dyDescent="0.15">
      <c r="A14" s="42" t="s">
        <v>48</v>
      </c>
      <c r="B14" s="58">
        <f t="shared" si="1"/>
        <v>16819</v>
      </c>
      <c r="C14" s="58">
        <f t="shared" si="2"/>
        <v>8859</v>
      </c>
      <c r="D14" s="58">
        <f t="shared" si="3"/>
        <v>7960</v>
      </c>
      <c r="E14" s="62">
        <f>SUM(F14:G14)</f>
        <v>787</v>
      </c>
      <c r="F14" s="62">
        <v>436</v>
      </c>
      <c r="G14" s="62">
        <v>351</v>
      </c>
      <c r="H14" s="62">
        <f>SUM(I14:J14)</f>
        <v>3554</v>
      </c>
      <c r="I14" s="68">
        <v>1882</v>
      </c>
      <c r="J14" s="68">
        <v>1672</v>
      </c>
      <c r="K14" s="48">
        <f>SUM(L14:M14)</f>
        <v>1825</v>
      </c>
      <c r="L14" s="48">
        <v>944</v>
      </c>
      <c r="M14" s="48">
        <v>881</v>
      </c>
      <c r="N14" s="48">
        <f>SUM(O14:P14)</f>
        <v>5206</v>
      </c>
      <c r="O14" s="48">
        <v>2756</v>
      </c>
      <c r="P14" s="48">
        <v>2450</v>
      </c>
      <c r="Q14" s="48">
        <f>SUM(R14:S14)</f>
        <v>5447</v>
      </c>
      <c r="R14" s="48">
        <v>2841</v>
      </c>
      <c r="S14" s="48">
        <v>2606</v>
      </c>
    </row>
    <row r="15" spans="1:19" x14ac:dyDescent="0.15">
      <c r="A15" s="42" t="s">
        <v>47</v>
      </c>
      <c r="B15" s="58">
        <f t="shared" si="1"/>
        <v>16485</v>
      </c>
      <c r="C15" s="58">
        <f t="shared" si="2"/>
        <v>8595</v>
      </c>
      <c r="D15" s="58">
        <f t="shared" si="3"/>
        <v>7890</v>
      </c>
      <c r="E15" s="62">
        <f>SUM(F15:G15)</f>
        <v>813</v>
      </c>
      <c r="F15" s="62">
        <v>419</v>
      </c>
      <c r="G15" s="62">
        <v>394</v>
      </c>
      <c r="H15" s="62">
        <f>SUM(I15:J15)</f>
        <v>3563</v>
      </c>
      <c r="I15" s="68">
        <v>1911</v>
      </c>
      <c r="J15" s="68">
        <v>1652</v>
      </c>
      <c r="K15" s="48">
        <f>SUM(L15:M15)</f>
        <v>1942</v>
      </c>
      <c r="L15" s="48">
        <v>1023</v>
      </c>
      <c r="M15" s="48">
        <v>919</v>
      </c>
      <c r="N15" s="48">
        <f>SUM(O15:P15)</f>
        <v>5107</v>
      </c>
      <c r="O15" s="48">
        <v>2633</v>
      </c>
      <c r="P15" s="48">
        <v>2474</v>
      </c>
      <c r="Q15" s="48">
        <f>SUM(R15:S15)</f>
        <v>5060</v>
      </c>
      <c r="R15" s="48">
        <v>2609</v>
      </c>
      <c r="S15" s="48">
        <v>2451</v>
      </c>
    </row>
    <row r="16" spans="1:19" x14ac:dyDescent="0.15">
      <c r="A16" s="42" t="s">
        <v>46</v>
      </c>
      <c r="B16" s="58">
        <f t="shared" si="1"/>
        <v>19117</v>
      </c>
      <c r="C16" s="58">
        <f t="shared" si="2"/>
        <v>9895</v>
      </c>
      <c r="D16" s="58">
        <f t="shared" si="3"/>
        <v>9222</v>
      </c>
      <c r="E16" s="62">
        <f>SUM(F16:G16)</f>
        <v>975</v>
      </c>
      <c r="F16" s="62">
        <v>524</v>
      </c>
      <c r="G16" s="62">
        <v>451</v>
      </c>
      <c r="H16" s="62">
        <f>SUM(I16:J16)</f>
        <v>4222</v>
      </c>
      <c r="I16" s="68">
        <v>2172</v>
      </c>
      <c r="J16" s="68">
        <v>2050</v>
      </c>
      <c r="K16" s="48">
        <f>SUM(L16:M16)</f>
        <v>2213</v>
      </c>
      <c r="L16" s="48">
        <v>1140</v>
      </c>
      <c r="M16" s="48">
        <v>1073</v>
      </c>
      <c r="N16" s="48">
        <f>SUM(O16:P16)</f>
        <v>5837</v>
      </c>
      <c r="O16" s="48">
        <v>3050</v>
      </c>
      <c r="P16" s="48">
        <v>2787</v>
      </c>
      <c r="Q16" s="48">
        <f>SUM(R16:S16)</f>
        <v>5870</v>
      </c>
      <c r="R16" s="48">
        <v>3009</v>
      </c>
      <c r="S16" s="48">
        <v>2861</v>
      </c>
    </row>
    <row r="17" spans="1:19" x14ac:dyDescent="0.15">
      <c r="A17" s="42" t="s">
        <v>45</v>
      </c>
      <c r="B17" s="58">
        <f t="shared" si="1"/>
        <v>22167</v>
      </c>
      <c r="C17" s="58">
        <f t="shared" si="2"/>
        <v>11635</v>
      </c>
      <c r="D17" s="58">
        <f t="shared" si="3"/>
        <v>10532</v>
      </c>
      <c r="E17" s="62">
        <f>SUM(F17:G17)</f>
        <v>1130</v>
      </c>
      <c r="F17" s="62">
        <v>601</v>
      </c>
      <c r="G17" s="62">
        <v>529</v>
      </c>
      <c r="H17" s="62">
        <f>SUM(I17:J17)</f>
        <v>4801</v>
      </c>
      <c r="I17" s="68">
        <v>2493</v>
      </c>
      <c r="J17" s="68">
        <v>2308</v>
      </c>
      <c r="K17" s="48">
        <f>SUM(L17:M17)</f>
        <v>2644</v>
      </c>
      <c r="L17" s="48">
        <v>1391</v>
      </c>
      <c r="M17" s="48">
        <v>1253</v>
      </c>
      <c r="N17" s="48">
        <f>SUM(O17:P17)</f>
        <v>6845</v>
      </c>
      <c r="O17" s="48">
        <v>3661</v>
      </c>
      <c r="P17" s="48">
        <v>3184</v>
      </c>
      <c r="Q17" s="48">
        <f>SUM(R17:S17)</f>
        <v>6747</v>
      </c>
      <c r="R17" s="48">
        <v>3489</v>
      </c>
      <c r="S17" s="48">
        <v>3258</v>
      </c>
    </row>
    <row r="18" spans="1:19" s="49" customFormat="1" x14ac:dyDescent="0.15">
      <c r="A18" s="44" t="s">
        <v>44</v>
      </c>
      <c r="B18" s="53">
        <f t="shared" si="1"/>
        <v>115920</v>
      </c>
      <c r="C18" s="53">
        <f t="shared" si="2"/>
        <v>60185</v>
      </c>
      <c r="D18" s="53">
        <f t="shared" si="3"/>
        <v>55735</v>
      </c>
      <c r="E18" s="51">
        <f t="shared" ref="E18:S18" si="6">SUM(E19:E23)</f>
        <v>5974</v>
      </c>
      <c r="F18" s="51">
        <f t="shared" si="6"/>
        <v>3085</v>
      </c>
      <c r="G18" s="51">
        <f t="shared" si="6"/>
        <v>2889</v>
      </c>
      <c r="H18" s="51">
        <f t="shared" si="6"/>
        <v>25388</v>
      </c>
      <c r="I18" s="67">
        <f t="shared" si="6"/>
        <v>13370</v>
      </c>
      <c r="J18" s="67">
        <f t="shared" si="6"/>
        <v>12018</v>
      </c>
      <c r="K18" s="51">
        <f t="shared" si="6"/>
        <v>16005</v>
      </c>
      <c r="L18" s="51">
        <f t="shared" si="6"/>
        <v>8263</v>
      </c>
      <c r="M18" s="51">
        <f t="shared" si="6"/>
        <v>7742</v>
      </c>
      <c r="N18" s="51">
        <f t="shared" si="6"/>
        <v>36320</v>
      </c>
      <c r="O18" s="51">
        <f t="shared" si="6"/>
        <v>18826</v>
      </c>
      <c r="P18" s="51">
        <f t="shared" si="6"/>
        <v>17494</v>
      </c>
      <c r="Q18" s="51">
        <f t="shared" si="6"/>
        <v>32233</v>
      </c>
      <c r="R18" s="51">
        <f t="shared" si="6"/>
        <v>16641</v>
      </c>
      <c r="S18" s="51">
        <f t="shared" si="6"/>
        <v>15592</v>
      </c>
    </row>
    <row r="19" spans="1:19" x14ac:dyDescent="0.15">
      <c r="A19" s="42" t="s">
        <v>43</v>
      </c>
      <c r="B19" s="58">
        <f t="shared" si="1"/>
        <v>21406</v>
      </c>
      <c r="C19" s="58">
        <f t="shared" si="2"/>
        <v>11136</v>
      </c>
      <c r="D19" s="58">
        <f t="shared" si="3"/>
        <v>10270</v>
      </c>
      <c r="E19" s="62">
        <f>SUM(F19:G19)</f>
        <v>1040</v>
      </c>
      <c r="F19" s="62">
        <v>542</v>
      </c>
      <c r="G19" s="62">
        <v>498</v>
      </c>
      <c r="H19" s="62">
        <f>SUM(I19:J19)</f>
        <v>4719</v>
      </c>
      <c r="I19" s="68">
        <v>2477</v>
      </c>
      <c r="J19" s="68">
        <v>2242</v>
      </c>
      <c r="K19" s="48">
        <f>SUM(L19:M19)</f>
        <v>2713</v>
      </c>
      <c r="L19" s="48">
        <v>1416</v>
      </c>
      <c r="M19" s="48">
        <v>1297</v>
      </c>
      <c r="N19" s="48">
        <f>SUM(O19:P19)</f>
        <v>6593</v>
      </c>
      <c r="O19" s="48">
        <v>3406</v>
      </c>
      <c r="P19" s="48">
        <v>3187</v>
      </c>
      <c r="Q19" s="48">
        <f>SUM(R19:S19)</f>
        <v>6341</v>
      </c>
      <c r="R19" s="48">
        <v>3295</v>
      </c>
      <c r="S19" s="48">
        <v>3046</v>
      </c>
    </row>
    <row r="20" spans="1:19" x14ac:dyDescent="0.15">
      <c r="A20" s="42" t="s">
        <v>42</v>
      </c>
      <c r="B20" s="58">
        <f t="shared" si="1"/>
        <v>22399</v>
      </c>
      <c r="C20" s="58">
        <f t="shared" si="2"/>
        <v>11660</v>
      </c>
      <c r="D20" s="58">
        <f t="shared" si="3"/>
        <v>10739</v>
      </c>
      <c r="E20" s="62">
        <f>SUM(F20:G20)</f>
        <v>1249</v>
      </c>
      <c r="F20" s="62">
        <v>681</v>
      </c>
      <c r="G20" s="62">
        <v>568</v>
      </c>
      <c r="H20" s="62">
        <f>SUM(I20:J20)</f>
        <v>4917</v>
      </c>
      <c r="I20" s="68">
        <v>2592</v>
      </c>
      <c r="J20" s="68">
        <v>2325</v>
      </c>
      <c r="K20" s="48">
        <f>SUM(L20:M20)</f>
        <v>3020</v>
      </c>
      <c r="L20" s="48">
        <v>1588</v>
      </c>
      <c r="M20" s="48">
        <v>1432</v>
      </c>
      <c r="N20" s="48">
        <f>SUM(O20:P20)</f>
        <v>6889</v>
      </c>
      <c r="O20" s="48">
        <v>3555</v>
      </c>
      <c r="P20" s="48">
        <v>3334</v>
      </c>
      <c r="Q20" s="48">
        <f>SUM(R20:S20)</f>
        <v>6324</v>
      </c>
      <c r="R20" s="48">
        <v>3244</v>
      </c>
      <c r="S20" s="48">
        <v>3080</v>
      </c>
    </row>
    <row r="21" spans="1:19" x14ac:dyDescent="0.15">
      <c r="A21" s="42" t="s">
        <v>41</v>
      </c>
      <c r="B21" s="58">
        <f t="shared" si="1"/>
        <v>23726</v>
      </c>
      <c r="C21" s="58">
        <f t="shared" si="2"/>
        <v>12235</v>
      </c>
      <c r="D21" s="58">
        <f t="shared" si="3"/>
        <v>11491</v>
      </c>
      <c r="E21" s="62">
        <f>SUM(F21:G21)</f>
        <v>1177</v>
      </c>
      <c r="F21" s="62">
        <v>634</v>
      </c>
      <c r="G21" s="62">
        <v>543</v>
      </c>
      <c r="H21" s="62">
        <f>SUM(I21:J21)</f>
        <v>5152</v>
      </c>
      <c r="I21" s="68">
        <v>2676</v>
      </c>
      <c r="J21" s="68">
        <v>2476</v>
      </c>
      <c r="K21" s="48">
        <f>SUM(L21:M21)</f>
        <v>3290</v>
      </c>
      <c r="L21" s="48">
        <v>1725</v>
      </c>
      <c r="M21" s="48">
        <v>1565</v>
      </c>
      <c r="N21" s="48">
        <f>SUM(O21:P21)</f>
        <v>7457</v>
      </c>
      <c r="O21" s="48">
        <v>3788</v>
      </c>
      <c r="P21" s="48">
        <v>3669</v>
      </c>
      <c r="Q21" s="48">
        <f>SUM(R21:S21)</f>
        <v>6650</v>
      </c>
      <c r="R21" s="48">
        <v>3412</v>
      </c>
      <c r="S21" s="48">
        <v>3238</v>
      </c>
    </row>
    <row r="22" spans="1:19" x14ac:dyDescent="0.15">
      <c r="A22" s="42" t="s">
        <v>40</v>
      </c>
      <c r="B22" s="58">
        <f t="shared" si="1"/>
        <v>23702</v>
      </c>
      <c r="C22" s="58">
        <f t="shared" si="2"/>
        <v>12438</v>
      </c>
      <c r="D22" s="58">
        <f t="shared" si="3"/>
        <v>11264</v>
      </c>
      <c r="E22" s="62">
        <f>SUM(F22:G22)</f>
        <v>1248</v>
      </c>
      <c r="F22" s="62">
        <v>615</v>
      </c>
      <c r="G22" s="62">
        <v>633</v>
      </c>
      <c r="H22" s="62">
        <f>SUM(I22:J22)</f>
        <v>5101</v>
      </c>
      <c r="I22" s="68">
        <v>2711</v>
      </c>
      <c r="J22" s="68">
        <v>2390</v>
      </c>
      <c r="K22" s="48">
        <f>SUM(L22:M22)</f>
        <v>3372</v>
      </c>
      <c r="L22" s="48">
        <v>1729</v>
      </c>
      <c r="M22" s="48">
        <v>1643</v>
      </c>
      <c r="N22" s="48">
        <f>SUM(O22:P22)</f>
        <v>7478</v>
      </c>
      <c r="O22" s="48">
        <v>3977</v>
      </c>
      <c r="P22" s="48">
        <v>3501</v>
      </c>
      <c r="Q22" s="48">
        <f>SUM(R22:S22)</f>
        <v>6503</v>
      </c>
      <c r="R22" s="48">
        <v>3406</v>
      </c>
      <c r="S22" s="48">
        <v>3097</v>
      </c>
    </row>
    <row r="23" spans="1:19" x14ac:dyDescent="0.15">
      <c r="A23" s="42" t="s">
        <v>39</v>
      </c>
      <c r="B23" s="58">
        <f t="shared" si="1"/>
        <v>24687</v>
      </c>
      <c r="C23" s="58">
        <f t="shared" si="2"/>
        <v>12716</v>
      </c>
      <c r="D23" s="58">
        <f t="shared" si="3"/>
        <v>11971</v>
      </c>
      <c r="E23" s="62">
        <f>SUM(F23:G23)</f>
        <v>1260</v>
      </c>
      <c r="F23" s="62">
        <v>613</v>
      </c>
      <c r="G23" s="62">
        <v>647</v>
      </c>
      <c r="H23" s="62">
        <f>SUM(I23:J23)</f>
        <v>5499</v>
      </c>
      <c r="I23" s="68">
        <v>2914</v>
      </c>
      <c r="J23" s="68">
        <v>2585</v>
      </c>
      <c r="K23" s="48">
        <f>SUM(L23:M23)</f>
        <v>3610</v>
      </c>
      <c r="L23" s="48">
        <v>1805</v>
      </c>
      <c r="M23" s="48">
        <v>1805</v>
      </c>
      <c r="N23" s="48">
        <f>SUM(O23:P23)</f>
        <v>7903</v>
      </c>
      <c r="O23" s="48">
        <v>4100</v>
      </c>
      <c r="P23" s="48">
        <v>3803</v>
      </c>
      <c r="Q23" s="48">
        <f>SUM(R23:S23)</f>
        <v>6415</v>
      </c>
      <c r="R23" s="48">
        <v>3284</v>
      </c>
      <c r="S23" s="48">
        <v>3131</v>
      </c>
    </row>
    <row r="24" spans="1:19" s="49" customFormat="1" x14ac:dyDescent="0.15">
      <c r="A24" s="44" t="s">
        <v>38</v>
      </c>
      <c r="B24" s="53">
        <f t="shared" si="1"/>
        <v>114862</v>
      </c>
      <c r="C24" s="53">
        <f t="shared" si="2"/>
        <v>60410</v>
      </c>
      <c r="D24" s="53">
        <f t="shared" si="3"/>
        <v>54452</v>
      </c>
      <c r="E24" s="51">
        <f t="shared" ref="E24:S24" si="7">SUM(E25:E29)</f>
        <v>7056</v>
      </c>
      <c r="F24" s="51">
        <f t="shared" si="7"/>
        <v>3644</v>
      </c>
      <c r="G24" s="51">
        <f t="shared" si="7"/>
        <v>3412</v>
      </c>
      <c r="H24" s="51">
        <f t="shared" si="7"/>
        <v>24404</v>
      </c>
      <c r="I24" s="67">
        <f t="shared" si="7"/>
        <v>12976</v>
      </c>
      <c r="J24" s="67">
        <f t="shared" si="7"/>
        <v>11428</v>
      </c>
      <c r="K24" s="51">
        <f t="shared" si="7"/>
        <v>17881</v>
      </c>
      <c r="L24" s="51">
        <f t="shared" si="7"/>
        <v>9132</v>
      </c>
      <c r="M24" s="51">
        <f t="shared" si="7"/>
        <v>8749</v>
      </c>
      <c r="N24" s="51">
        <f t="shared" si="7"/>
        <v>38038</v>
      </c>
      <c r="O24" s="51">
        <f t="shared" si="7"/>
        <v>20178</v>
      </c>
      <c r="P24" s="51">
        <f t="shared" si="7"/>
        <v>17860</v>
      </c>
      <c r="Q24" s="51">
        <f t="shared" si="7"/>
        <v>27483</v>
      </c>
      <c r="R24" s="51">
        <f t="shared" si="7"/>
        <v>14480</v>
      </c>
      <c r="S24" s="51">
        <f t="shared" si="7"/>
        <v>13003</v>
      </c>
    </row>
    <row r="25" spans="1:19" x14ac:dyDescent="0.15">
      <c r="A25" s="42" t="s">
        <v>37</v>
      </c>
      <c r="B25" s="58">
        <f t="shared" si="1"/>
        <v>24403</v>
      </c>
      <c r="C25" s="58">
        <f t="shared" si="2"/>
        <v>12913</v>
      </c>
      <c r="D25" s="58">
        <f t="shared" si="3"/>
        <v>11490</v>
      </c>
      <c r="E25" s="62">
        <f>SUM(F25:G25)</f>
        <v>1388</v>
      </c>
      <c r="F25" s="62">
        <v>744</v>
      </c>
      <c r="G25" s="62">
        <v>644</v>
      </c>
      <c r="H25" s="62">
        <f>SUM(I25:J25)</f>
        <v>5331</v>
      </c>
      <c r="I25" s="68">
        <v>2832</v>
      </c>
      <c r="J25" s="68">
        <v>2499</v>
      </c>
      <c r="K25" s="48">
        <f>SUM(L25:M25)</f>
        <v>3656</v>
      </c>
      <c r="L25" s="48">
        <v>1889</v>
      </c>
      <c r="M25" s="48">
        <v>1767</v>
      </c>
      <c r="N25" s="48">
        <f>SUM(O25:P25)</f>
        <v>7866</v>
      </c>
      <c r="O25" s="48">
        <v>4231</v>
      </c>
      <c r="P25" s="48">
        <v>3635</v>
      </c>
      <c r="Q25" s="48">
        <f>SUM(R25:S25)</f>
        <v>6162</v>
      </c>
      <c r="R25" s="48">
        <v>3217</v>
      </c>
      <c r="S25" s="48">
        <v>2945</v>
      </c>
    </row>
    <row r="26" spans="1:19" x14ac:dyDescent="0.15">
      <c r="A26" s="42" t="s">
        <v>36</v>
      </c>
      <c r="B26" s="58">
        <f t="shared" si="1"/>
        <v>23826</v>
      </c>
      <c r="C26" s="58">
        <f t="shared" si="2"/>
        <v>12516</v>
      </c>
      <c r="D26" s="58">
        <f t="shared" si="3"/>
        <v>11310</v>
      </c>
      <c r="E26" s="62">
        <f>SUM(F26:G26)</f>
        <v>1349</v>
      </c>
      <c r="F26" s="62">
        <v>711</v>
      </c>
      <c r="G26" s="62">
        <v>638</v>
      </c>
      <c r="H26" s="62">
        <f>SUM(I26:J26)</f>
        <v>5136</v>
      </c>
      <c r="I26" s="68">
        <v>2689</v>
      </c>
      <c r="J26" s="68">
        <v>2447</v>
      </c>
      <c r="K26" s="48">
        <f>SUM(L26:M26)</f>
        <v>3704</v>
      </c>
      <c r="L26" s="48">
        <v>1922</v>
      </c>
      <c r="M26" s="48">
        <v>1782</v>
      </c>
      <c r="N26" s="48">
        <f>SUM(O26:P26)</f>
        <v>7732</v>
      </c>
      <c r="O26" s="48">
        <v>4106</v>
      </c>
      <c r="P26" s="48">
        <v>3626</v>
      </c>
      <c r="Q26" s="48">
        <f>SUM(R26:S26)</f>
        <v>5905</v>
      </c>
      <c r="R26" s="48">
        <v>3088</v>
      </c>
      <c r="S26" s="48">
        <v>2817</v>
      </c>
    </row>
    <row r="27" spans="1:19" x14ac:dyDescent="0.15">
      <c r="A27" s="42" t="s">
        <v>35</v>
      </c>
      <c r="B27" s="58">
        <f t="shared" si="1"/>
        <v>24103</v>
      </c>
      <c r="C27" s="58">
        <f t="shared" si="2"/>
        <v>12638</v>
      </c>
      <c r="D27" s="58">
        <f t="shared" si="3"/>
        <v>11465</v>
      </c>
      <c r="E27" s="62">
        <f>SUM(F27:G27)</f>
        <v>1520</v>
      </c>
      <c r="F27" s="62">
        <v>784</v>
      </c>
      <c r="G27" s="62">
        <v>736</v>
      </c>
      <c r="H27" s="62">
        <f>SUM(I27:J27)</f>
        <v>5086</v>
      </c>
      <c r="I27" s="68">
        <v>2708</v>
      </c>
      <c r="J27" s="68">
        <v>2378</v>
      </c>
      <c r="K27" s="48">
        <f>SUM(L27:M27)</f>
        <v>3710</v>
      </c>
      <c r="L27" s="48">
        <v>1875</v>
      </c>
      <c r="M27" s="48">
        <v>1835</v>
      </c>
      <c r="N27" s="48">
        <f>SUM(O27:P27)</f>
        <v>7925</v>
      </c>
      <c r="O27" s="48">
        <v>4146</v>
      </c>
      <c r="P27" s="48">
        <v>3779</v>
      </c>
      <c r="Q27" s="48">
        <f>SUM(R27:S27)</f>
        <v>5862</v>
      </c>
      <c r="R27" s="48">
        <v>3125</v>
      </c>
      <c r="S27" s="48">
        <v>2737</v>
      </c>
    </row>
    <row r="28" spans="1:19" x14ac:dyDescent="0.15">
      <c r="A28" s="42" t="s">
        <v>34</v>
      </c>
      <c r="B28" s="58">
        <f t="shared" si="1"/>
        <v>22470</v>
      </c>
      <c r="C28" s="58">
        <f t="shared" si="2"/>
        <v>11741</v>
      </c>
      <c r="D28" s="58">
        <f t="shared" si="3"/>
        <v>10729</v>
      </c>
      <c r="E28" s="62">
        <f>SUM(F28:G28)</f>
        <v>1419</v>
      </c>
      <c r="F28" s="62">
        <v>695</v>
      </c>
      <c r="G28" s="62">
        <v>724</v>
      </c>
      <c r="H28" s="62">
        <f>SUM(I28:J28)</f>
        <v>4695</v>
      </c>
      <c r="I28" s="68">
        <v>2497</v>
      </c>
      <c r="J28" s="68">
        <v>2198</v>
      </c>
      <c r="K28" s="48">
        <f>SUM(L28:M28)</f>
        <v>3689</v>
      </c>
      <c r="L28" s="48">
        <v>1851</v>
      </c>
      <c r="M28" s="48">
        <v>1838</v>
      </c>
      <c r="N28" s="48">
        <f>SUM(O28:P28)</f>
        <v>7583</v>
      </c>
      <c r="O28" s="48">
        <v>4011</v>
      </c>
      <c r="P28" s="48">
        <v>3572</v>
      </c>
      <c r="Q28" s="48">
        <f>SUM(R28:S28)</f>
        <v>5084</v>
      </c>
      <c r="R28" s="48">
        <v>2687</v>
      </c>
      <c r="S28" s="48">
        <v>2397</v>
      </c>
    </row>
    <row r="29" spans="1:19" x14ac:dyDescent="0.15">
      <c r="A29" s="42" t="s">
        <v>33</v>
      </c>
      <c r="B29" s="58">
        <f t="shared" si="1"/>
        <v>20060</v>
      </c>
      <c r="C29" s="58">
        <f t="shared" si="2"/>
        <v>10602</v>
      </c>
      <c r="D29" s="58">
        <f t="shared" si="3"/>
        <v>9458</v>
      </c>
      <c r="E29" s="62">
        <f>SUM(F29:G29)</f>
        <v>1380</v>
      </c>
      <c r="F29" s="62">
        <v>710</v>
      </c>
      <c r="G29" s="62">
        <v>670</v>
      </c>
      <c r="H29" s="62">
        <f>SUM(I29:J29)</f>
        <v>4156</v>
      </c>
      <c r="I29" s="68">
        <v>2250</v>
      </c>
      <c r="J29" s="68">
        <v>1906</v>
      </c>
      <c r="K29" s="48">
        <f>SUM(L29:M29)</f>
        <v>3122</v>
      </c>
      <c r="L29" s="48">
        <v>1595</v>
      </c>
      <c r="M29" s="48">
        <v>1527</v>
      </c>
      <c r="N29" s="48">
        <f>SUM(O29:P29)</f>
        <v>6932</v>
      </c>
      <c r="O29" s="48">
        <v>3684</v>
      </c>
      <c r="P29" s="48">
        <v>3248</v>
      </c>
      <c r="Q29" s="48">
        <f>SUM(R29:S29)</f>
        <v>4470</v>
      </c>
      <c r="R29" s="48">
        <v>2363</v>
      </c>
      <c r="S29" s="48">
        <v>2107</v>
      </c>
    </row>
    <row r="30" spans="1:19" s="49" customFormat="1" x14ac:dyDescent="0.15">
      <c r="A30" s="44" t="s">
        <v>32</v>
      </c>
      <c r="B30" s="53">
        <f t="shared" si="1"/>
        <v>95604</v>
      </c>
      <c r="C30" s="53">
        <f t="shared" si="2"/>
        <v>49024</v>
      </c>
      <c r="D30" s="53">
        <f t="shared" si="3"/>
        <v>46580</v>
      </c>
      <c r="E30" s="51">
        <f t="shared" ref="E30:S30" si="8">SUM(E31:E35)</f>
        <v>8094</v>
      </c>
      <c r="F30" s="51">
        <f t="shared" si="8"/>
        <v>4074</v>
      </c>
      <c r="G30" s="51">
        <f t="shared" si="8"/>
        <v>4020</v>
      </c>
      <c r="H30" s="51">
        <f t="shared" si="8"/>
        <v>20047</v>
      </c>
      <c r="I30" s="67">
        <f t="shared" si="8"/>
        <v>10278</v>
      </c>
      <c r="J30" s="67">
        <f t="shared" si="8"/>
        <v>9769</v>
      </c>
      <c r="K30" s="51">
        <f t="shared" si="8"/>
        <v>15485</v>
      </c>
      <c r="L30" s="51">
        <f t="shared" si="8"/>
        <v>7822</v>
      </c>
      <c r="M30" s="51">
        <f t="shared" si="8"/>
        <v>7663</v>
      </c>
      <c r="N30" s="51">
        <f t="shared" si="8"/>
        <v>33277</v>
      </c>
      <c r="O30" s="51">
        <f t="shared" si="8"/>
        <v>17197</v>
      </c>
      <c r="P30" s="51">
        <f t="shared" si="8"/>
        <v>16080</v>
      </c>
      <c r="Q30" s="51">
        <f t="shared" si="8"/>
        <v>18701</v>
      </c>
      <c r="R30" s="51">
        <f t="shared" si="8"/>
        <v>9653</v>
      </c>
      <c r="S30" s="51">
        <f t="shared" si="8"/>
        <v>9048</v>
      </c>
    </row>
    <row r="31" spans="1:19" x14ac:dyDescent="0.15">
      <c r="A31" s="42" t="s">
        <v>31</v>
      </c>
      <c r="B31" s="58">
        <f t="shared" si="1"/>
        <v>19512</v>
      </c>
      <c r="C31" s="58">
        <f t="shared" si="2"/>
        <v>10044</v>
      </c>
      <c r="D31" s="58">
        <f t="shared" si="3"/>
        <v>9468</v>
      </c>
      <c r="E31" s="62">
        <f>SUM(F31:G31)</f>
        <v>1399</v>
      </c>
      <c r="F31" s="62">
        <v>682</v>
      </c>
      <c r="G31" s="62">
        <v>717</v>
      </c>
      <c r="H31" s="62">
        <f>SUM(I31:J31)</f>
        <v>4068</v>
      </c>
      <c r="I31" s="68">
        <v>2123</v>
      </c>
      <c r="J31" s="68">
        <v>1945</v>
      </c>
      <c r="K31" s="48">
        <f>SUM(L31:M31)</f>
        <v>3171</v>
      </c>
      <c r="L31" s="48">
        <v>1613</v>
      </c>
      <c r="M31" s="48">
        <v>1558</v>
      </c>
      <c r="N31" s="48">
        <f>SUM(O31:P31)</f>
        <v>6744</v>
      </c>
      <c r="O31" s="48">
        <v>3494</v>
      </c>
      <c r="P31" s="48">
        <v>3250</v>
      </c>
      <c r="Q31" s="48">
        <f>SUM(R31:S31)</f>
        <v>4130</v>
      </c>
      <c r="R31" s="48">
        <v>2132</v>
      </c>
      <c r="S31" s="48">
        <v>1998</v>
      </c>
    </row>
    <row r="32" spans="1:19" x14ac:dyDescent="0.15">
      <c r="A32" s="42" t="s">
        <v>30</v>
      </c>
      <c r="B32" s="58">
        <f t="shared" si="1"/>
        <v>19076</v>
      </c>
      <c r="C32" s="58">
        <f t="shared" si="2"/>
        <v>9803</v>
      </c>
      <c r="D32" s="58">
        <f t="shared" si="3"/>
        <v>9273</v>
      </c>
      <c r="E32" s="62">
        <f>SUM(F32:G32)</f>
        <v>1525</v>
      </c>
      <c r="F32" s="62">
        <v>774</v>
      </c>
      <c r="G32" s="62">
        <v>751</v>
      </c>
      <c r="H32" s="62">
        <f>SUM(I32:J32)</f>
        <v>3917</v>
      </c>
      <c r="I32" s="68">
        <v>2009</v>
      </c>
      <c r="J32" s="68">
        <v>1908</v>
      </c>
      <c r="K32" s="48">
        <f>SUM(L32:M32)</f>
        <v>3085</v>
      </c>
      <c r="L32" s="48">
        <v>1539</v>
      </c>
      <c r="M32" s="48">
        <v>1546</v>
      </c>
      <c r="N32" s="48">
        <f>SUM(O32:P32)</f>
        <v>6703</v>
      </c>
      <c r="O32" s="48">
        <v>3481</v>
      </c>
      <c r="P32" s="48">
        <v>3222</v>
      </c>
      <c r="Q32" s="48">
        <f>SUM(R32:S32)</f>
        <v>3846</v>
      </c>
      <c r="R32" s="48">
        <v>2000</v>
      </c>
      <c r="S32" s="48">
        <v>1846</v>
      </c>
    </row>
    <row r="33" spans="1:19" x14ac:dyDescent="0.15">
      <c r="A33" s="42" t="s">
        <v>29</v>
      </c>
      <c r="B33" s="58">
        <f t="shared" si="1"/>
        <v>18816</v>
      </c>
      <c r="C33" s="58">
        <f t="shared" si="2"/>
        <v>9585</v>
      </c>
      <c r="D33" s="58">
        <f t="shared" si="3"/>
        <v>9231</v>
      </c>
      <c r="E33" s="62">
        <f>SUM(F33:G33)</f>
        <v>1616</v>
      </c>
      <c r="F33" s="62">
        <v>775</v>
      </c>
      <c r="G33" s="62">
        <v>841</v>
      </c>
      <c r="H33" s="62">
        <f>SUM(I33:J33)</f>
        <v>3949</v>
      </c>
      <c r="I33" s="68">
        <v>2039</v>
      </c>
      <c r="J33" s="68">
        <v>1910</v>
      </c>
      <c r="K33" s="48">
        <f>SUM(L33:M33)</f>
        <v>3082</v>
      </c>
      <c r="L33" s="48">
        <v>1550</v>
      </c>
      <c r="M33" s="48">
        <v>1532</v>
      </c>
      <c r="N33" s="48">
        <f>SUM(O33:P33)</f>
        <v>6523</v>
      </c>
      <c r="O33" s="48">
        <v>3326</v>
      </c>
      <c r="P33" s="48">
        <v>3197</v>
      </c>
      <c r="Q33" s="48">
        <f>SUM(R33:S33)</f>
        <v>3646</v>
      </c>
      <c r="R33" s="48">
        <v>1895</v>
      </c>
      <c r="S33" s="48">
        <v>1751</v>
      </c>
    </row>
    <row r="34" spans="1:19" x14ac:dyDescent="0.15">
      <c r="A34" s="42" t="s">
        <v>28</v>
      </c>
      <c r="B34" s="58">
        <f t="shared" si="1"/>
        <v>18727</v>
      </c>
      <c r="C34" s="58">
        <f t="shared" si="2"/>
        <v>9599</v>
      </c>
      <c r="D34" s="58">
        <f t="shared" si="3"/>
        <v>9128</v>
      </c>
      <c r="E34" s="62">
        <f>SUM(F34:G34)</f>
        <v>1659</v>
      </c>
      <c r="F34" s="62">
        <v>844</v>
      </c>
      <c r="G34" s="62">
        <v>815</v>
      </c>
      <c r="H34" s="62">
        <f>SUM(I34:J34)</f>
        <v>3944</v>
      </c>
      <c r="I34" s="68">
        <v>2011</v>
      </c>
      <c r="J34" s="68">
        <v>1933</v>
      </c>
      <c r="K34" s="48">
        <f>SUM(L34:M34)</f>
        <v>2998</v>
      </c>
      <c r="L34" s="48">
        <v>1518</v>
      </c>
      <c r="M34" s="48">
        <v>1480</v>
      </c>
      <c r="N34" s="48">
        <f>SUM(O34:P34)</f>
        <v>6587</v>
      </c>
      <c r="O34" s="48">
        <v>3402</v>
      </c>
      <c r="P34" s="48">
        <v>3185</v>
      </c>
      <c r="Q34" s="48">
        <f>SUM(R34:S34)</f>
        <v>3539</v>
      </c>
      <c r="R34" s="48">
        <v>1824</v>
      </c>
      <c r="S34" s="48">
        <v>1715</v>
      </c>
    </row>
    <row r="35" spans="1:19" x14ac:dyDescent="0.15">
      <c r="A35" s="42" t="s">
        <v>27</v>
      </c>
      <c r="B35" s="58">
        <f t="shared" si="1"/>
        <v>19473</v>
      </c>
      <c r="C35" s="58">
        <f t="shared" si="2"/>
        <v>9993</v>
      </c>
      <c r="D35" s="58">
        <f t="shared" si="3"/>
        <v>9480</v>
      </c>
      <c r="E35" s="62">
        <f>SUM(F35:G35)</f>
        <v>1895</v>
      </c>
      <c r="F35" s="62">
        <v>999</v>
      </c>
      <c r="G35" s="62">
        <v>896</v>
      </c>
      <c r="H35" s="62">
        <f>SUM(I35:J35)</f>
        <v>4169</v>
      </c>
      <c r="I35" s="68">
        <v>2096</v>
      </c>
      <c r="J35" s="68">
        <v>2073</v>
      </c>
      <c r="K35" s="48">
        <f>SUM(L35:M35)</f>
        <v>3149</v>
      </c>
      <c r="L35" s="48">
        <v>1602</v>
      </c>
      <c r="M35" s="48">
        <v>1547</v>
      </c>
      <c r="N35" s="48">
        <f>SUM(O35:P35)</f>
        <v>6720</v>
      </c>
      <c r="O35" s="48">
        <v>3494</v>
      </c>
      <c r="P35" s="48">
        <v>3226</v>
      </c>
      <c r="Q35" s="48">
        <f>SUM(R35:S35)</f>
        <v>3540</v>
      </c>
      <c r="R35" s="48">
        <v>1802</v>
      </c>
      <c r="S35" s="48">
        <v>1738</v>
      </c>
    </row>
    <row r="36" spans="1:19" s="49" customFormat="1" x14ac:dyDescent="0.15">
      <c r="A36" s="44" t="s">
        <v>26</v>
      </c>
      <c r="B36" s="53">
        <f t="shared" si="1"/>
        <v>114159</v>
      </c>
      <c r="C36" s="53">
        <f t="shared" si="2"/>
        <v>57769</v>
      </c>
      <c r="D36" s="53">
        <f t="shared" si="3"/>
        <v>56390</v>
      </c>
      <c r="E36" s="51">
        <f t="shared" ref="E36:S36" si="9">SUM(E37:E41)</f>
        <v>9811</v>
      </c>
      <c r="F36" s="51">
        <f t="shared" si="9"/>
        <v>5207</v>
      </c>
      <c r="G36" s="51">
        <f t="shared" si="9"/>
        <v>4604</v>
      </c>
      <c r="H36" s="51">
        <f t="shared" si="9"/>
        <v>24234</v>
      </c>
      <c r="I36" s="67">
        <f t="shared" si="9"/>
        <v>11958</v>
      </c>
      <c r="J36" s="67">
        <f t="shared" si="9"/>
        <v>12276</v>
      </c>
      <c r="K36" s="51">
        <f t="shared" si="9"/>
        <v>17997</v>
      </c>
      <c r="L36" s="51">
        <f t="shared" si="9"/>
        <v>9162</v>
      </c>
      <c r="M36" s="51">
        <f t="shared" si="9"/>
        <v>8835</v>
      </c>
      <c r="N36" s="51">
        <f t="shared" si="9"/>
        <v>39122</v>
      </c>
      <c r="O36" s="51">
        <f t="shared" si="9"/>
        <v>20049</v>
      </c>
      <c r="P36" s="51">
        <f t="shared" si="9"/>
        <v>19073</v>
      </c>
      <c r="Q36" s="51">
        <f t="shared" si="9"/>
        <v>22995</v>
      </c>
      <c r="R36" s="51">
        <f t="shared" si="9"/>
        <v>11393</v>
      </c>
      <c r="S36" s="51">
        <f t="shared" si="9"/>
        <v>11602</v>
      </c>
    </row>
    <row r="37" spans="1:19" x14ac:dyDescent="0.15">
      <c r="A37" s="45" t="s">
        <v>25</v>
      </c>
      <c r="B37" s="58">
        <f t="shared" si="1"/>
        <v>19882</v>
      </c>
      <c r="C37" s="58">
        <f t="shared" si="2"/>
        <v>10254</v>
      </c>
      <c r="D37" s="58">
        <f t="shared" si="3"/>
        <v>9628</v>
      </c>
      <c r="E37" s="62">
        <f>SUM(F37:G37)</f>
        <v>1804</v>
      </c>
      <c r="F37" s="62">
        <v>963</v>
      </c>
      <c r="G37" s="62">
        <v>841</v>
      </c>
      <c r="H37" s="62">
        <f>SUM(I37:J37)</f>
        <v>4242</v>
      </c>
      <c r="I37" s="68">
        <v>2132</v>
      </c>
      <c r="J37" s="68">
        <v>2110</v>
      </c>
      <c r="K37" s="48">
        <f>SUM(L37:M37)</f>
        <v>3302</v>
      </c>
      <c r="L37" s="48">
        <v>1652</v>
      </c>
      <c r="M37" s="48">
        <v>1650</v>
      </c>
      <c r="N37" s="48">
        <f>SUM(O37:P37)</f>
        <v>6957</v>
      </c>
      <c r="O37" s="48">
        <v>3691</v>
      </c>
      <c r="P37" s="48">
        <v>3266</v>
      </c>
      <c r="Q37" s="48">
        <f>SUM(R37:S37)</f>
        <v>3577</v>
      </c>
      <c r="R37" s="48">
        <v>1816</v>
      </c>
      <c r="S37" s="48">
        <v>1761</v>
      </c>
    </row>
    <row r="38" spans="1:19" x14ac:dyDescent="0.15">
      <c r="A38" s="45" t="s">
        <v>24</v>
      </c>
      <c r="B38" s="58">
        <f t="shared" ref="B38:B69" si="10">SUM(C38:D38)</f>
        <v>22429</v>
      </c>
      <c r="C38" s="58">
        <f t="shared" ref="C38:C69" si="11">SUM(F38,I38,L38,O38,R38)</f>
        <v>11485</v>
      </c>
      <c r="D38" s="58">
        <f t="shared" ref="D38:D69" si="12">SUM(G38,J38,M38,P38,S38)</f>
        <v>10944</v>
      </c>
      <c r="E38" s="62">
        <f>SUM(F38:G38)</f>
        <v>1950</v>
      </c>
      <c r="F38" s="62">
        <v>1001</v>
      </c>
      <c r="G38" s="62">
        <v>949</v>
      </c>
      <c r="H38" s="62">
        <f>SUM(I38:J38)</f>
        <v>4922</v>
      </c>
      <c r="I38" s="68">
        <v>2456</v>
      </c>
      <c r="J38" s="68">
        <v>2466</v>
      </c>
      <c r="K38" s="48">
        <f>SUM(L38:M38)</f>
        <v>3668</v>
      </c>
      <c r="L38" s="48">
        <v>1952</v>
      </c>
      <c r="M38" s="48">
        <v>1716</v>
      </c>
      <c r="N38" s="48">
        <f>SUM(O38:P38)</f>
        <v>7694</v>
      </c>
      <c r="O38" s="48">
        <v>3939</v>
      </c>
      <c r="P38" s="48">
        <v>3755</v>
      </c>
      <c r="Q38" s="48">
        <f>SUM(R38:S38)</f>
        <v>4195</v>
      </c>
      <c r="R38" s="48">
        <v>2137</v>
      </c>
      <c r="S38" s="48">
        <v>2058</v>
      </c>
    </row>
    <row r="39" spans="1:19" x14ac:dyDescent="0.15">
      <c r="A39" s="45" t="s">
        <v>23</v>
      </c>
      <c r="B39" s="58">
        <f t="shared" si="10"/>
        <v>24222</v>
      </c>
      <c r="C39" s="58">
        <f t="shared" si="11"/>
        <v>12269</v>
      </c>
      <c r="D39" s="58">
        <f t="shared" si="12"/>
        <v>11953</v>
      </c>
      <c r="E39" s="62">
        <f>SUM(F39:G39)</f>
        <v>2158</v>
      </c>
      <c r="F39" s="62">
        <v>1158</v>
      </c>
      <c r="G39" s="62">
        <v>1000</v>
      </c>
      <c r="H39" s="62">
        <f>SUM(I39:J39)</f>
        <v>5163</v>
      </c>
      <c r="I39" s="68">
        <v>2522</v>
      </c>
      <c r="J39" s="68">
        <v>2641</v>
      </c>
      <c r="K39" s="48">
        <f>SUM(L39:M39)</f>
        <v>3851</v>
      </c>
      <c r="L39" s="48">
        <v>1932</v>
      </c>
      <c r="M39" s="48">
        <v>1919</v>
      </c>
      <c r="N39" s="48">
        <f>SUM(O39:P39)</f>
        <v>8168</v>
      </c>
      <c r="O39" s="48">
        <v>4242</v>
      </c>
      <c r="P39" s="48">
        <v>3926</v>
      </c>
      <c r="Q39" s="48">
        <f>SUM(R39:S39)</f>
        <v>4882</v>
      </c>
      <c r="R39" s="48">
        <v>2415</v>
      </c>
      <c r="S39" s="48">
        <v>2467</v>
      </c>
    </row>
    <row r="40" spans="1:19" x14ac:dyDescent="0.15">
      <c r="A40" s="42" t="s">
        <v>22</v>
      </c>
      <c r="B40" s="58">
        <f t="shared" si="10"/>
        <v>24094</v>
      </c>
      <c r="C40" s="58">
        <f t="shared" si="11"/>
        <v>12005</v>
      </c>
      <c r="D40" s="58">
        <f t="shared" si="12"/>
        <v>12089</v>
      </c>
      <c r="E40" s="62">
        <f>SUM(F40:G40)</f>
        <v>2085</v>
      </c>
      <c r="F40" s="62">
        <v>1115</v>
      </c>
      <c r="G40" s="62">
        <v>970</v>
      </c>
      <c r="H40" s="62">
        <f>SUM(I40:J40)</f>
        <v>5047</v>
      </c>
      <c r="I40" s="68">
        <v>2526</v>
      </c>
      <c r="J40" s="68">
        <v>2521</v>
      </c>
      <c r="K40" s="48">
        <f>SUM(L40:M40)</f>
        <v>3724</v>
      </c>
      <c r="L40" s="48">
        <v>1857</v>
      </c>
      <c r="M40" s="48">
        <v>1867</v>
      </c>
      <c r="N40" s="48">
        <f>SUM(O40:P40)</f>
        <v>8208</v>
      </c>
      <c r="O40" s="48">
        <v>4099</v>
      </c>
      <c r="P40" s="48">
        <v>4109</v>
      </c>
      <c r="Q40" s="48">
        <f>SUM(R40:S40)</f>
        <v>5030</v>
      </c>
      <c r="R40" s="48">
        <v>2408</v>
      </c>
      <c r="S40" s="48">
        <v>2622</v>
      </c>
    </row>
    <row r="41" spans="1:19" x14ac:dyDescent="0.15">
      <c r="A41" s="42" t="s">
        <v>21</v>
      </c>
      <c r="B41" s="58">
        <f t="shared" si="10"/>
        <v>23532</v>
      </c>
      <c r="C41" s="58">
        <f t="shared" si="11"/>
        <v>11756</v>
      </c>
      <c r="D41" s="58">
        <f t="shared" si="12"/>
        <v>11776</v>
      </c>
      <c r="E41" s="62">
        <f>SUM(F41:G41)</f>
        <v>1814</v>
      </c>
      <c r="F41" s="62">
        <v>970</v>
      </c>
      <c r="G41" s="62">
        <v>844</v>
      </c>
      <c r="H41" s="62">
        <f>SUM(I41:J41)</f>
        <v>4860</v>
      </c>
      <c r="I41" s="68">
        <v>2322</v>
      </c>
      <c r="J41" s="68">
        <v>2538</v>
      </c>
      <c r="K41" s="48">
        <f>SUM(L41:M41)</f>
        <v>3452</v>
      </c>
      <c r="L41" s="48">
        <v>1769</v>
      </c>
      <c r="M41" s="48">
        <v>1683</v>
      </c>
      <c r="N41" s="48">
        <f>SUM(O41:P41)</f>
        <v>8095</v>
      </c>
      <c r="O41" s="48">
        <v>4078</v>
      </c>
      <c r="P41" s="48">
        <v>4017</v>
      </c>
      <c r="Q41" s="48">
        <f>SUM(R41:S41)</f>
        <v>5311</v>
      </c>
      <c r="R41" s="48">
        <v>2617</v>
      </c>
      <c r="S41" s="48">
        <v>2694</v>
      </c>
    </row>
    <row r="42" spans="1:19" s="49" customFormat="1" x14ac:dyDescent="0.15">
      <c r="A42" s="44" t="s">
        <v>20</v>
      </c>
      <c r="B42" s="53">
        <f t="shared" si="10"/>
        <v>112646</v>
      </c>
      <c r="C42" s="53">
        <f t="shared" si="11"/>
        <v>56168</v>
      </c>
      <c r="D42" s="53">
        <f t="shared" si="12"/>
        <v>56478</v>
      </c>
      <c r="E42" s="51">
        <f t="shared" ref="E42:S42" si="13">SUM(E43:E47)</f>
        <v>7707</v>
      </c>
      <c r="F42" s="51">
        <f t="shared" si="13"/>
        <v>4159</v>
      </c>
      <c r="G42" s="51">
        <f t="shared" si="13"/>
        <v>3548</v>
      </c>
      <c r="H42" s="51">
        <f t="shared" si="13"/>
        <v>22753</v>
      </c>
      <c r="I42" s="67">
        <f t="shared" si="13"/>
        <v>11141</v>
      </c>
      <c r="J42" s="67">
        <f t="shared" si="13"/>
        <v>11612</v>
      </c>
      <c r="K42" s="51">
        <f t="shared" si="13"/>
        <v>15146</v>
      </c>
      <c r="L42" s="51">
        <f t="shared" si="13"/>
        <v>7835</v>
      </c>
      <c r="M42" s="51">
        <f t="shared" si="13"/>
        <v>7311</v>
      </c>
      <c r="N42" s="51">
        <f t="shared" si="13"/>
        <v>36515</v>
      </c>
      <c r="O42" s="51">
        <f t="shared" si="13"/>
        <v>18485</v>
      </c>
      <c r="P42" s="51">
        <f t="shared" si="13"/>
        <v>18030</v>
      </c>
      <c r="Q42" s="51">
        <f t="shared" si="13"/>
        <v>30525</v>
      </c>
      <c r="R42" s="51">
        <f t="shared" si="13"/>
        <v>14548</v>
      </c>
      <c r="S42" s="51">
        <f t="shared" si="13"/>
        <v>15977</v>
      </c>
    </row>
    <row r="43" spans="1:19" x14ac:dyDescent="0.15">
      <c r="A43" s="42" t="s">
        <v>19</v>
      </c>
      <c r="B43" s="58">
        <f t="shared" si="10"/>
        <v>23998</v>
      </c>
      <c r="C43" s="58">
        <f t="shared" si="11"/>
        <v>11745</v>
      </c>
      <c r="D43" s="58">
        <f t="shared" si="12"/>
        <v>12253</v>
      </c>
      <c r="E43" s="62">
        <f>SUM(F43:G43)</f>
        <v>1759</v>
      </c>
      <c r="F43" s="62">
        <v>960</v>
      </c>
      <c r="G43" s="62">
        <v>799</v>
      </c>
      <c r="H43" s="62">
        <f>SUM(I43:J43)</f>
        <v>4880</v>
      </c>
      <c r="I43" s="68">
        <v>2319</v>
      </c>
      <c r="J43" s="68">
        <v>2561</v>
      </c>
      <c r="K43" s="48">
        <f>SUM(L43:M43)</f>
        <v>3468</v>
      </c>
      <c r="L43" s="48">
        <v>1765</v>
      </c>
      <c r="M43" s="48">
        <v>1703</v>
      </c>
      <c r="N43" s="48">
        <f>SUM(O43:P43)</f>
        <v>7988</v>
      </c>
      <c r="O43" s="48">
        <v>3937</v>
      </c>
      <c r="P43" s="48">
        <v>4051</v>
      </c>
      <c r="Q43" s="48">
        <f>SUM(R43:S43)</f>
        <v>5903</v>
      </c>
      <c r="R43" s="48">
        <v>2764</v>
      </c>
      <c r="S43" s="48">
        <v>3139</v>
      </c>
    </row>
    <row r="44" spans="1:19" x14ac:dyDescent="0.15">
      <c r="A44" s="42" t="s">
        <v>15</v>
      </c>
      <c r="B44" s="58">
        <f t="shared" si="10"/>
        <v>20818</v>
      </c>
      <c r="C44" s="58">
        <f t="shared" si="11"/>
        <v>10490</v>
      </c>
      <c r="D44" s="58">
        <f t="shared" si="12"/>
        <v>10328</v>
      </c>
      <c r="E44" s="62">
        <f>SUM(F44:G44)</f>
        <v>1515</v>
      </c>
      <c r="F44" s="62">
        <v>809</v>
      </c>
      <c r="G44" s="62">
        <v>706</v>
      </c>
      <c r="H44" s="62">
        <f>SUM(I44:J44)</f>
        <v>4177</v>
      </c>
      <c r="I44" s="68">
        <v>2110</v>
      </c>
      <c r="J44" s="68">
        <v>2067</v>
      </c>
      <c r="K44" s="48">
        <f>SUM(L44:M44)</f>
        <v>2867</v>
      </c>
      <c r="L44" s="48">
        <v>1473</v>
      </c>
      <c r="M44" s="48">
        <v>1394</v>
      </c>
      <c r="N44" s="48">
        <f>SUM(O44:P44)</f>
        <v>6841</v>
      </c>
      <c r="O44" s="48">
        <v>3509</v>
      </c>
      <c r="P44" s="48">
        <v>3332</v>
      </c>
      <c r="Q44" s="48">
        <f>SUM(R44:S44)</f>
        <v>5418</v>
      </c>
      <c r="R44" s="48">
        <v>2589</v>
      </c>
      <c r="S44" s="48">
        <v>2829</v>
      </c>
    </row>
    <row r="45" spans="1:19" x14ac:dyDescent="0.15">
      <c r="A45" s="42" t="s">
        <v>18</v>
      </c>
      <c r="B45" s="58">
        <f t="shared" si="10"/>
        <v>22721</v>
      </c>
      <c r="C45" s="58">
        <f t="shared" si="11"/>
        <v>11218</v>
      </c>
      <c r="D45" s="58">
        <f t="shared" si="12"/>
        <v>11503</v>
      </c>
      <c r="E45" s="62">
        <f>SUM(F45:G45)</f>
        <v>1581</v>
      </c>
      <c r="F45" s="62">
        <v>847</v>
      </c>
      <c r="G45" s="62">
        <v>734</v>
      </c>
      <c r="H45" s="62">
        <f>SUM(I45:J45)</f>
        <v>4632</v>
      </c>
      <c r="I45" s="68">
        <v>2287</v>
      </c>
      <c r="J45" s="68">
        <v>2345</v>
      </c>
      <c r="K45" s="48">
        <f>SUM(L45:M45)</f>
        <v>3064</v>
      </c>
      <c r="L45" s="48">
        <v>1577</v>
      </c>
      <c r="M45" s="48">
        <v>1487</v>
      </c>
      <c r="N45" s="48">
        <f>SUM(O45:P45)</f>
        <v>7195</v>
      </c>
      <c r="O45" s="48">
        <v>3573</v>
      </c>
      <c r="P45" s="48">
        <v>3622</v>
      </c>
      <c r="Q45" s="48">
        <f>SUM(R45:S45)</f>
        <v>6249</v>
      </c>
      <c r="R45" s="48">
        <v>2934</v>
      </c>
      <c r="S45" s="48">
        <v>3315</v>
      </c>
    </row>
    <row r="46" spans="1:19" x14ac:dyDescent="0.15">
      <c r="A46" s="42" t="s">
        <v>17</v>
      </c>
      <c r="B46" s="58">
        <f t="shared" si="10"/>
        <v>22573</v>
      </c>
      <c r="C46" s="58">
        <f t="shared" si="11"/>
        <v>11387</v>
      </c>
      <c r="D46" s="58">
        <f t="shared" si="12"/>
        <v>11186</v>
      </c>
      <c r="E46" s="62">
        <f>SUM(F46:G46)</f>
        <v>1485</v>
      </c>
      <c r="F46" s="62">
        <v>803</v>
      </c>
      <c r="G46" s="62">
        <v>682</v>
      </c>
      <c r="H46" s="62">
        <f>SUM(I46:J46)</f>
        <v>4576</v>
      </c>
      <c r="I46" s="68">
        <v>2254</v>
      </c>
      <c r="J46" s="68">
        <v>2322</v>
      </c>
      <c r="K46" s="48">
        <f>SUM(L46:M46)</f>
        <v>2884</v>
      </c>
      <c r="L46" s="48">
        <v>1548</v>
      </c>
      <c r="M46" s="48">
        <v>1336</v>
      </c>
      <c r="N46" s="48">
        <f>SUM(O46:P46)</f>
        <v>7222</v>
      </c>
      <c r="O46" s="48">
        <v>3677</v>
      </c>
      <c r="P46" s="48">
        <v>3545</v>
      </c>
      <c r="Q46" s="48">
        <f>SUM(R46:S46)</f>
        <v>6406</v>
      </c>
      <c r="R46" s="48">
        <v>3105</v>
      </c>
      <c r="S46" s="48">
        <v>3301</v>
      </c>
    </row>
    <row r="47" spans="1:19" x14ac:dyDescent="0.15">
      <c r="A47" s="42" t="s">
        <v>16</v>
      </c>
      <c r="B47" s="58">
        <f t="shared" si="10"/>
        <v>22536</v>
      </c>
      <c r="C47" s="58">
        <f t="shared" si="11"/>
        <v>11328</v>
      </c>
      <c r="D47" s="58">
        <f t="shared" si="12"/>
        <v>11208</v>
      </c>
      <c r="E47" s="62">
        <f>SUM(F47:G47)</f>
        <v>1367</v>
      </c>
      <c r="F47" s="62">
        <v>740</v>
      </c>
      <c r="G47" s="62">
        <v>627</v>
      </c>
      <c r="H47" s="62">
        <f>SUM(I47:J47)</f>
        <v>4488</v>
      </c>
      <c r="I47" s="68">
        <v>2171</v>
      </c>
      <c r="J47" s="68">
        <v>2317</v>
      </c>
      <c r="K47" s="48">
        <f>SUM(L47:M47)</f>
        <v>2863</v>
      </c>
      <c r="L47" s="48">
        <v>1472</v>
      </c>
      <c r="M47" s="48">
        <v>1391</v>
      </c>
      <c r="N47" s="48">
        <f>SUM(O47:P47)</f>
        <v>7269</v>
      </c>
      <c r="O47" s="48">
        <v>3789</v>
      </c>
      <c r="P47" s="48">
        <v>3480</v>
      </c>
      <c r="Q47" s="48">
        <f>SUM(R47:S47)</f>
        <v>6549</v>
      </c>
      <c r="R47" s="48">
        <v>3156</v>
      </c>
      <c r="S47" s="48">
        <v>3393</v>
      </c>
    </row>
    <row r="48" spans="1:19" s="49" customFormat="1" x14ac:dyDescent="0.15">
      <c r="A48" s="44" t="s">
        <v>14</v>
      </c>
      <c r="B48" s="53">
        <f t="shared" si="10"/>
        <v>130763</v>
      </c>
      <c r="C48" s="53">
        <f t="shared" si="11"/>
        <v>65004</v>
      </c>
      <c r="D48" s="53">
        <f t="shared" si="12"/>
        <v>65759</v>
      </c>
      <c r="E48" s="51">
        <f t="shared" ref="E48:S48" si="14">SUM(E49:E53)</f>
        <v>7905</v>
      </c>
      <c r="F48" s="51">
        <f t="shared" si="14"/>
        <v>4258</v>
      </c>
      <c r="G48" s="51">
        <f t="shared" si="14"/>
        <v>3647</v>
      </c>
      <c r="H48" s="51">
        <f t="shared" si="14"/>
        <v>27733</v>
      </c>
      <c r="I48" s="67">
        <f t="shared" si="14"/>
        <v>13246</v>
      </c>
      <c r="J48" s="67">
        <f t="shared" si="14"/>
        <v>14487</v>
      </c>
      <c r="K48" s="51">
        <f t="shared" si="14"/>
        <v>15931</v>
      </c>
      <c r="L48" s="51">
        <f t="shared" si="14"/>
        <v>7900</v>
      </c>
      <c r="M48" s="51">
        <f t="shared" si="14"/>
        <v>8031</v>
      </c>
      <c r="N48" s="51">
        <f t="shared" si="14"/>
        <v>40838</v>
      </c>
      <c r="O48" s="51">
        <f t="shared" si="14"/>
        <v>20330</v>
      </c>
      <c r="P48" s="51">
        <f t="shared" si="14"/>
        <v>20508</v>
      </c>
      <c r="Q48" s="51">
        <f t="shared" si="14"/>
        <v>38356</v>
      </c>
      <c r="R48" s="51">
        <f t="shared" si="14"/>
        <v>19270</v>
      </c>
      <c r="S48" s="51">
        <f t="shared" si="14"/>
        <v>19086</v>
      </c>
    </row>
    <row r="49" spans="1:19" x14ac:dyDescent="0.15">
      <c r="A49" s="42" t="s">
        <v>13</v>
      </c>
      <c r="B49" s="58">
        <f t="shared" si="10"/>
        <v>25307</v>
      </c>
      <c r="C49" s="58">
        <f t="shared" si="11"/>
        <v>12652</v>
      </c>
      <c r="D49" s="58">
        <f t="shared" si="12"/>
        <v>12655</v>
      </c>
      <c r="E49" s="62">
        <f>SUM(F49:G49)</f>
        <v>1482</v>
      </c>
      <c r="F49" s="62">
        <v>809</v>
      </c>
      <c r="G49" s="62">
        <v>673</v>
      </c>
      <c r="H49" s="62">
        <f>SUM(I49:J49)</f>
        <v>5306</v>
      </c>
      <c r="I49" s="68">
        <v>2534</v>
      </c>
      <c r="J49" s="68">
        <v>2772</v>
      </c>
      <c r="K49" s="48">
        <f>SUM(L49:M49)</f>
        <v>3092</v>
      </c>
      <c r="L49" s="48">
        <v>1590</v>
      </c>
      <c r="M49" s="48">
        <v>1502</v>
      </c>
      <c r="N49" s="48">
        <f>SUM(O49:P49)</f>
        <v>8022</v>
      </c>
      <c r="O49" s="48">
        <v>4075</v>
      </c>
      <c r="P49" s="48">
        <v>3947</v>
      </c>
      <c r="Q49" s="48">
        <f>SUM(R49:S49)</f>
        <v>7405</v>
      </c>
      <c r="R49" s="48">
        <v>3644</v>
      </c>
      <c r="S49" s="48">
        <v>3761</v>
      </c>
    </row>
    <row r="50" spans="1:19" x14ac:dyDescent="0.15">
      <c r="A50" s="42" t="s">
        <v>12</v>
      </c>
      <c r="B50" s="58">
        <f t="shared" si="10"/>
        <v>25702</v>
      </c>
      <c r="C50" s="58">
        <f t="shared" si="11"/>
        <v>12666</v>
      </c>
      <c r="D50" s="58">
        <f t="shared" si="12"/>
        <v>13036</v>
      </c>
      <c r="E50" s="62">
        <f>SUM(F50:G50)</f>
        <v>1568</v>
      </c>
      <c r="F50" s="62">
        <v>846</v>
      </c>
      <c r="G50" s="62">
        <v>722</v>
      </c>
      <c r="H50" s="62">
        <f>SUM(I50:J50)</f>
        <v>5355</v>
      </c>
      <c r="I50" s="68">
        <v>2524</v>
      </c>
      <c r="J50" s="68">
        <v>2831</v>
      </c>
      <c r="K50" s="48">
        <f>SUM(L50:M50)</f>
        <v>3112</v>
      </c>
      <c r="L50" s="48">
        <v>1549</v>
      </c>
      <c r="M50" s="48">
        <v>1563</v>
      </c>
      <c r="N50" s="48">
        <f>SUM(O50:P50)</f>
        <v>8054</v>
      </c>
      <c r="O50" s="48">
        <v>4009</v>
      </c>
      <c r="P50" s="48">
        <v>4045</v>
      </c>
      <c r="Q50" s="48">
        <f>SUM(R50:S50)</f>
        <v>7613</v>
      </c>
      <c r="R50" s="48">
        <v>3738</v>
      </c>
      <c r="S50" s="48">
        <v>3875</v>
      </c>
    </row>
    <row r="51" spans="1:19" x14ac:dyDescent="0.15">
      <c r="A51" s="42" t="s">
        <v>11</v>
      </c>
      <c r="B51" s="58">
        <f t="shared" si="10"/>
        <v>25854</v>
      </c>
      <c r="C51" s="58">
        <f t="shared" si="11"/>
        <v>12836</v>
      </c>
      <c r="D51" s="58">
        <f t="shared" si="12"/>
        <v>13018</v>
      </c>
      <c r="E51" s="62">
        <f>SUM(F51:G51)</f>
        <v>1546</v>
      </c>
      <c r="F51" s="62">
        <v>817</v>
      </c>
      <c r="G51" s="62">
        <v>729</v>
      </c>
      <c r="H51" s="62">
        <f>SUM(I51:J51)</f>
        <v>5536</v>
      </c>
      <c r="I51" s="68">
        <v>2644</v>
      </c>
      <c r="J51" s="68">
        <v>2892</v>
      </c>
      <c r="K51" s="48">
        <f>SUM(L51:M51)</f>
        <v>3171</v>
      </c>
      <c r="L51" s="48">
        <v>1555</v>
      </c>
      <c r="M51" s="48">
        <v>1616</v>
      </c>
      <c r="N51" s="48">
        <f>SUM(O51:P51)</f>
        <v>8003</v>
      </c>
      <c r="O51" s="48">
        <v>3993</v>
      </c>
      <c r="P51" s="48">
        <v>4010</v>
      </c>
      <c r="Q51" s="48">
        <f>SUM(R51:S51)</f>
        <v>7598</v>
      </c>
      <c r="R51" s="48">
        <v>3827</v>
      </c>
      <c r="S51" s="48">
        <v>3771</v>
      </c>
    </row>
    <row r="52" spans="1:19" x14ac:dyDescent="0.15">
      <c r="A52" s="42" t="s">
        <v>5</v>
      </c>
      <c r="B52" s="58">
        <f t="shared" si="10"/>
        <v>27057</v>
      </c>
      <c r="C52" s="58">
        <f t="shared" si="11"/>
        <v>13468</v>
      </c>
      <c r="D52" s="58">
        <f t="shared" si="12"/>
        <v>13589</v>
      </c>
      <c r="E52" s="62">
        <f>SUM(F52:G52)</f>
        <v>1663</v>
      </c>
      <c r="F52" s="62">
        <v>917</v>
      </c>
      <c r="G52" s="62">
        <v>746</v>
      </c>
      <c r="H52" s="62">
        <f>SUM(I52:J52)</f>
        <v>5768</v>
      </c>
      <c r="I52" s="68">
        <v>2722</v>
      </c>
      <c r="J52" s="68">
        <v>3046</v>
      </c>
      <c r="K52" s="48">
        <f>SUM(L52:M52)</f>
        <v>3308</v>
      </c>
      <c r="L52" s="48">
        <v>1646</v>
      </c>
      <c r="M52" s="48">
        <v>1662</v>
      </c>
      <c r="N52" s="48">
        <f>SUM(O52:P52)</f>
        <v>8394</v>
      </c>
      <c r="O52" s="48">
        <v>4158</v>
      </c>
      <c r="P52" s="48">
        <v>4236</v>
      </c>
      <c r="Q52" s="48">
        <f>SUM(R52:S52)</f>
        <v>7924</v>
      </c>
      <c r="R52" s="48">
        <v>4025</v>
      </c>
      <c r="S52" s="48">
        <v>3899</v>
      </c>
    </row>
    <row r="53" spans="1:19" x14ac:dyDescent="0.15">
      <c r="A53" s="42" t="s">
        <v>6</v>
      </c>
      <c r="B53" s="58">
        <f t="shared" si="10"/>
        <v>26843</v>
      </c>
      <c r="C53" s="58">
        <f t="shared" si="11"/>
        <v>13382</v>
      </c>
      <c r="D53" s="58">
        <f t="shared" si="12"/>
        <v>13461</v>
      </c>
      <c r="E53" s="62">
        <f>SUM(F53:G53)</f>
        <v>1646</v>
      </c>
      <c r="F53" s="62">
        <v>869</v>
      </c>
      <c r="G53" s="62">
        <v>777</v>
      </c>
      <c r="H53" s="62">
        <f>SUM(I53:J53)</f>
        <v>5768</v>
      </c>
      <c r="I53" s="68">
        <v>2822</v>
      </c>
      <c r="J53" s="68">
        <v>2946</v>
      </c>
      <c r="K53" s="48">
        <f>SUM(L53:M53)</f>
        <v>3248</v>
      </c>
      <c r="L53" s="48">
        <v>1560</v>
      </c>
      <c r="M53" s="48">
        <v>1688</v>
      </c>
      <c r="N53" s="48">
        <f>SUM(O53:P53)</f>
        <v>8365</v>
      </c>
      <c r="O53" s="48">
        <v>4095</v>
      </c>
      <c r="P53" s="48">
        <v>4270</v>
      </c>
      <c r="Q53" s="48">
        <f>SUM(R53:S53)</f>
        <v>7816</v>
      </c>
      <c r="R53" s="48">
        <v>4036</v>
      </c>
      <c r="S53" s="48">
        <v>3780</v>
      </c>
    </row>
    <row r="54" spans="1:19" s="49" customFormat="1" x14ac:dyDescent="0.15">
      <c r="A54" s="44" t="s">
        <v>9</v>
      </c>
      <c r="B54" s="53">
        <f t="shared" si="10"/>
        <v>126061</v>
      </c>
      <c r="C54" s="53">
        <f t="shared" si="11"/>
        <v>62901</v>
      </c>
      <c r="D54" s="53">
        <f t="shared" si="12"/>
        <v>63160</v>
      </c>
      <c r="E54" s="51">
        <f t="shared" ref="E54:S54" si="15">SUM(E55:E59)</f>
        <v>7569</v>
      </c>
      <c r="F54" s="51">
        <f t="shared" si="15"/>
        <v>4015</v>
      </c>
      <c r="G54" s="51">
        <f t="shared" si="15"/>
        <v>3554</v>
      </c>
      <c r="H54" s="51">
        <f t="shared" si="15"/>
        <v>27255</v>
      </c>
      <c r="I54" s="67">
        <f t="shared" si="15"/>
        <v>13422</v>
      </c>
      <c r="J54" s="67">
        <f t="shared" si="15"/>
        <v>13833</v>
      </c>
      <c r="K54" s="51">
        <f t="shared" si="15"/>
        <v>16723</v>
      </c>
      <c r="L54" s="51">
        <f t="shared" si="15"/>
        <v>7902</v>
      </c>
      <c r="M54" s="51">
        <f t="shared" si="15"/>
        <v>8821</v>
      </c>
      <c r="N54" s="51">
        <f t="shared" si="15"/>
        <v>40212</v>
      </c>
      <c r="O54" s="51">
        <f t="shared" si="15"/>
        <v>19845</v>
      </c>
      <c r="P54" s="51">
        <f t="shared" si="15"/>
        <v>20367</v>
      </c>
      <c r="Q54" s="51">
        <f t="shared" si="15"/>
        <v>34302</v>
      </c>
      <c r="R54" s="51">
        <f t="shared" si="15"/>
        <v>17717</v>
      </c>
      <c r="S54" s="51">
        <f t="shared" si="15"/>
        <v>16585</v>
      </c>
    </row>
    <row r="55" spans="1:19" x14ac:dyDescent="0.15">
      <c r="A55" s="42" t="s">
        <v>7</v>
      </c>
      <c r="B55" s="58">
        <f t="shared" si="10"/>
        <v>25533</v>
      </c>
      <c r="C55" s="58">
        <f t="shared" si="11"/>
        <v>12713</v>
      </c>
      <c r="D55" s="58">
        <f t="shared" si="12"/>
        <v>12820</v>
      </c>
      <c r="E55" s="62">
        <f>SUM(F55:G55)</f>
        <v>1517</v>
      </c>
      <c r="F55" s="62">
        <v>835</v>
      </c>
      <c r="G55" s="62">
        <v>682</v>
      </c>
      <c r="H55" s="62">
        <f>SUM(I55:J55)</f>
        <v>5695</v>
      </c>
      <c r="I55" s="68">
        <v>2701</v>
      </c>
      <c r="J55" s="68">
        <v>2994</v>
      </c>
      <c r="K55" s="48">
        <f>SUM(L55:M55)</f>
        <v>3195</v>
      </c>
      <c r="L55" s="48">
        <v>1577</v>
      </c>
      <c r="M55" s="48">
        <v>1618</v>
      </c>
      <c r="N55" s="48">
        <f>SUM(O55:P55)</f>
        <v>7919</v>
      </c>
      <c r="O55" s="48">
        <v>3900</v>
      </c>
      <c r="P55" s="48">
        <v>4019</v>
      </c>
      <c r="Q55" s="48">
        <f>SUM(R55:S55)</f>
        <v>7207</v>
      </c>
      <c r="R55" s="48">
        <v>3700</v>
      </c>
      <c r="S55" s="48">
        <v>3507</v>
      </c>
    </row>
    <row r="56" spans="1:19" x14ac:dyDescent="0.15">
      <c r="A56" s="42" t="s">
        <v>8</v>
      </c>
      <c r="B56" s="58">
        <f t="shared" si="10"/>
        <v>27249</v>
      </c>
      <c r="C56" s="58">
        <f t="shared" si="11"/>
        <v>13539</v>
      </c>
      <c r="D56" s="58">
        <f t="shared" si="12"/>
        <v>13710</v>
      </c>
      <c r="E56" s="62">
        <f>SUM(F56:G56)</f>
        <v>1534</v>
      </c>
      <c r="F56" s="62">
        <v>815</v>
      </c>
      <c r="G56" s="62">
        <v>719</v>
      </c>
      <c r="H56" s="62">
        <f>SUM(I56:J56)</f>
        <v>5900</v>
      </c>
      <c r="I56" s="68">
        <v>2920</v>
      </c>
      <c r="J56" s="68">
        <v>2980</v>
      </c>
      <c r="K56" s="48">
        <f>SUM(L56:M56)</f>
        <v>3523</v>
      </c>
      <c r="L56" s="48">
        <v>1638</v>
      </c>
      <c r="M56" s="48">
        <v>1885</v>
      </c>
      <c r="N56" s="48">
        <f>SUM(O56:P56)</f>
        <v>8635</v>
      </c>
      <c r="O56" s="48">
        <v>4346</v>
      </c>
      <c r="P56" s="48">
        <v>4289</v>
      </c>
      <c r="Q56" s="48">
        <f>SUM(R56:S56)</f>
        <v>7657</v>
      </c>
      <c r="R56" s="48">
        <v>3820</v>
      </c>
      <c r="S56" s="48">
        <v>3837</v>
      </c>
    </row>
    <row r="57" spans="1:19" x14ac:dyDescent="0.15">
      <c r="A57" s="42" t="s">
        <v>10</v>
      </c>
      <c r="B57" s="58">
        <f t="shared" si="10"/>
        <v>24730</v>
      </c>
      <c r="C57" s="58">
        <f t="shared" si="11"/>
        <v>12256</v>
      </c>
      <c r="D57" s="58">
        <f t="shared" si="12"/>
        <v>12474</v>
      </c>
      <c r="E57" s="62">
        <f>SUM(F57:G57)</f>
        <v>1501</v>
      </c>
      <c r="F57" s="62">
        <v>806</v>
      </c>
      <c r="G57" s="62">
        <v>695</v>
      </c>
      <c r="H57" s="62">
        <f>SUM(I57:J57)</f>
        <v>5404</v>
      </c>
      <c r="I57" s="68">
        <v>2673</v>
      </c>
      <c r="J57" s="68">
        <v>2731</v>
      </c>
      <c r="K57" s="48">
        <f>SUM(L57:M57)</f>
        <v>3364</v>
      </c>
      <c r="L57" s="48">
        <v>1574</v>
      </c>
      <c r="M57" s="48">
        <v>1790</v>
      </c>
      <c r="N57" s="48">
        <f>SUM(O57:P57)</f>
        <v>7862</v>
      </c>
      <c r="O57" s="48">
        <v>3796</v>
      </c>
      <c r="P57" s="48">
        <v>4066</v>
      </c>
      <c r="Q57" s="48">
        <f>SUM(R57:S57)</f>
        <v>6599</v>
      </c>
      <c r="R57" s="48">
        <v>3407</v>
      </c>
      <c r="S57" s="48">
        <v>3192</v>
      </c>
    </row>
    <row r="58" spans="1:19" x14ac:dyDescent="0.15">
      <c r="A58" s="42" t="s">
        <v>57</v>
      </c>
      <c r="B58" s="58">
        <f t="shared" si="10"/>
        <v>24315</v>
      </c>
      <c r="C58" s="58">
        <f t="shared" si="11"/>
        <v>12410</v>
      </c>
      <c r="D58" s="58">
        <f t="shared" si="12"/>
        <v>11905</v>
      </c>
      <c r="E58" s="62">
        <f>SUM(F58:G58)</f>
        <v>1495</v>
      </c>
      <c r="F58" s="62">
        <v>790</v>
      </c>
      <c r="G58" s="62">
        <v>705</v>
      </c>
      <c r="H58" s="62">
        <f>SUM(I58:J58)</f>
        <v>5176</v>
      </c>
      <c r="I58" s="68">
        <v>2579</v>
      </c>
      <c r="J58" s="68">
        <v>2597</v>
      </c>
      <c r="K58" s="48">
        <f>SUM(L58:M58)</f>
        <v>3285</v>
      </c>
      <c r="L58" s="48">
        <v>1584</v>
      </c>
      <c r="M58" s="48">
        <v>1701</v>
      </c>
      <c r="N58" s="48">
        <f>SUM(O58:P58)</f>
        <v>7799</v>
      </c>
      <c r="O58" s="48">
        <v>3960</v>
      </c>
      <c r="P58" s="48">
        <v>3839</v>
      </c>
      <c r="Q58" s="48">
        <f>SUM(R58:S58)</f>
        <v>6560</v>
      </c>
      <c r="R58" s="48">
        <v>3497</v>
      </c>
      <c r="S58" s="48">
        <v>3063</v>
      </c>
    </row>
    <row r="59" spans="1:19" x14ac:dyDescent="0.15">
      <c r="A59" s="42" t="s">
        <v>66</v>
      </c>
      <c r="B59" s="58">
        <f t="shared" si="10"/>
        <v>24234</v>
      </c>
      <c r="C59" s="58">
        <f t="shared" si="11"/>
        <v>11983</v>
      </c>
      <c r="D59" s="58">
        <f t="shared" si="12"/>
        <v>12251</v>
      </c>
      <c r="E59" s="62">
        <f>SUM(F59:G59)</f>
        <v>1522</v>
      </c>
      <c r="F59" s="62">
        <v>769</v>
      </c>
      <c r="G59" s="62">
        <v>753</v>
      </c>
      <c r="H59" s="62">
        <f>SUM(I59:J59)</f>
        <v>5080</v>
      </c>
      <c r="I59" s="68">
        <v>2549</v>
      </c>
      <c r="J59" s="68">
        <v>2531</v>
      </c>
      <c r="K59" s="48">
        <f>SUM(L59:M59)</f>
        <v>3356</v>
      </c>
      <c r="L59" s="48">
        <v>1529</v>
      </c>
      <c r="M59" s="48">
        <v>1827</v>
      </c>
      <c r="N59" s="48">
        <f>SUM(O59:P59)</f>
        <v>7997</v>
      </c>
      <c r="O59" s="48">
        <v>3843</v>
      </c>
      <c r="P59" s="48">
        <v>4154</v>
      </c>
      <c r="Q59" s="48">
        <f>SUM(R59:S59)</f>
        <v>6279</v>
      </c>
      <c r="R59" s="48">
        <v>3293</v>
      </c>
      <c r="S59" s="48">
        <v>2986</v>
      </c>
    </row>
    <row r="60" spans="1:19" s="49" customFormat="1" x14ac:dyDescent="0.15">
      <c r="A60" s="44" t="s">
        <v>59</v>
      </c>
      <c r="B60" s="53">
        <f t="shared" si="10"/>
        <v>117872</v>
      </c>
      <c r="C60" s="53">
        <f t="shared" si="11"/>
        <v>58841</v>
      </c>
      <c r="D60" s="53">
        <f t="shared" si="12"/>
        <v>59031</v>
      </c>
      <c r="E60" s="51">
        <f t="shared" ref="E60:S60" si="16">SUM(E61:E65)</f>
        <v>8416</v>
      </c>
      <c r="F60" s="51">
        <f t="shared" si="16"/>
        <v>4092</v>
      </c>
      <c r="G60" s="51">
        <f t="shared" si="16"/>
        <v>4324</v>
      </c>
      <c r="H60" s="51">
        <f t="shared" si="16"/>
        <v>24708</v>
      </c>
      <c r="I60" s="67">
        <f t="shared" si="16"/>
        <v>12089</v>
      </c>
      <c r="J60" s="67">
        <f t="shared" si="16"/>
        <v>12619</v>
      </c>
      <c r="K60" s="51">
        <f t="shared" si="16"/>
        <v>18136</v>
      </c>
      <c r="L60" s="51">
        <f t="shared" si="16"/>
        <v>8590</v>
      </c>
      <c r="M60" s="51">
        <f t="shared" si="16"/>
        <v>9546</v>
      </c>
      <c r="N60" s="51">
        <f t="shared" si="16"/>
        <v>40090</v>
      </c>
      <c r="O60" s="51">
        <f t="shared" si="16"/>
        <v>19510</v>
      </c>
      <c r="P60" s="51">
        <f t="shared" si="16"/>
        <v>20580</v>
      </c>
      <c r="Q60" s="51">
        <f t="shared" si="16"/>
        <v>26522</v>
      </c>
      <c r="R60" s="51">
        <f t="shared" si="16"/>
        <v>14560</v>
      </c>
      <c r="S60" s="51">
        <f t="shared" si="16"/>
        <v>11962</v>
      </c>
    </row>
    <row r="61" spans="1:19" x14ac:dyDescent="0.15">
      <c r="A61" s="42" t="s">
        <v>60</v>
      </c>
      <c r="B61" s="58">
        <f t="shared" si="10"/>
        <v>22892</v>
      </c>
      <c r="C61" s="58">
        <f t="shared" si="11"/>
        <v>11517</v>
      </c>
      <c r="D61" s="58">
        <f t="shared" si="12"/>
        <v>11375</v>
      </c>
      <c r="E61" s="62">
        <f>SUM(F61:G61)</f>
        <v>1475</v>
      </c>
      <c r="F61" s="62">
        <v>729</v>
      </c>
      <c r="G61" s="62">
        <v>746</v>
      </c>
      <c r="H61" s="62">
        <f>SUM(I61:J61)</f>
        <v>4894</v>
      </c>
      <c r="I61" s="68">
        <v>2430</v>
      </c>
      <c r="J61" s="68">
        <v>2464</v>
      </c>
      <c r="K61" s="48">
        <f>SUM(L61:M61)</f>
        <v>3381</v>
      </c>
      <c r="L61" s="48">
        <v>1616</v>
      </c>
      <c r="M61" s="48">
        <v>1765</v>
      </c>
      <c r="N61" s="48">
        <f>SUM(O61:P61)</f>
        <v>7562</v>
      </c>
      <c r="O61" s="48">
        <v>3739</v>
      </c>
      <c r="P61" s="48">
        <v>3823</v>
      </c>
      <c r="Q61" s="48">
        <f>SUM(R61:S61)</f>
        <v>5580</v>
      </c>
      <c r="R61" s="48">
        <v>3003</v>
      </c>
      <c r="S61" s="48">
        <v>2577</v>
      </c>
    </row>
    <row r="62" spans="1:19" x14ac:dyDescent="0.15">
      <c r="A62" s="42" t="s">
        <v>62</v>
      </c>
      <c r="B62" s="58">
        <f t="shared" si="10"/>
        <v>23021</v>
      </c>
      <c r="C62" s="58">
        <f t="shared" si="11"/>
        <v>11603</v>
      </c>
      <c r="D62" s="58">
        <f t="shared" si="12"/>
        <v>11418</v>
      </c>
      <c r="E62" s="62">
        <f>SUM(F62:G62)</f>
        <v>1571</v>
      </c>
      <c r="F62" s="62">
        <v>813</v>
      </c>
      <c r="G62" s="62">
        <v>758</v>
      </c>
      <c r="H62" s="62">
        <f>SUM(I62:J62)</f>
        <v>4791</v>
      </c>
      <c r="I62" s="68">
        <v>2359</v>
      </c>
      <c r="J62" s="68">
        <v>2432</v>
      </c>
      <c r="K62" s="48">
        <f>SUM(L62:M62)</f>
        <v>3464</v>
      </c>
      <c r="L62" s="48">
        <v>1669</v>
      </c>
      <c r="M62" s="48">
        <v>1795</v>
      </c>
      <c r="N62" s="48">
        <f>SUM(O62:P62)</f>
        <v>7827</v>
      </c>
      <c r="O62" s="48">
        <v>3828</v>
      </c>
      <c r="P62" s="48">
        <v>3999</v>
      </c>
      <c r="Q62" s="48">
        <f>SUM(R62:S62)</f>
        <v>5368</v>
      </c>
      <c r="R62" s="48">
        <v>2934</v>
      </c>
      <c r="S62" s="48">
        <v>2434</v>
      </c>
    </row>
    <row r="63" spans="1:19" x14ac:dyDescent="0.15">
      <c r="A63" s="42" t="s">
        <v>64</v>
      </c>
      <c r="B63" s="58">
        <f t="shared" si="10"/>
        <v>22994</v>
      </c>
      <c r="C63" s="58">
        <f t="shared" si="11"/>
        <v>11516</v>
      </c>
      <c r="D63" s="58">
        <f t="shared" si="12"/>
        <v>11478</v>
      </c>
      <c r="E63" s="62">
        <f>SUM(F63:G63)</f>
        <v>1615</v>
      </c>
      <c r="F63" s="62">
        <v>769</v>
      </c>
      <c r="G63" s="62">
        <v>846</v>
      </c>
      <c r="H63" s="62">
        <f>SUM(I63:J63)</f>
        <v>4904</v>
      </c>
      <c r="I63" s="68">
        <v>2381</v>
      </c>
      <c r="J63" s="68">
        <v>2523</v>
      </c>
      <c r="K63" s="48">
        <f>SUM(L63:M63)</f>
        <v>3463</v>
      </c>
      <c r="L63" s="48">
        <v>1627</v>
      </c>
      <c r="M63" s="48">
        <v>1836</v>
      </c>
      <c r="N63" s="48">
        <f>SUM(O63:P63)</f>
        <v>7802</v>
      </c>
      <c r="O63" s="48">
        <v>3764</v>
      </c>
      <c r="P63" s="48">
        <v>4038</v>
      </c>
      <c r="Q63" s="48">
        <f>SUM(R63:S63)</f>
        <v>5210</v>
      </c>
      <c r="R63" s="48">
        <v>2975</v>
      </c>
      <c r="S63" s="48">
        <v>2235</v>
      </c>
    </row>
    <row r="64" spans="1:19" x14ac:dyDescent="0.15">
      <c r="A64" s="42" t="s">
        <v>58</v>
      </c>
      <c r="B64" s="58">
        <f t="shared" si="10"/>
        <v>23552</v>
      </c>
      <c r="C64" s="58">
        <f t="shared" si="11"/>
        <v>11706</v>
      </c>
      <c r="D64" s="58">
        <f t="shared" si="12"/>
        <v>11846</v>
      </c>
      <c r="E64" s="62">
        <f>SUM(F64:G64)</f>
        <v>1796</v>
      </c>
      <c r="F64" s="62">
        <v>884</v>
      </c>
      <c r="G64" s="62">
        <v>912</v>
      </c>
      <c r="H64" s="62">
        <f>SUM(I64:J64)</f>
        <v>4868</v>
      </c>
      <c r="I64" s="68">
        <v>2407</v>
      </c>
      <c r="J64" s="68">
        <v>2461</v>
      </c>
      <c r="K64" s="48">
        <f>SUM(L64:M64)</f>
        <v>3727</v>
      </c>
      <c r="L64" s="48">
        <v>1742</v>
      </c>
      <c r="M64" s="48">
        <v>1985</v>
      </c>
      <c r="N64" s="48">
        <f>SUM(O64:P64)</f>
        <v>8112</v>
      </c>
      <c r="O64" s="48">
        <v>3940</v>
      </c>
      <c r="P64" s="48">
        <v>4172</v>
      </c>
      <c r="Q64" s="48">
        <f>SUM(R64:S64)</f>
        <v>5049</v>
      </c>
      <c r="R64" s="48">
        <v>2733</v>
      </c>
      <c r="S64" s="48">
        <v>2316</v>
      </c>
    </row>
    <row r="65" spans="1:19" x14ac:dyDescent="0.15">
      <c r="A65" s="42" t="s">
        <v>63</v>
      </c>
      <c r="B65" s="58">
        <f t="shared" si="10"/>
        <v>25413</v>
      </c>
      <c r="C65" s="58">
        <f t="shared" si="11"/>
        <v>12499</v>
      </c>
      <c r="D65" s="58">
        <f t="shared" si="12"/>
        <v>12914</v>
      </c>
      <c r="E65" s="62">
        <f>SUM(F65:G65)</f>
        <v>1959</v>
      </c>
      <c r="F65" s="62">
        <v>897</v>
      </c>
      <c r="G65" s="62">
        <v>1062</v>
      </c>
      <c r="H65" s="62">
        <f>SUM(I65:J65)</f>
        <v>5251</v>
      </c>
      <c r="I65" s="68">
        <v>2512</v>
      </c>
      <c r="J65" s="68">
        <v>2739</v>
      </c>
      <c r="K65" s="48">
        <f>SUM(L65:M65)</f>
        <v>4101</v>
      </c>
      <c r="L65" s="48">
        <v>1936</v>
      </c>
      <c r="M65" s="48">
        <v>2165</v>
      </c>
      <c r="N65" s="48">
        <f>SUM(O65:P65)</f>
        <v>8787</v>
      </c>
      <c r="O65" s="48">
        <v>4239</v>
      </c>
      <c r="P65" s="48">
        <v>4548</v>
      </c>
      <c r="Q65" s="48">
        <f>SUM(R65:S65)</f>
        <v>5315</v>
      </c>
      <c r="R65" s="48">
        <v>2915</v>
      </c>
      <c r="S65" s="48">
        <v>2400</v>
      </c>
    </row>
    <row r="66" spans="1:19" s="49" customFormat="1" x14ac:dyDescent="0.15">
      <c r="A66" s="44" t="s">
        <v>65</v>
      </c>
      <c r="B66" s="53">
        <f t="shared" si="10"/>
        <v>98644</v>
      </c>
      <c r="C66" s="53">
        <f t="shared" si="11"/>
        <v>48427</v>
      </c>
      <c r="D66" s="53">
        <f t="shared" si="12"/>
        <v>50217</v>
      </c>
      <c r="E66" s="51">
        <f t="shared" ref="E66:S66" si="17">SUM(E67:E71)</f>
        <v>8803</v>
      </c>
      <c r="F66" s="51">
        <f t="shared" si="17"/>
        <v>4269</v>
      </c>
      <c r="G66" s="51">
        <f t="shared" si="17"/>
        <v>4534</v>
      </c>
      <c r="H66" s="51">
        <f t="shared" si="17"/>
        <v>20684</v>
      </c>
      <c r="I66" s="67">
        <f t="shared" si="17"/>
        <v>10078</v>
      </c>
      <c r="J66" s="67">
        <f t="shared" si="17"/>
        <v>10606</v>
      </c>
      <c r="K66" s="51">
        <f t="shared" si="17"/>
        <v>16803</v>
      </c>
      <c r="L66" s="51">
        <f t="shared" si="17"/>
        <v>7924</v>
      </c>
      <c r="M66" s="51">
        <f t="shared" si="17"/>
        <v>8879</v>
      </c>
      <c r="N66" s="51">
        <f t="shared" si="17"/>
        <v>34245</v>
      </c>
      <c r="O66" s="51">
        <f t="shared" si="17"/>
        <v>16634</v>
      </c>
      <c r="P66" s="51">
        <f t="shared" si="17"/>
        <v>17611</v>
      </c>
      <c r="Q66" s="51">
        <f t="shared" si="17"/>
        <v>18109</v>
      </c>
      <c r="R66" s="51">
        <f t="shared" si="17"/>
        <v>9522</v>
      </c>
      <c r="S66" s="51">
        <f t="shared" si="17"/>
        <v>8587</v>
      </c>
    </row>
    <row r="67" spans="1:19" x14ac:dyDescent="0.15">
      <c r="A67" s="42" t="s">
        <v>61</v>
      </c>
      <c r="B67" s="58">
        <f t="shared" si="10"/>
        <v>23017</v>
      </c>
      <c r="C67" s="58">
        <f t="shared" si="11"/>
        <v>11264</v>
      </c>
      <c r="D67" s="58">
        <f t="shared" si="12"/>
        <v>11753</v>
      </c>
      <c r="E67" s="62">
        <f>SUM(F67:G67)</f>
        <v>1813</v>
      </c>
      <c r="F67" s="62">
        <v>889</v>
      </c>
      <c r="G67" s="62">
        <v>924</v>
      </c>
      <c r="H67" s="62">
        <f>SUM(I67:J67)</f>
        <v>4727</v>
      </c>
      <c r="I67" s="68">
        <v>2296</v>
      </c>
      <c r="J67" s="68">
        <v>2431</v>
      </c>
      <c r="K67" s="48">
        <f>SUM(L67:M67)</f>
        <v>3784</v>
      </c>
      <c r="L67" s="48">
        <v>1765</v>
      </c>
      <c r="M67" s="48">
        <v>2019</v>
      </c>
      <c r="N67" s="48">
        <f>SUM(O67:P67)</f>
        <v>8109</v>
      </c>
      <c r="O67" s="48">
        <v>3867</v>
      </c>
      <c r="P67" s="48">
        <v>4242</v>
      </c>
      <c r="Q67" s="48">
        <f>SUM(R67:S67)</f>
        <v>4584</v>
      </c>
      <c r="R67" s="48">
        <v>2447</v>
      </c>
      <c r="S67" s="48">
        <v>2137</v>
      </c>
    </row>
    <row r="68" spans="1:19" x14ac:dyDescent="0.15">
      <c r="A68" s="42" t="s">
        <v>68</v>
      </c>
      <c r="B68" s="58">
        <f t="shared" si="10"/>
        <v>20514</v>
      </c>
      <c r="C68" s="58">
        <f t="shared" si="11"/>
        <v>9987</v>
      </c>
      <c r="D68" s="58">
        <f t="shared" si="12"/>
        <v>10527</v>
      </c>
      <c r="E68" s="62">
        <f>SUM(F68:G68)</f>
        <v>1773</v>
      </c>
      <c r="F68" s="62">
        <v>872</v>
      </c>
      <c r="G68" s="62">
        <v>901</v>
      </c>
      <c r="H68" s="62">
        <f>SUM(I68:J68)</f>
        <v>4274</v>
      </c>
      <c r="I68" s="68">
        <v>2041</v>
      </c>
      <c r="J68" s="68">
        <v>2233</v>
      </c>
      <c r="K68" s="48">
        <f>SUM(L68:M68)</f>
        <v>3494</v>
      </c>
      <c r="L68" s="48">
        <v>1643</v>
      </c>
      <c r="M68" s="48">
        <v>1851</v>
      </c>
      <c r="N68" s="48">
        <f>SUM(O68:P68)</f>
        <v>7048</v>
      </c>
      <c r="O68" s="48">
        <v>3338</v>
      </c>
      <c r="P68" s="48">
        <v>3710</v>
      </c>
      <c r="Q68" s="48">
        <f>SUM(R68:S68)</f>
        <v>3925</v>
      </c>
      <c r="R68" s="48">
        <v>2093</v>
      </c>
      <c r="S68" s="48">
        <v>1832</v>
      </c>
    </row>
    <row r="69" spans="1:19" x14ac:dyDescent="0.15">
      <c r="A69" s="42" t="s">
        <v>67</v>
      </c>
      <c r="B69" s="58">
        <f t="shared" si="10"/>
        <v>20127</v>
      </c>
      <c r="C69" s="58">
        <f t="shared" si="11"/>
        <v>9945</v>
      </c>
      <c r="D69" s="58">
        <f t="shared" si="12"/>
        <v>10182</v>
      </c>
      <c r="E69" s="62">
        <f>SUM(F69:G69)</f>
        <v>1817</v>
      </c>
      <c r="F69" s="62">
        <v>878</v>
      </c>
      <c r="G69" s="62">
        <v>939</v>
      </c>
      <c r="H69" s="62">
        <f>SUM(I69:J69)</f>
        <v>4192</v>
      </c>
      <c r="I69" s="68">
        <v>2100</v>
      </c>
      <c r="J69" s="68">
        <v>2092</v>
      </c>
      <c r="K69" s="48">
        <f>SUM(L69:M69)</f>
        <v>3403</v>
      </c>
      <c r="L69" s="48">
        <v>1598</v>
      </c>
      <c r="M69" s="48">
        <v>1805</v>
      </c>
      <c r="N69" s="48">
        <f>SUM(O69:P69)</f>
        <v>7077</v>
      </c>
      <c r="O69" s="48">
        <v>3450</v>
      </c>
      <c r="P69" s="48">
        <v>3627</v>
      </c>
      <c r="Q69" s="48">
        <f>SUM(R69:S69)</f>
        <v>3638</v>
      </c>
      <c r="R69" s="48">
        <v>1919</v>
      </c>
      <c r="S69" s="48">
        <v>1719</v>
      </c>
    </row>
    <row r="70" spans="1:19" x14ac:dyDescent="0.15">
      <c r="A70" s="42" t="s">
        <v>70</v>
      </c>
      <c r="B70" s="58">
        <f t="shared" ref="B70:B101" si="18">SUM(C70:D70)</f>
        <v>17042</v>
      </c>
      <c r="C70" s="58">
        <f t="shared" ref="C70:C101" si="19">SUM(F70,I70,L70,O70,R70)</f>
        <v>8525</v>
      </c>
      <c r="D70" s="58">
        <f t="shared" ref="D70:D101" si="20">SUM(G70,J70,M70,P70,S70)</f>
        <v>8517</v>
      </c>
      <c r="E70" s="62">
        <f>SUM(F70:G70)</f>
        <v>1616</v>
      </c>
      <c r="F70" s="62">
        <v>820</v>
      </c>
      <c r="G70" s="62">
        <v>796</v>
      </c>
      <c r="H70" s="62">
        <f>SUM(I70:J70)</f>
        <v>3671</v>
      </c>
      <c r="I70" s="68">
        <v>1828</v>
      </c>
      <c r="J70" s="68">
        <v>1843</v>
      </c>
      <c r="K70" s="48">
        <f>SUM(L70:M70)</f>
        <v>2942</v>
      </c>
      <c r="L70" s="48">
        <v>1408</v>
      </c>
      <c r="M70" s="48">
        <v>1534</v>
      </c>
      <c r="N70" s="48">
        <f>SUM(O70:P70)</f>
        <v>5833</v>
      </c>
      <c r="O70" s="48">
        <v>2935</v>
      </c>
      <c r="P70" s="48">
        <v>2898</v>
      </c>
      <c r="Q70" s="48">
        <f>SUM(R70:S70)</f>
        <v>2980</v>
      </c>
      <c r="R70" s="48">
        <v>1534</v>
      </c>
      <c r="S70" s="48">
        <v>1446</v>
      </c>
    </row>
    <row r="71" spans="1:19" x14ac:dyDescent="0.15">
      <c r="A71" s="42" t="s">
        <v>69</v>
      </c>
      <c r="B71" s="58">
        <f t="shared" si="18"/>
        <v>17944</v>
      </c>
      <c r="C71" s="58">
        <f t="shared" si="19"/>
        <v>8706</v>
      </c>
      <c r="D71" s="58">
        <f t="shared" si="20"/>
        <v>9238</v>
      </c>
      <c r="E71" s="62">
        <f>SUM(F71:G71)</f>
        <v>1784</v>
      </c>
      <c r="F71" s="62">
        <v>810</v>
      </c>
      <c r="G71" s="62">
        <v>974</v>
      </c>
      <c r="H71" s="62">
        <f>SUM(I71:J71)</f>
        <v>3820</v>
      </c>
      <c r="I71" s="68">
        <v>1813</v>
      </c>
      <c r="J71" s="68">
        <v>2007</v>
      </c>
      <c r="K71" s="48">
        <f>SUM(L71:M71)</f>
        <v>3180</v>
      </c>
      <c r="L71" s="48">
        <v>1510</v>
      </c>
      <c r="M71" s="48">
        <v>1670</v>
      </c>
      <c r="N71" s="48">
        <f>SUM(O71:P71)</f>
        <v>6178</v>
      </c>
      <c r="O71" s="48">
        <v>3044</v>
      </c>
      <c r="P71" s="48">
        <v>3134</v>
      </c>
      <c r="Q71" s="48">
        <f>SUM(R71:S71)</f>
        <v>2982</v>
      </c>
      <c r="R71" s="48">
        <v>1529</v>
      </c>
      <c r="S71" s="48">
        <v>1453</v>
      </c>
    </row>
    <row r="72" spans="1:19" s="49" customFormat="1" x14ac:dyDescent="0.15">
      <c r="A72" s="44" t="s">
        <v>71</v>
      </c>
      <c r="B72" s="53">
        <f t="shared" si="18"/>
        <v>66389</v>
      </c>
      <c r="C72" s="53">
        <f t="shared" si="19"/>
        <v>32234</v>
      </c>
      <c r="D72" s="53">
        <f t="shared" si="20"/>
        <v>34155</v>
      </c>
      <c r="E72" s="51">
        <f t="shared" ref="E72:S72" si="21">SUM(E73:E77)</f>
        <v>6986</v>
      </c>
      <c r="F72" s="51">
        <f t="shared" si="21"/>
        <v>3309</v>
      </c>
      <c r="G72" s="51">
        <f t="shared" si="21"/>
        <v>3677</v>
      </c>
      <c r="H72" s="51">
        <f t="shared" si="21"/>
        <v>13632</v>
      </c>
      <c r="I72" s="67">
        <f t="shared" si="21"/>
        <v>6687</v>
      </c>
      <c r="J72" s="67">
        <f t="shared" si="21"/>
        <v>6945</v>
      </c>
      <c r="K72" s="51">
        <f t="shared" si="21"/>
        <v>11974</v>
      </c>
      <c r="L72" s="51">
        <f t="shared" si="21"/>
        <v>5703</v>
      </c>
      <c r="M72" s="51">
        <f t="shared" si="21"/>
        <v>6271</v>
      </c>
      <c r="N72" s="51">
        <f t="shared" si="21"/>
        <v>22890</v>
      </c>
      <c r="O72" s="51">
        <f t="shared" si="21"/>
        <v>11190</v>
      </c>
      <c r="P72" s="51">
        <f t="shared" si="21"/>
        <v>11700</v>
      </c>
      <c r="Q72" s="51">
        <f t="shared" si="21"/>
        <v>10907</v>
      </c>
      <c r="R72" s="51">
        <f t="shared" si="21"/>
        <v>5345</v>
      </c>
      <c r="S72" s="51">
        <f t="shared" si="21"/>
        <v>5562</v>
      </c>
    </row>
    <row r="73" spans="1:19" x14ac:dyDescent="0.15">
      <c r="A73" s="42" t="s">
        <v>72</v>
      </c>
      <c r="B73" s="58">
        <f t="shared" si="18"/>
        <v>15049</v>
      </c>
      <c r="C73" s="58">
        <f t="shared" si="19"/>
        <v>7334</v>
      </c>
      <c r="D73" s="58">
        <f t="shared" si="20"/>
        <v>7715</v>
      </c>
      <c r="E73" s="62">
        <f>SUM(F73:G73)</f>
        <v>1512</v>
      </c>
      <c r="F73" s="62">
        <v>725</v>
      </c>
      <c r="G73" s="62">
        <v>787</v>
      </c>
      <c r="H73" s="62">
        <f>SUM(I73:J73)</f>
        <v>3086</v>
      </c>
      <c r="I73" s="68">
        <v>1509</v>
      </c>
      <c r="J73" s="68">
        <v>1577</v>
      </c>
      <c r="K73" s="48">
        <f>SUM(L73:M73)</f>
        <v>2655</v>
      </c>
      <c r="L73" s="48">
        <v>1252</v>
      </c>
      <c r="M73" s="48">
        <v>1403</v>
      </c>
      <c r="N73" s="48">
        <f>SUM(O73:P73)</f>
        <v>5224</v>
      </c>
      <c r="O73" s="48">
        <v>2541</v>
      </c>
      <c r="P73" s="48">
        <v>2683</v>
      </c>
      <c r="Q73" s="48">
        <f>SUM(R73:S73)</f>
        <v>2572</v>
      </c>
      <c r="R73" s="48">
        <v>1307</v>
      </c>
      <c r="S73" s="48">
        <v>1265</v>
      </c>
    </row>
    <row r="74" spans="1:19" x14ac:dyDescent="0.15">
      <c r="A74" s="42" t="s">
        <v>74</v>
      </c>
      <c r="B74" s="58">
        <f t="shared" si="18"/>
        <v>12833</v>
      </c>
      <c r="C74" s="58">
        <f t="shared" si="19"/>
        <v>6204</v>
      </c>
      <c r="D74" s="58">
        <f t="shared" si="20"/>
        <v>6629</v>
      </c>
      <c r="E74" s="62">
        <f>SUM(F74:G74)</f>
        <v>1338</v>
      </c>
      <c r="F74" s="62">
        <v>635</v>
      </c>
      <c r="G74" s="62">
        <v>703</v>
      </c>
      <c r="H74" s="62">
        <f>SUM(I74:J74)</f>
        <v>2651</v>
      </c>
      <c r="I74" s="68">
        <v>1275</v>
      </c>
      <c r="J74" s="68">
        <v>1376</v>
      </c>
      <c r="K74" s="48">
        <f>SUM(L74:M74)</f>
        <v>2301</v>
      </c>
      <c r="L74" s="48">
        <v>1113</v>
      </c>
      <c r="M74" s="48">
        <v>1188</v>
      </c>
      <c r="N74" s="48">
        <f>SUM(O74:P74)</f>
        <v>4445</v>
      </c>
      <c r="O74" s="48">
        <v>2150</v>
      </c>
      <c r="P74" s="48">
        <v>2295</v>
      </c>
      <c r="Q74" s="48">
        <f>SUM(R74:S74)</f>
        <v>2098</v>
      </c>
      <c r="R74" s="48">
        <v>1031</v>
      </c>
      <c r="S74" s="48">
        <v>1067</v>
      </c>
    </row>
    <row r="75" spans="1:19" x14ac:dyDescent="0.15">
      <c r="A75" s="42" t="s">
        <v>75</v>
      </c>
      <c r="B75" s="58">
        <f t="shared" si="18"/>
        <v>14455</v>
      </c>
      <c r="C75" s="58">
        <f t="shared" si="19"/>
        <v>7032</v>
      </c>
      <c r="D75" s="58">
        <f t="shared" si="20"/>
        <v>7423</v>
      </c>
      <c r="E75" s="62">
        <f>SUM(F75:G75)</f>
        <v>1475</v>
      </c>
      <c r="F75" s="62">
        <v>680</v>
      </c>
      <c r="G75" s="62">
        <v>795</v>
      </c>
      <c r="H75" s="62">
        <f>SUM(I75:J75)</f>
        <v>2962</v>
      </c>
      <c r="I75" s="68">
        <v>1478</v>
      </c>
      <c r="J75" s="68">
        <v>1484</v>
      </c>
      <c r="K75" s="48">
        <f>SUM(L75:M75)</f>
        <v>2638</v>
      </c>
      <c r="L75" s="48">
        <v>1247</v>
      </c>
      <c r="M75" s="48">
        <v>1391</v>
      </c>
      <c r="N75" s="48">
        <f>SUM(O75:P75)</f>
        <v>5018</v>
      </c>
      <c r="O75" s="48">
        <v>2455</v>
      </c>
      <c r="P75" s="48">
        <v>2563</v>
      </c>
      <c r="Q75" s="48">
        <f>SUM(R75:S75)</f>
        <v>2362</v>
      </c>
      <c r="R75" s="48">
        <v>1172</v>
      </c>
      <c r="S75" s="48">
        <v>1190</v>
      </c>
    </row>
    <row r="76" spans="1:19" x14ac:dyDescent="0.15">
      <c r="A76" s="42" t="s">
        <v>76</v>
      </c>
      <c r="B76" s="58">
        <f t="shared" si="18"/>
        <v>11759</v>
      </c>
      <c r="C76" s="58">
        <f t="shared" si="19"/>
        <v>5715</v>
      </c>
      <c r="D76" s="58">
        <f t="shared" si="20"/>
        <v>6044</v>
      </c>
      <c r="E76" s="62">
        <f>SUM(F76:G76)</f>
        <v>1302</v>
      </c>
      <c r="F76" s="62">
        <v>625</v>
      </c>
      <c r="G76" s="62">
        <v>677</v>
      </c>
      <c r="H76" s="62">
        <f>SUM(I76:J76)</f>
        <v>2394</v>
      </c>
      <c r="I76" s="68">
        <v>1160</v>
      </c>
      <c r="J76" s="68">
        <v>1234</v>
      </c>
      <c r="K76" s="48">
        <f>SUM(L76:M76)</f>
        <v>2128</v>
      </c>
      <c r="L76" s="48">
        <v>1025</v>
      </c>
      <c r="M76" s="48">
        <v>1103</v>
      </c>
      <c r="N76" s="48">
        <f>SUM(O76:P76)</f>
        <v>4005</v>
      </c>
      <c r="O76" s="48">
        <v>1975</v>
      </c>
      <c r="P76" s="48">
        <v>2030</v>
      </c>
      <c r="Q76" s="48">
        <f>SUM(R76:S76)</f>
        <v>1930</v>
      </c>
      <c r="R76" s="48">
        <v>930</v>
      </c>
      <c r="S76" s="48">
        <v>1000</v>
      </c>
    </row>
    <row r="77" spans="1:19" x14ac:dyDescent="0.15">
      <c r="A77" s="42" t="s">
        <v>77</v>
      </c>
      <c r="B77" s="58">
        <f t="shared" si="18"/>
        <v>12293</v>
      </c>
      <c r="C77" s="58">
        <f t="shared" si="19"/>
        <v>5949</v>
      </c>
      <c r="D77" s="58">
        <f t="shared" si="20"/>
        <v>6344</v>
      </c>
      <c r="E77" s="62">
        <f>SUM(F77:G77)</f>
        <v>1359</v>
      </c>
      <c r="F77" s="62">
        <v>644</v>
      </c>
      <c r="G77" s="62">
        <v>715</v>
      </c>
      <c r="H77" s="62">
        <f>SUM(I77:J77)</f>
        <v>2539</v>
      </c>
      <c r="I77" s="68">
        <v>1265</v>
      </c>
      <c r="J77" s="68">
        <v>1274</v>
      </c>
      <c r="K77" s="48">
        <f>SUM(L77:M77)</f>
        <v>2252</v>
      </c>
      <c r="L77" s="48">
        <v>1066</v>
      </c>
      <c r="M77" s="48">
        <v>1186</v>
      </c>
      <c r="N77" s="48">
        <f>SUM(O77:P77)</f>
        <v>4198</v>
      </c>
      <c r="O77" s="48">
        <v>2069</v>
      </c>
      <c r="P77" s="48">
        <v>2129</v>
      </c>
      <c r="Q77" s="48">
        <f>SUM(R77:S77)</f>
        <v>1945</v>
      </c>
      <c r="R77" s="48">
        <v>905</v>
      </c>
      <c r="S77" s="48">
        <v>1040</v>
      </c>
    </row>
    <row r="78" spans="1:19" s="49" customFormat="1" x14ac:dyDescent="0.15">
      <c r="A78" s="44" t="s">
        <v>78</v>
      </c>
      <c r="B78" s="53">
        <f t="shared" si="18"/>
        <v>56295</v>
      </c>
      <c r="C78" s="53">
        <f t="shared" si="19"/>
        <v>27025</v>
      </c>
      <c r="D78" s="53">
        <f t="shared" si="20"/>
        <v>29270</v>
      </c>
      <c r="E78" s="51">
        <f t="shared" ref="E78:S78" si="22">SUM(E79:E83)</f>
        <v>6555</v>
      </c>
      <c r="F78" s="51">
        <f t="shared" si="22"/>
        <v>3060</v>
      </c>
      <c r="G78" s="51">
        <f t="shared" si="22"/>
        <v>3495</v>
      </c>
      <c r="H78" s="51">
        <f t="shared" si="22"/>
        <v>11271</v>
      </c>
      <c r="I78" s="67">
        <f t="shared" si="22"/>
        <v>5416</v>
      </c>
      <c r="J78" s="67">
        <f t="shared" si="22"/>
        <v>5855</v>
      </c>
      <c r="K78" s="51">
        <f t="shared" si="22"/>
        <v>10552</v>
      </c>
      <c r="L78" s="51">
        <f t="shared" si="22"/>
        <v>5116</v>
      </c>
      <c r="M78" s="51">
        <f t="shared" si="22"/>
        <v>5436</v>
      </c>
      <c r="N78" s="51">
        <f t="shared" si="22"/>
        <v>18626</v>
      </c>
      <c r="O78" s="51">
        <f t="shared" si="22"/>
        <v>8981</v>
      </c>
      <c r="P78" s="51">
        <f t="shared" si="22"/>
        <v>9645</v>
      </c>
      <c r="Q78" s="51">
        <f t="shared" si="22"/>
        <v>9291</v>
      </c>
      <c r="R78" s="51">
        <f t="shared" si="22"/>
        <v>4452</v>
      </c>
      <c r="S78" s="51">
        <f t="shared" si="22"/>
        <v>4839</v>
      </c>
    </row>
    <row r="79" spans="1:19" x14ac:dyDescent="0.15">
      <c r="A79" s="42" t="s">
        <v>79</v>
      </c>
      <c r="B79" s="58">
        <f t="shared" si="18"/>
        <v>12838</v>
      </c>
      <c r="C79" s="58">
        <f t="shared" si="19"/>
        <v>6127</v>
      </c>
      <c r="D79" s="58">
        <f t="shared" si="20"/>
        <v>6711</v>
      </c>
      <c r="E79" s="62">
        <f>SUM(F79:G79)</f>
        <v>1498</v>
      </c>
      <c r="F79" s="62">
        <v>715</v>
      </c>
      <c r="G79" s="62">
        <v>783</v>
      </c>
      <c r="H79" s="62">
        <f>SUM(I79:J79)</f>
        <v>2538</v>
      </c>
      <c r="I79" s="68">
        <v>1204</v>
      </c>
      <c r="J79" s="68">
        <v>1334</v>
      </c>
      <c r="K79" s="48">
        <f>SUM(L79:M79)</f>
        <v>2445</v>
      </c>
      <c r="L79" s="48">
        <v>1179</v>
      </c>
      <c r="M79" s="48">
        <v>1266</v>
      </c>
      <c r="N79" s="48">
        <f>SUM(O79:P79)</f>
        <v>4265</v>
      </c>
      <c r="O79" s="48">
        <v>2028</v>
      </c>
      <c r="P79" s="48">
        <v>2237</v>
      </c>
      <c r="Q79" s="48">
        <f>SUM(R79:S79)</f>
        <v>2092</v>
      </c>
      <c r="R79" s="48">
        <v>1001</v>
      </c>
      <c r="S79" s="48">
        <v>1091</v>
      </c>
    </row>
    <row r="80" spans="1:19" x14ac:dyDescent="0.15">
      <c r="A80" s="42" t="s">
        <v>73</v>
      </c>
      <c r="B80" s="58">
        <f t="shared" si="18"/>
        <v>11888</v>
      </c>
      <c r="C80" s="58">
        <f t="shared" si="19"/>
        <v>5739</v>
      </c>
      <c r="D80" s="58">
        <f t="shared" si="20"/>
        <v>6149</v>
      </c>
      <c r="E80" s="62">
        <f>SUM(F80:G80)</f>
        <v>1369</v>
      </c>
      <c r="F80" s="62">
        <v>644</v>
      </c>
      <c r="G80" s="62">
        <v>725</v>
      </c>
      <c r="H80" s="62">
        <f>SUM(I80:J80)</f>
        <v>2365</v>
      </c>
      <c r="I80" s="68">
        <v>1134</v>
      </c>
      <c r="J80" s="68">
        <v>1231</v>
      </c>
      <c r="K80" s="48">
        <f>SUM(L80:M80)</f>
        <v>2205</v>
      </c>
      <c r="L80" s="48">
        <v>1051</v>
      </c>
      <c r="M80" s="48">
        <v>1154</v>
      </c>
      <c r="N80" s="48">
        <f>SUM(O80:P80)</f>
        <v>4010</v>
      </c>
      <c r="O80" s="48">
        <v>1967</v>
      </c>
      <c r="P80" s="48">
        <v>2043</v>
      </c>
      <c r="Q80" s="48">
        <f>SUM(R80:S80)</f>
        <v>1939</v>
      </c>
      <c r="R80" s="48">
        <v>943</v>
      </c>
      <c r="S80" s="48">
        <v>996</v>
      </c>
    </row>
    <row r="81" spans="1:19" x14ac:dyDescent="0.15">
      <c r="A81" s="42" t="s">
        <v>81</v>
      </c>
      <c r="B81" s="58">
        <f t="shared" si="18"/>
        <v>12596</v>
      </c>
      <c r="C81" s="58">
        <f t="shared" si="19"/>
        <v>5967</v>
      </c>
      <c r="D81" s="58">
        <f t="shared" si="20"/>
        <v>6629</v>
      </c>
      <c r="E81" s="62">
        <f>SUM(F81:G81)</f>
        <v>1424</v>
      </c>
      <c r="F81" s="62">
        <v>665</v>
      </c>
      <c r="G81" s="62">
        <v>759</v>
      </c>
      <c r="H81" s="62">
        <f>SUM(I81:J81)</f>
        <v>2600</v>
      </c>
      <c r="I81" s="68">
        <v>1227</v>
      </c>
      <c r="J81" s="68">
        <v>1373</v>
      </c>
      <c r="K81" s="48">
        <f>SUM(L81:M81)</f>
        <v>2334</v>
      </c>
      <c r="L81" s="48">
        <v>1118</v>
      </c>
      <c r="M81" s="48">
        <v>1216</v>
      </c>
      <c r="N81" s="48">
        <f>SUM(O81:P81)</f>
        <v>4140</v>
      </c>
      <c r="O81" s="48">
        <v>1979</v>
      </c>
      <c r="P81" s="48">
        <v>2161</v>
      </c>
      <c r="Q81" s="48">
        <f>SUM(R81:S81)</f>
        <v>2098</v>
      </c>
      <c r="R81" s="48">
        <v>978</v>
      </c>
      <c r="S81" s="48">
        <v>1120</v>
      </c>
    </row>
    <row r="82" spans="1:19" x14ac:dyDescent="0.15">
      <c r="A82" s="42" t="s">
        <v>80</v>
      </c>
      <c r="B82" s="58">
        <f t="shared" si="18"/>
        <v>10026</v>
      </c>
      <c r="C82" s="58">
        <f t="shared" si="19"/>
        <v>4925</v>
      </c>
      <c r="D82" s="58">
        <f t="shared" si="20"/>
        <v>5101</v>
      </c>
      <c r="E82" s="62">
        <f>SUM(F82:G82)</f>
        <v>1188</v>
      </c>
      <c r="F82" s="62">
        <v>531</v>
      </c>
      <c r="G82" s="62">
        <v>657</v>
      </c>
      <c r="H82" s="62">
        <f>SUM(I82:J82)</f>
        <v>1964</v>
      </c>
      <c r="I82" s="68">
        <v>961</v>
      </c>
      <c r="J82" s="68">
        <v>1003</v>
      </c>
      <c r="K82" s="48">
        <f>SUM(L82:M82)</f>
        <v>1899</v>
      </c>
      <c r="L82" s="48">
        <v>955</v>
      </c>
      <c r="M82" s="48">
        <v>944</v>
      </c>
      <c r="N82" s="48">
        <f>SUM(O82:P82)</f>
        <v>3277</v>
      </c>
      <c r="O82" s="48">
        <v>1631</v>
      </c>
      <c r="P82" s="48">
        <v>1646</v>
      </c>
      <c r="Q82" s="48">
        <f>SUM(R82:S82)</f>
        <v>1698</v>
      </c>
      <c r="R82" s="48">
        <v>847</v>
      </c>
      <c r="S82" s="48">
        <v>851</v>
      </c>
    </row>
    <row r="83" spans="1:19" x14ac:dyDescent="0.15">
      <c r="A83" s="42" t="s">
        <v>82</v>
      </c>
      <c r="B83" s="58">
        <f t="shared" si="18"/>
        <v>8947</v>
      </c>
      <c r="C83" s="58">
        <f t="shared" si="19"/>
        <v>4267</v>
      </c>
      <c r="D83" s="58">
        <f t="shared" si="20"/>
        <v>4680</v>
      </c>
      <c r="E83" s="62">
        <f>SUM(F83:G83)</f>
        <v>1076</v>
      </c>
      <c r="F83" s="62">
        <v>505</v>
      </c>
      <c r="G83" s="62">
        <v>571</v>
      </c>
      <c r="H83" s="62">
        <f>SUM(I83:J83)</f>
        <v>1804</v>
      </c>
      <c r="I83" s="68">
        <v>890</v>
      </c>
      <c r="J83" s="68">
        <v>914</v>
      </c>
      <c r="K83" s="48">
        <f>SUM(L83:M83)</f>
        <v>1669</v>
      </c>
      <c r="L83" s="48">
        <v>813</v>
      </c>
      <c r="M83" s="48">
        <v>856</v>
      </c>
      <c r="N83" s="48">
        <f>SUM(O83:P83)</f>
        <v>2934</v>
      </c>
      <c r="O83" s="48">
        <v>1376</v>
      </c>
      <c r="P83" s="48">
        <v>1558</v>
      </c>
      <c r="Q83" s="48">
        <f>SUM(R83:S83)</f>
        <v>1464</v>
      </c>
      <c r="R83" s="48">
        <v>683</v>
      </c>
      <c r="S83" s="48">
        <v>781</v>
      </c>
    </row>
    <row r="84" spans="1:19" s="49" customFormat="1" x14ac:dyDescent="0.15">
      <c r="A84" s="44" t="s">
        <v>83</v>
      </c>
      <c r="B84" s="53">
        <f t="shared" si="18"/>
        <v>46618</v>
      </c>
      <c r="C84" s="53">
        <f t="shared" si="19"/>
        <v>21495</v>
      </c>
      <c r="D84" s="53">
        <f t="shared" si="20"/>
        <v>25123</v>
      </c>
      <c r="E84" s="51">
        <f t="shared" ref="E84:S84" si="23">SUM(E85:E89)</f>
        <v>5838</v>
      </c>
      <c r="F84" s="51">
        <f t="shared" si="23"/>
        <v>2766</v>
      </c>
      <c r="G84" s="51">
        <f t="shared" si="23"/>
        <v>3072</v>
      </c>
      <c r="H84" s="51">
        <f t="shared" si="23"/>
        <v>9092</v>
      </c>
      <c r="I84" s="67">
        <f t="shared" si="23"/>
        <v>4204</v>
      </c>
      <c r="J84" s="67">
        <f t="shared" si="23"/>
        <v>4888</v>
      </c>
      <c r="K84" s="51">
        <f t="shared" si="23"/>
        <v>8485</v>
      </c>
      <c r="L84" s="51">
        <f t="shared" si="23"/>
        <v>4057</v>
      </c>
      <c r="M84" s="51">
        <f t="shared" si="23"/>
        <v>4428</v>
      </c>
      <c r="N84" s="51">
        <f t="shared" si="23"/>
        <v>15071</v>
      </c>
      <c r="O84" s="51">
        <f t="shared" si="23"/>
        <v>6974</v>
      </c>
      <c r="P84" s="51">
        <f t="shared" si="23"/>
        <v>8097</v>
      </c>
      <c r="Q84" s="51">
        <f t="shared" si="23"/>
        <v>8132</v>
      </c>
      <c r="R84" s="51">
        <f t="shared" si="23"/>
        <v>3494</v>
      </c>
      <c r="S84" s="51">
        <f t="shared" si="23"/>
        <v>4638</v>
      </c>
    </row>
    <row r="85" spans="1:19" x14ac:dyDescent="0.15">
      <c r="A85" s="42" t="s">
        <v>86</v>
      </c>
      <c r="B85" s="58">
        <f t="shared" si="18"/>
        <v>9028</v>
      </c>
      <c r="C85" s="58">
        <f t="shared" si="19"/>
        <v>4258</v>
      </c>
      <c r="D85" s="58">
        <f t="shared" si="20"/>
        <v>4770</v>
      </c>
      <c r="E85" s="62">
        <f>SUM(F85:G85)</f>
        <v>1074</v>
      </c>
      <c r="F85" s="62">
        <v>518</v>
      </c>
      <c r="G85" s="62">
        <v>556</v>
      </c>
      <c r="H85" s="62">
        <f>SUM(I85:J85)</f>
        <v>1783</v>
      </c>
      <c r="I85" s="68">
        <v>822</v>
      </c>
      <c r="J85" s="68">
        <v>961</v>
      </c>
      <c r="K85" s="48">
        <f>SUM(L85:M85)</f>
        <v>1676</v>
      </c>
      <c r="L85" s="48">
        <v>821</v>
      </c>
      <c r="M85" s="48">
        <v>855</v>
      </c>
      <c r="N85" s="48">
        <f>SUM(O85:P85)</f>
        <v>2964</v>
      </c>
      <c r="O85" s="48">
        <v>1405</v>
      </c>
      <c r="P85" s="48">
        <v>1559</v>
      </c>
      <c r="Q85" s="48">
        <f>SUM(R85:S85)</f>
        <v>1531</v>
      </c>
      <c r="R85" s="48">
        <v>692</v>
      </c>
      <c r="S85" s="48">
        <v>839</v>
      </c>
    </row>
    <row r="86" spans="1:19" x14ac:dyDescent="0.15">
      <c r="A86" s="42" t="s">
        <v>84</v>
      </c>
      <c r="B86" s="58">
        <f t="shared" si="18"/>
        <v>8422</v>
      </c>
      <c r="C86" s="58">
        <f t="shared" si="19"/>
        <v>3927</v>
      </c>
      <c r="D86" s="58">
        <f t="shared" si="20"/>
        <v>4495</v>
      </c>
      <c r="E86" s="62">
        <f>SUM(F86:G86)</f>
        <v>1044</v>
      </c>
      <c r="F86" s="62">
        <v>476</v>
      </c>
      <c r="G86" s="62">
        <v>568</v>
      </c>
      <c r="H86" s="62">
        <f>SUM(I86:J86)</f>
        <v>1665</v>
      </c>
      <c r="I86" s="68">
        <v>785</v>
      </c>
      <c r="J86" s="68">
        <v>880</v>
      </c>
      <c r="K86" s="48">
        <f>SUM(L86:M86)</f>
        <v>1524</v>
      </c>
      <c r="L86" s="48">
        <v>752</v>
      </c>
      <c r="M86" s="48">
        <v>772</v>
      </c>
      <c r="N86" s="48">
        <f>SUM(O86:P86)</f>
        <v>2749</v>
      </c>
      <c r="O86" s="48">
        <v>1253</v>
      </c>
      <c r="P86" s="48">
        <v>1496</v>
      </c>
      <c r="Q86" s="48">
        <f>SUM(R86:S86)</f>
        <v>1440</v>
      </c>
      <c r="R86" s="48">
        <v>661</v>
      </c>
      <c r="S86" s="48">
        <v>779</v>
      </c>
    </row>
    <row r="87" spans="1:19" x14ac:dyDescent="0.15">
      <c r="A87" s="42" t="s">
        <v>85</v>
      </c>
      <c r="B87" s="58">
        <f t="shared" si="18"/>
        <v>11801</v>
      </c>
      <c r="C87" s="58">
        <f t="shared" si="19"/>
        <v>5579</v>
      </c>
      <c r="D87" s="58">
        <f t="shared" si="20"/>
        <v>6222</v>
      </c>
      <c r="E87" s="62">
        <f>SUM(F87:G87)</f>
        <v>1459</v>
      </c>
      <c r="F87" s="62">
        <v>717</v>
      </c>
      <c r="G87" s="62">
        <v>742</v>
      </c>
      <c r="H87" s="62">
        <f>SUM(I87:J87)</f>
        <v>2251</v>
      </c>
      <c r="I87" s="68">
        <v>1066</v>
      </c>
      <c r="J87" s="68">
        <v>1185</v>
      </c>
      <c r="K87" s="48">
        <f>SUM(L87:M87)</f>
        <v>2141</v>
      </c>
      <c r="L87" s="48">
        <v>1013</v>
      </c>
      <c r="M87" s="48">
        <v>1128</v>
      </c>
      <c r="N87" s="48">
        <f>SUM(O87:P87)</f>
        <v>3879</v>
      </c>
      <c r="O87" s="48">
        <v>1880</v>
      </c>
      <c r="P87" s="48">
        <v>1999</v>
      </c>
      <c r="Q87" s="48">
        <f>SUM(R87:S87)</f>
        <v>2071</v>
      </c>
      <c r="R87" s="48">
        <v>903</v>
      </c>
      <c r="S87" s="48">
        <v>1168</v>
      </c>
    </row>
    <row r="88" spans="1:19" x14ac:dyDescent="0.15">
      <c r="A88" s="42" t="s">
        <v>87</v>
      </c>
      <c r="B88" s="58">
        <f t="shared" si="18"/>
        <v>9382</v>
      </c>
      <c r="C88" s="58">
        <f t="shared" si="19"/>
        <v>4226</v>
      </c>
      <c r="D88" s="58">
        <f t="shared" si="20"/>
        <v>5156</v>
      </c>
      <c r="E88" s="62">
        <f>SUM(F88:G88)</f>
        <v>1201</v>
      </c>
      <c r="F88" s="62">
        <v>569</v>
      </c>
      <c r="G88" s="62">
        <v>632</v>
      </c>
      <c r="H88" s="62">
        <f>SUM(I88:J88)</f>
        <v>1816</v>
      </c>
      <c r="I88" s="68">
        <v>830</v>
      </c>
      <c r="J88" s="68">
        <v>986</v>
      </c>
      <c r="K88" s="48">
        <f>SUM(L88:M88)</f>
        <v>1692</v>
      </c>
      <c r="L88" s="48">
        <v>801</v>
      </c>
      <c r="M88" s="48">
        <v>891</v>
      </c>
      <c r="N88" s="48">
        <f>SUM(O88:P88)</f>
        <v>2943</v>
      </c>
      <c r="O88" s="48">
        <v>1318</v>
      </c>
      <c r="P88" s="48">
        <v>1625</v>
      </c>
      <c r="Q88" s="48">
        <f>SUM(R88:S88)</f>
        <v>1730</v>
      </c>
      <c r="R88" s="48">
        <v>708</v>
      </c>
      <c r="S88" s="48">
        <v>1022</v>
      </c>
    </row>
    <row r="89" spans="1:19" x14ac:dyDescent="0.15">
      <c r="A89" s="42" t="s">
        <v>88</v>
      </c>
      <c r="B89" s="58">
        <f t="shared" si="18"/>
        <v>7985</v>
      </c>
      <c r="C89" s="58">
        <f t="shared" si="19"/>
        <v>3505</v>
      </c>
      <c r="D89" s="58">
        <f t="shared" si="20"/>
        <v>4480</v>
      </c>
      <c r="E89" s="62">
        <f>SUM(F89:G89)</f>
        <v>1060</v>
      </c>
      <c r="F89" s="62">
        <v>486</v>
      </c>
      <c r="G89" s="62">
        <v>574</v>
      </c>
      <c r="H89" s="62">
        <f>SUM(I89:J89)</f>
        <v>1577</v>
      </c>
      <c r="I89" s="68">
        <v>701</v>
      </c>
      <c r="J89" s="68">
        <v>876</v>
      </c>
      <c r="K89" s="48">
        <f>SUM(L89:M89)</f>
        <v>1452</v>
      </c>
      <c r="L89" s="48">
        <v>670</v>
      </c>
      <c r="M89" s="48">
        <v>782</v>
      </c>
      <c r="N89" s="48">
        <f>SUM(O89:P89)</f>
        <v>2536</v>
      </c>
      <c r="O89" s="48">
        <v>1118</v>
      </c>
      <c r="P89" s="48">
        <v>1418</v>
      </c>
      <c r="Q89" s="48">
        <f>SUM(R89:S89)</f>
        <v>1360</v>
      </c>
      <c r="R89" s="48">
        <v>530</v>
      </c>
      <c r="S89" s="48">
        <v>830</v>
      </c>
    </row>
    <row r="90" spans="1:19" s="49" customFormat="1" x14ac:dyDescent="0.15">
      <c r="A90" s="44" t="s">
        <v>91</v>
      </c>
      <c r="B90" s="53">
        <f t="shared" si="18"/>
        <v>34558</v>
      </c>
      <c r="C90" s="53">
        <f t="shared" si="19"/>
        <v>14573</v>
      </c>
      <c r="D90" s="53">
        <f t="shared" si="20"/>
        <v>19985</v>
      </c>
      <c r="E90" s="51">
        <f t="shared" ref="E90:S90" si="24">SUM(E91:E95)</f>
        <v>4299</v>
      </c>
      <c r="F90" s="51">
        <f t="shared" si="24"/>
        <v>1972</v>
      </c>
      <c r="G90" s="51">
        <f t="shared" si="24"/>
        <v>2327</v>
      </c>
      <c r="H90" s="51">
        <f t="shared" si="24"/>
        <v>6656</v>
      </c>
      <c r="I90" s="67">
        <f t="shared" si="24"/>
        <v>2836</v>
      </c>
      <c r="J90" s="67">
        <f t="shared" si="24"/>
        <v>3820</v>
      </c>
      <c r="K90" s="51">
        <f t="shared" si="24"/>
        <v>6254</v>
      </c>
      <c r="L90" s="51">
        <f t="shared" si="24"/>
        <v>2689</v>
      </c>
      <c r="M90" s="51">
        <f t="shared" si="24"/>
        <v>3565</v>
      </c>
      <c r="N90" s="51">
        <f t="shared" si="24"/>
        <v>10864</v>
      </c>
      <c r="O90" s="51">
        <f t="shared" si="24"/>
        <v>4636</v>
      </c>
      <c r="P90" s="51">
        <f t="shared" si="24"/>
        <v>6228</v>
      </c>
      <c r="Q90" s="51">
        <f t="shared" si="24"/>
        <v>6485</v>
      </c>
      <c r="R90" s="51">
        <f t="shared" si="24"/>
        <v>2440</v>
      </c>
      <c r="S90" s="51">
        <f t="shared" si="24"/>
        <v>4045</v>
      </c>
    </row>
    <row r="91" spans="1:19" x14ac:dyDescent="0.15">
      <c r="A91" s="42" t="s">
        <v>89</v>
      </c>
      <c r="B91" s="58">
        <f t="shared" si="18"/>
        <v>8059</v>
      </c>
      <c r="C91" s="58">
        <f t="shared" si="19"/>
        <v>3553</v>
      </c>
      <c r="D91" s="58">
        <f t="shared" si="20"/>
        <v>4506</v>
      </c>
      <c r="E91" s="62">
        <f>SUM(F91:G91)</f>
        <v>999</v>
      </c>
      <c r="F91" s="62">
        <v>473</v>
      </c>
      <c r="G91" s="62">
        <v>526</v>
      </c>
      <c r="H91" s="62">
        <f>SUM(I91:J91)</f>
        <v>1598</v>
      </c>
      <c r="I91" s="68">
        <v>692</v>
      </c>
      <c r="J91" s="68">
        <v>906</v>
      </c>
      <c r="K91" s="48">
        <f>SUM(L91:M91)</f>
        <v>1485</v>
      </c>
      <c r="L91" s="48">
        <v>679</v>
      </c>
      <c r="M91" s="48">
        <v>806</v>
      </c>
      <c r="N91" s="48">
        <f>SUM(O91:P91)</f>
        <v>2525</v>
      </c>
      <c r="O91" s="48">
        <v>1128</v>
      </c>
      <c r="P91" s="48">
        <v>1397</v>
      </c>
      <c r="Q91" s="48">
        <f>SUM(R91:S91)</f>
        <v>1452</v>
      </c>
      <c r="R91" s="48">
        <v>581</v>
      </c>
      <c r="S91" s="48">
        <v>871</v>
      </c>
    </row>
    <row r="92" spans="1:19" x14ac:dyDescent="0.15">
      <c r="A92" s="42" t="s">
        <v>90</v>
      </c>
      <c r="B92" s="58">
        <f t="shared" si="18"/>
        <v>7379</v>
      </c>
      <c r="C92" s="58">
        <f t="shared" si="19"/>
        <v>3218</v>
      </c>
      <c r="D92" s="58">
        <f t="shared" si="20"/>
        <v>4161</v>
      </c>
      <c r="E92" s="62">
        <f>SUM(F92:G92)</f>
        <v>932</v>
      </c>
      <c r="F92" s="62">
        <v>439</v>
      </c>
      <c r="G92" s="62">
        <v>493</v>
      </c>
      <c r="H92" s="62">
        <f>SUM(I92:J92)</f>
        <v>1390</v>
      </c>
      <c r="I92" s="68">
        <v>609</v>
      </c>
      <c r="J92" s="68">
        <v>781</v>
      </c>
      <c r="K92" s="48">
        <f>SUM(L92:M92)</f>
        <v>1343</v>
      </c>
      <c r="L92" s="48">
        <v>615</v>
      </c>
      <c r="M92" s="48">
        <v>728</v>
      </c>
      <c r="N92" s="48">
        <f>SUM(O92:P92)</f>
        <v>2365</v>
      </c>
      <c r="O92" s="48">
        <v>1034</v>
      </c>
      <c r="P92" s="48">
        <v>1331</v>
      </c>
      <c r="Q92" s="48">
        <f>SUM(R92:S92)</f>
        <v>1349</v>
      </c>
      <c r="R92" s="48">
        <v>521</v>
      </c>
      <c r="S92" s="48">
        <v>828</v>
      </c>
    </row>
    <row r="93" spans="1:19" x14ac:dyDescent="0.15">
      <c r="A93" s="42" t="s">
        <v>92</v>
      </c>
      <c r="B93" s="58">
        <f t="shared" si="18"/>
        <v>6919</v>
      </c>
      <c r="C93" s="58">
        <f t="shared" si="19"/>
        <v>2890</v>
      </c>
      <c r="D93" s="58">
        <f t="shared" si="20"/>
        <v>4029</v>
      </c>
      <c r="E93" s="62">
        <f>SUM(F93:G93)</f>
        <v>883</v>
      </c>
      <c r="F93" s="62">
        <v>399</v>
      </c>
      <c r="G93" s="62">
        <v>484</v>
      </c>
      <c r="H93" s="62">
        <f>SUM(I93:J93)</f>
        <v>1334</v>
      </c>
      <c r="I93" s="68">
        <v>552</v>
      </c>
      <c r="J93" s="68">
        <v>782</v>
      </c>
      <c r="K93" s="48">
        <f>SUM(L93:M93)</f>
        <v>1233</v>
      </c>
      <c r="L93" s="48">
        <v>528</v>
      </c>
      <c r="M93" s="48">
        <v>705</v>
      </c>
      <c r="N93" s="48">
        <f>SUM(O93:P93)</f>
        <v>2153</v>
      </c>
      <c r="O93" s="48">
        <v>925</v>
      </c>
      <c r="P93" s="48">
        <v>1228</v>
      </c>
      <c r="Q93" s="48">
        <f>SUM(R93:S93)</f>
        <v>1316</v>
      </c>
      <c r="R93" s="48">
        <v>486</v>
      </c>
      <c r="S93" s="48">
        <v>830</v>
      </c>
    </row>
    <row r="94" spans="1:19" x14ac:dyDescent="0.15">
      <c r="A94" s="42" t="s">
        <v>93</v>
      </c>
      <c r="B94" s="58">
        <f t="shared" si="18"/>
        <v>6029</v>
      </c>
      <c r="C94" s="58">
        <f t="shared" si="19"/>
        <v>2400</v>
      </c>
      <c r="D94" s="58">
        <f t="shared" si="20"/>
        <v>3629</v>
      </c>
      <c r="E94" s="62">
        <f>SUM(F94:G94)</f>
        <v>764</v>
      </c>
      <c r="F94" s="62">
        <v>347</v>
      </c>
      <c r="G94" s="62">
        <v>417</v>
      </c>
      <c r="H94" s="62">
        <f>SUM(I94:J94)</f>
        <v>1143</v>
      </c>
      <c r="I94" s="68">
        <v>463</v>
      </c>
      <c r="J94" s="68">
        <v>680</v>
      </c>
      <c r="K94" s="48">
        <f>SUM(L94:M94)</f>
        <v>1091</v>
      </c>
      <c r="L94" s="48">
        <v>433</v>
      </c>
      <c r="M94" s="48">
        <v>658</v>
      </c>
      <c r="N94" s="48">
        <f>SUM(O94:P94)</f>
        <v>1891</v>
      </c>
      <c r="O94" s="48">
        <v>750</v>
      </c>
      <c r="P94" s="48">
        <v>1141</v>
      </c>
      <c r="Q94" s="48">
        <f>SUM(R94:S94)</f>
        <v>1140</v>
      </c>
      <c r="R94" s="48">
        <v>407</v>
      </c>
      <c r="S94" s="48">
        <v>733</v>
      </c>
    </row>
    <row r="95" spans="1:19" x14ac:dyDescent="0.15">
      <c r="A95" s="42" t="s">
        <v>96</v>
      </c>
      <c r="B95" s="58">
        <f t="shared" si="18"/>
        <v>6172</v>
      </c>
      <c r="C95" s="58">
        <f t="shared" si="19"/>
        <v>2512</v>
      </c>
      <c r="D95" s="58">
        <f t="shared" si="20"/>
        <v>3660</v>
      </c>
      <c r="E95" s="62">
        <f>SUM(F95:G95)</f>
        <v>721</v>
      </c>
      <c r="F95" s="62">
        <v>314</v>
      </c>
      <c r="G95" s="62">
        <v>407</v>
      </c>
      <c r="H95" s="62">
        <f>SUM(I95:J95)</f>
        <v>1191</v>
      </c>
      <c r="I95" s="68">
        <v>520</v>
      </c>
      <c r="J95" s="68">
        <v>671</v>
      </c>
      <c r="K95" s="48">
        <f>SUM(L95:M95)</f>
        <v>1102</v>
      </c>
      <c r="L95" s="48">
        <v>434</v>
      </c>
      <c r="M95" s="48">
        <v>668</v>
      </c>
      <c r="N95" s="48">
        <f>SUM(O95:P95)</f>
        <v>1930</v>
      </c>
      <c r="O95" s="48">
        <v>799</v>
      </c>
      <c r="P95" s="48">
        <v>1131</v>
      </c>
      <c r="Q95" s="48">
        <f>SUM(R95:S95)</f>
        <v>1228</v>
      </c>
      <c r="R95" s="48">
        <v>445</v>
      </c>
      <c r="S95" s="48">
        <v>783</v>
      </c>
    </row>
    <row r="96" spans="1:19" s="49" customFormat="1" x14ac:dyDescent="0.15">
      <c r="A96" s="44" t="s">
        <v>94</v>
      </c>
      <c r="B96" s="53">
        <f t="shared" si="18"/>
        <v>21890</v>
      </c>
      <c r="C96" s="53">
        <f t="shared" si="19"/>
        <v>7843</v>
      </c>
      <c r="D96" s="53">
        <f t="shared" si="20"/>
        <v>14047</v>
      </c>
      <c r="E96" s="51">
        <f t="shared" ref="E96:S96" si="25">SUM(E97:E101)</f>
        <v>2611</v>
      </c>
      <c r="F96" s="51">
        <f t="shared" si="25"/>
        <v>1087</v>
      </c>
      <c r="G96" s="51">
        <f t="shared" si="25"/>
        <v>1524</v>
      </c>
      <c r="H96" s="51">
        <f t="shared" si="25"/>
        <v>4321</v>
      </c>
      <c r="I96" s="67">
        <f t="shared" si="25"/>
        <v>1506</v>
      </c>
      <c r="J96" s="67">
        <f t="shared" si="25"/>
        <v>2815</v>
      </c>
      <c r="K96" s="51">
        <f t="shared" si="25"/>
        <v>3985</v>
      </c>
      <c r="L96" s="51">
        <f t="shared" si="25"/>
        <v>1429</v>
      </c>
      <c r="M96" s="51">
        <f t="shared" si="25"/>
        <v>2556</v>
      </c>
      <c r="N96" s="51">
        <f t="shared" si="25"/>
        <v>6788</v>
      </c>
      <c r="O96" s="51">
        <f t="shared" si="25"/>
        <v>2425</v>
      </c>
      <c r="P96" s="51">
        <f t="shared" si="25"/>
        <v>4363</v>
      </c>
      <c r="Q96" s="51">
        <f t="shared" si="25"/>
        <v>4185</v>
      </c>
      <c r="R96" s="51">
        <f t="shared" si="25"/>
        <v>1396</v>
      </c>
      <c r="S96" s="51">
        <f t="shared" si="25"/>
        <v>2789</v>
      </c>
    </row>
    <row r="97" spans="1:19" x14ac:dyDescent="0.15">
      <c r="A97" s="42" t="s">
        <v>95</v>
      </c>
      <c r="B97" s="58">
        <f t="shared" si="18"/>
        <v>5605</v>
      </c>
      <c r="C97" s="58">
        <f t="shared" si="19"/>
        <v>2190</v>
      </c>
      <c r="D97" s="58">
        <f t="shared" si="20"/>
        <v>3415</v>
      </c>
      <c r="E97" s="62">
        <f>SUM(F97:G97)</f>
        <v>697</v>
      </c>
      <c r="F97" s="62">
        <v>314</v>
      </c>
      <c r="G97" s="62">
        <v>383</v>
      </c>
      <c r="H97" s="62">
        <f>SUM(I97:J97)</f>
        <v>1088</v>
      </c>
      <c r="I97" s="68">
        <v>402</v>
      </c>
      <c r="J97" s="68">
        <v>686</v>
      </c>
      <c r="K97" s="48">
        <f>SUM(L97:M97)</f>
        <v>1000</v>
      </c>
      <c r="L97" s="48">
        <v>388</v>
      </c>
      <c r="M97" s="48">
        <v>612</v>
      </c>
      <c r="N97" s="48">
        <f>SUM(O97:P97)</f>
        <v>1768</v>
      </c>
      <c r="O97" s="48">
        <v>705</v>
      </c>
      <c r="P97" s="48">
        <v>1063</v>
      </c>
      <c r="Q97" s="48">
        <f>SUM(R97:S97)</f>
        <v>1052</v>
      </c>
      <c r="R97" s="48">
        <v>381</v>
      </c>
      <c r="S97" s="48">
        <v>671</v>
      </c>
    </row>
    <row r="98" spans="1:19" x14ac:dyDescent="0.15">
      <c r="A98" s="42" t="s">
        <v>97</v>
      </c>
      <c r="B98" s="58">
        <f t="shared" si="18"/>
        <v>4639</v>
      </c>
      <c r="C98" s="58">
        <f t="shared" si="19"/>
        <v>1725</v>
      </c>
      <c r="D98" s="58">
        <f t="shared" si="20"/>
        <v>2914</v>
      </c>
      <c r="E98" s="62">
        <f>SUM(F98:G98)</f>
        <v>559</v>
      </c>
      <c r="F98" s="62">
        <v>251</v>
      </c>
      <c r="G98" s="62">
        <v>308</v>
      </c>
      <c r="H98" s="62">
        <f>SUM(I98:J98)</f>
        <v>959</v>
      </c>
      <c r="I98" s="68">
        <v>326</v>
      </c>
      <c r="J98" s="68">
        <v>633</v>
      </c>
      <c r="K98" s="48">
        <f>SUM(L98:M98)</f>
        <v>834</v>
      </c>
      <c r="L98" s="48">
        <v>309</v>
      </c>
      <c r="M98" s="48">
        <v>525</v>
      </c>
      <c r="N98" s="48">
        <f>SUM(O98:P98)</f>
        <v>1430</v>
      </c>
      <c r="O98" s="48">
        <v>545</v>
      </c>
      <c r="P98" s="48">
        <v>885</v>
      </c>
      <c r="Q98" s="48">
        <f>SUM(R98:S98)</f>
        <v>857</v>
      </c>
      <c r="R98" s="48">
        <v>294</v>
      </c>
      <c r="S98" s="48">
        <v>563</v>
      </c>
    </row>
    <row r="99" spans="1:19" x14ac:dyDescent="0.15">
      <c r="A99" s="42" t="s">
        <v>98</v>
      </c>
      <c r="B99" s="58">
        <f t="shared" si="18"/>
        <v>4265</v>
      </c>
      <c r="C99" s="58">
        <f t="shared" si="19"/>
        <v>1551</v>
      </c>
      <c r="D99" s="58">
        <f t="shared" si="20"/>
        <v>2714</v>
      </c>
      <c r="E99" s="62">
        <f>SUM(F99:G99)</f>
        <v>491</v>
      </c>
      <c r="F99" s="62">
        <v>197</v>
      </c>
      <c r="G99" s="62">
        <v>294</v>
      </c>
      <c r="H99" s="62">
        <f>SUM(I99:J99)</f>
        <v>843</v>
      </c>
      <c r="I99" s="68">
        <v>309</v>
      </c>
      <c r="J99" s="68">
        <v>534</v>
      </c>
      <c r="K99" s="48">
        <f>SUM(L99:M99)</f>
        <v>811</v>
      </c>
      <c r="L99" s="48">
        <v>294</v>
      </c>
      <c r="M99" s="48">
        <v>517</v>
      </c>
      <c r="N99" s="48">
        <f>SUM(O99:P99)</f>
        <v>1288</v>
      </c>
      <c r="O99" s="48">
        <v>464</v>
      </c>
      <c r="P99" s="48">
        <v>824</v>
      </c>
      <c r="Q99" s="48">
        <f>SUM(R99:S99)</f>
        <v>832</v>
      </c>
      <c r="R99" s="48">
        <v>287</v>
      </c>
      <c r="S99" s="48">
        <v>545</v>
      </c>
    </row>
    <row r="100" spans="1:19" x14ac:dyDescent="0.15">
      <c r="A100" s="42" t="s">
        <v>101</v>
      </c>
      <c r="B100" s="58">
        <f t="shared" si="18"/>
        <v>3657</v>
      </c>
      <c r="C100" s="58">
        <f t="shared" si="19"/>
        <v>1255</v>
      </c>
      <c r="D100" s="58">
        <f t="shared" si="20"/>
        <v>2402</v>
      </c>
      <c r="E100" s="62">
        <f>SUM(F100:G100)</f>
        <v>450</v>
      </c>
      <c r="F100" s="62">
        <v>179</v>
      </c>
      <c r="G100" s="62">
        <v>271</v>
      </c>
      <c r="H100" s="62">
        <f>SUM(I100:J100)</f>
        <v>712</v>
      </c>
      <c r="I100" s="68">
        <v>264</v>
      </c>
      <c r="J100" s="68">
        <v>448</v>
      </c>
      <c r="K100" s="48">
        <f>SUM(L100:M100)</f>
        <v>635</v>
      </c>
      <c r="L100" s="48">
        <v>207</v>
      </c>
      <c r="M100" s="48">
        <v>428</v>
      </c>
      <c r="N100" s="48">
        <f>SUM(O100:P100)</f>
        <v>1170</v>
      </c>
      <c r="O100" s="48">
        <v>394</v>
      </c>
      <c r="P100" s="48">
        <v>776</v>
      </c>
      <c r="Q100" s="48">
        <f>SUM(R100:S100)</f>
        <v>690</v>
      </c>
      <c r="R100" s="48">
        <v>211</v>
      </c>
      <c r="S100" s="48">
        <v>479</v>
      </c>
    </row>
    <row r="101" spans="1:19" x14ac:dyDescent="0.15">
      <c r="A101" s="42" t="s">
        <v>99</v>
      </c>
      <c r="B101" s="58">
        <f t="shared" si="18"/>
        <v>3724</v>
      </c>
      <c r="C101" s="58">
        <f t="shared" si="19"/>
        <v>1122</v>
      </c>
      <c r="D101" s="58">
        <f t="shared" si="20"/>
        <v>2602</v>
      </c>
      <c r="E101" s="62">
        <f>SUM(F101:G101)</f>
        <v>414</v>
      </c>
      <c r="F101" s="62">
        <v>146</v>
      </c>
      <c r="G101" s="62">
        <v>268</v>
      </c>
      <c r="H101" s="62">
        <f>SUM(I101:J101)</f>
        <v>719</v>
      </c>
      <c r="I101" s="68">
        <v>205</v>
      </c>
      <c r="J101" s="68">
        <v>514</v>
      </c>
      <c r="K101" s="48">
        <f>SUM(L101:M101)</f>
        <v>705</v>
      </c>
      <c r="L101" s="48">
        <v>231</v>
      </c>
      <c r="M101" s="48">
        <v>474</v>
      </c>
      <c r="N101" s="48">
        <f>SUM(O101:P101)</f>
        <v>1132</v>
      </c>
      <c r="O101" s="48">
        <v>317</v>
      </c>
      <c r="P101" s="48">
        <v>815</v>
      </c>
      <c r="Q101" s="48">
        <f>SUM(R101:S101)</f>
        <v>754</v>
      </c>
      <c r="R101" s="48">
        <v>223</v>
      </c>
      <c r="S101" s="48">
        <v>531</v>
      </c>
    </row>
    <row r="102" spans="1:19" s="49" customFormat="1" x14ac:dyDescent="0.15">
      <c r="A102" s="44" t="s">
        <v>100</v>
      </c>
      <c r="B102" s="53">
        <f t="shared" ref="B102:B126" si="26">SUM(C102:D102)</f>
        <v>12674</v>
      </c>
      <c r="C102" s="53">
        <f t="shared" ref="C102:C126" si="27">SUM(F102,I102,L102,O102,R102)</f>
        <v>3928</v>
      </c>
      <c r="D102" s="53">
        <f t="shared" ref="D102:D126" si="28">SUM(G102,J102,M102,P102,S102)</f>
        <v>8746</v>
      </c>
      <c r="E102" s="51">
        <f t="shared" ref="E102:S102" si="29">SUM(E103:E107)</f>
        <v>1552</v>
      </c>
      <c r="F102" s="51">
        <f t="shared" si="29"/>
        <v>552</v>
      </c>
      <c r="G102" s="51">
        <f t="shared" si="29"/>
        <v>1000</v>
      </c>
      <c r="H102" s="51">
        <f t="shared" si="29"/>
        <v>2622</v>
      </c>
      <c r="I102" s="67">
        <f t="shared" si="29"/>
        <v>767</v>
      </c>
      <c r="J102" s="67">
        <f t="shared" si="29"/>
        <v>1855</v>
      </c>
      <c r="K102" s="51">
        <f t="shared" si="29"/>
        <v>2278</v>
      </c>
      <c r="L102" s="51">
        <f t="shared" si="29"/>
        <v>720</v>
      </c>
      <c r="M102" s="51">
        <f t="shared" si="29"/>
        <v>1558</v>
      </c>
      <c r="N102" s="51">
        <f t="shared" si="29"/>
        <v>3895</v>
      </c>
      <c r="O102" s="51">
        <f t="shared" si="29"/>
        <v>1190</v>
      </c>
      <c r="P102" s="51">
        <f t="shared" si="29"/>
        <v>2705</v>
      </c>
      <c r="Q102" s="51">
        <f t="shared" si="29"/>
        <v>2327</v>
      </c>
      <c r="R102" s="51">
        <f t="shared" si="29"/>
        <v>699</v>
      </c>
      <c r="S102" s="51">
        <f t="shared" si="29"/>
        <v>1628</v>
      </c>
    </row>
    <row r="103" spans="1:19" x14ac:dyDescent="0.15">
      <c r="A103" s="42" t="s">
        <v>102</v>
      </c>
      <c r="B103" s="58">
        <f t="shared" si="26"/>
        <v>3520</v>
      </c>
      <c r="C103" s="58">
        <f t="shared" si="27"/>
        <v>1166</v>
      </c>
      <c r="D103" s="58">
        <f t="shared" si="28"/>
        <v>2354</v>
      </c>
      <c r="E103" s="62">
        <f>SUM(F103:G103)</f>
        <v>438</v>
      </c>
      <c r="F103" s="62">
        <v>170</v>
      </c>
      <c r="G103" s="62">
        <v>268</v>
      </c>
      <c r="H103" s="62">
        <f>SUM(I103:J103)</f>
        <v>701</v>
      </c>
      <c r="I103" s="68">
        <v>204</v>
      </c>
      <c r="J103" s="68">
        <v>497</v>
      </c>
      <c r="K103" s="48">
        <f>SUM(L103:M103)</f>
        <v>628</v>
      </c>
      <c r="L103" s="48">
        <v>221</v>
      </c>
      <c r="M103" s="48">
        <v>407</v>
      </c>
      <c r="N103" s="48">
        <f>SUM(O103:P103)</f>
        <v>1093</v>
      </c>
      <c r="O103" s="48">
        <v>373</v>
      </c>
      <c r="P103" s="48">
        <v>720</v>
      </c>
      <c r="Q103" s="48">
        <f>SUM(R103:S103)</f>
        <v>660</v>
      </c>
      <c r="R103" s="48">
        <v>198</v>
      </c>
      <c r="S103" s="48">
        <v>462</v>
      </c>
    </row>
    <row r="104" spans="1:19" x14ac:dyDescent="0.15">
      <c r="A104" s="42" t="s">
        <v>103</v>
      </c>
      <c r="B104" s="58">
        <f t="shared" si="26"/>
        <v>2830</v>
      </c>
      <c r="C104" s="58">
        <f t="shared" si="27"/>
        <v>910</v>
      </c>
      <c r="D104" s="58">
        <f t="shared" si="28"/>
        <v>1920</v>
      </c>
      <c r="E104" s="62">
        <f>SUM(F104:G104)</f>
        <v>335</v>
      </c>
      <c r="F104" s="62">
        <v>121</v>
      </c>
      <c r="G104" s="62">
        <v>214</v>
      </c>
      <c r="H104" s="62">
        <f>SUM(I104:J104)</f>
        <v>606</v>
      </c>
      <c r="I104" s="68">
        <v>200</v>
      </c>
      <c r="J104" s="68">
        <v>406</v>
      </c>
      <c r="K104" s="48">
        <f>SUM(L104:M104)</f>
        <v>485</v>
      </c>
      <c r="L104" s="48">
        <v>162</v>
      </c>
      <c r="M104" s="48">
        <v>323</v>
      </c>
      <c r="N104" s="48">
        <f>SUM(O104:P104)</f>
        <v>913</v>
      </c>
      <c r="O104" s="48">
        <v>258</v>
      </c>
      <c r="P104" s="48">
        <v>655</v>
      </c>
      <c r="Q104" s="48">
        <f>SUM(R104:S104)</f>
        <v>491</v>
      </c>
      <c r="R104" s="48">
        <v>169</v>
      </c>
      <c r="S104" s="48">
        <v>322</v>
      </c>
    </row>
    <row r="105" spans="1:19" x14ac:dyDescent="0.15">
      <c r="A105" s="42" t="s">
        <v>106</v>
      </c>
      <c r="B105" s="58">
        <f t="shared" si="26"/>
        <v>2566</v>
      </c>
      <c r="C105" s="58">
        <f t="shared" si="27"/>
        <v>772</v>
      </c>
      <c r="D105" s="58">
        <f t="shared" si="28"/>
        <v>1794</v>
      </c>
      <c r="E105" s="62">
        <f>SUM(F105:G105)</f>
        <v>321</v>
      </c>
      <c r="F105" s="62">
        <v>116</v>
      </c>
      <c r="G105" s="62">
        <v>205</v>
      </c>
      <c r="H105" s="62">
        <f>SUM(I105:J105)</f>
        <v>522</v>
      </c>
      <c r="I105" s="68">
        <v>164</v>
      </c>
      <c r="J105" s="68">
        <v>358</v>
      </c>
      <c r="K105" s="48">
        <f>SUM(L105:M105)</f>
        <v>488</v>
      </c>
      <c r="L105" s="48">
        <v>141</v>
      </c>
      <c r="M105" s="48">
        <v>347</v>
      </c>
      <c r="N105" s="48">
        <f>SUM(O105:P105)</f>
        <v>786</v>
      </c>
      <c r="O105" s="48">
        <v>227</v>
      </c>
      <c r="P105" s="48">
        <v>559</v>
      </c>
      <c r="Q105" s="48">
        <f>SUM(R105:S105)</f>
        <v>449</v>
      </c>
      <c r="R105" s="48">
        <v>124</v>
      </c>
      <c r="S105" s="48">
        <v>325</v>
      </c>
    </row>
    <row r="106" spans="1:19" x14ac:dyDescent="0.15">
      <c r="A106" s="42" t="s">
        <v>104</v>
      </c>
      <c r="B106" s="58">
        <f t="shared" si="26"/>
        <v>2007</v>
      </c>
      <c r="C106" s="58">
        <f t="shared" si="27"/>
        <v>607</v>
      </c>
      <c r="D106" s="58">
        <f t="shared" si="28"/>
        <v>1400</v>
      </c>
      <c r="E106" s="62">
        <f>SUM(F106:G106)</f>
        <v>269</v>
      </c>
      <c r="F106" s="62">
        <v>88</v>
      </c>
      <c r="G106" s="62">
        <v>181</v>
      </c>
      <c r="H106" s="62">
        <f>SUM(I106:J106)</f>
        <v>404</v>
      </c>
      <c r="I106" s="68">
        <v>110</v>
      </c>
      <c r="J106" s="68">
        <v>294</v>
      </c>
      <c r="K106" s="48">
        <f>SUM(L106:M106)</f>
        <v>355</v>
      </c>
      <c r="L106" s="48">
        <v>108</v>
      </c>
      <c r="M106" s="48">
        <v>247</v>
      </c>
      <c r="N106" s="48">
        <f>SUM(O106:P106)</f>
        <v>598</v>
      </c>
      <c r="O106" s="48">
        <v>190</v>
      </c>
      <c r="P106" s="48">
        <v>408</v>
      </c>
      <c r="Q106" s="48">
        <f>SUM(R106:S106)</f>
        <v>381</v>
      </c>
      <c r="R106" s="48">
        <v>111</v>
      </c>
      <c r="S106" s="48">
        <v>270</v>
      </c>
    </row>
    <row r="107" spans="1:19" x14ac:dyDescent="0.15">
      <c r="A107" s="42" t="s">
        <v>105</v>
      </c>
      <c r="B107" s="58">
        <f t="shared" si="26"/>
        <v>1751</v>
      </c>
      <c r="C107" s="58">
        <f t="shared" si="27"/>
        <v>473</v>
      </c>
      <c r="D107" s="58">
        <f t="shared" si="28"/>
        <v>1278</v>
      </c>
      <c r="E107" s="62">
        <f>SUM(F107:G107)</f>
        <v>189</v>
      </c>
      <c r="F107" s="62">
        <v>57</v>
      </c>
      <c r="G107" s="62">
        <v>132</v>
      </c>
      <c r="H107" s="62">
        <f>SUM(I107:J107)</f>
        <v>389</v>
      </c>
      <c r="I107" s="68">
        <v>89</v>
      </c>
      <c r="J107" s="68">
        <v>300</v>
      </c>
      <c r="K107" s="48">
        <f>SUM(L107:M107)</f>
        <v>322</v>
      </c>
      <c r="L107" s="48">
        <v>88</v>
      </c>
      <c r="M107" s="48">
        <v>234</v>
      </c>
      <c r="N107" s="48">
        <f>SUM(O107:P107)</f>
        <v>505</v>
      </c>
      <c r="O107" s="48">
        <v>142</v>
      </c>
      <c r="P107" s="48">
        <v>363</v>
      </c>
      <c r="Q107" s="48">
        <f>SUM(R107:S107)</f>
        <v>346</v>
      </c>
      <c r="R107" s="48">
        <v>97</v>
      </c>
      <c r="S107" s="48">
        <v>249</v>
      </c>
    </row>
    <row r="108" spans="1:19" s="49" customFormat="1" x14ac:dyDescent="0.15">
      <c r="A108" s="44" t="s">
        <v>107</v>
      </c>
      <c r="B108" s="53">
        <f t="shared" si="26"/>
        <v>5954</v>
      </c>
      <c r="C108" s="53">
        <f t="shared" si="27"/>
        <v>1451</v>
      </c>
      <c r="D108" s="53">
        <f t="shared" si="28"/>
        <v>4503</v>
      </c>
      <c r="E108" s="51">
        <f t="shared" ref="E108:S108" si="30">SUM(E109:E113)</f>
        <v>726</v>
      </c>
      <c r="F108" s="51">
        <f t="shared" si="30"/>
        <v>197</v>
      </c>
      <c r="G108" s="51">
        <f t="shared" si="30"/>
        <v>529</v>
      </c>
      <c r="H108" s="51">
        <f t="shared" si="30"/>
        <v>1253</v>
      </c>
      <c r="I108" s="67">
        <f t="shared" si="30"/>
        <v>292</v>
      </c>
      <c r="J108" s="67">
        <f t="shared" si="30"/>
        <v>961</v>
      </c>
      <c r="K108" s="51">
        <f t="shared" si="30"/>
        <v>1076</v>
      </c>
      <c r="L108" s="51">
        <f t="shared" si="30"/>
        <v>256</v>
      </c>
      <c r="M108" s="51">
        <f t="shared" si="30"/>
        <v>820</v>
      </c>
      <c r="N108" s="51">
        <f t="shared" si="30"/>
        <v>1809</v>
      </c>
      <c r="O108" s="51">
        <f t="shared" si="30"/>
        <v>437</v>
      </c>
      <c r="P108" s="51">
        <f t="shared" si="30"/>
        <v>1372</v>
      </c>
      <c r="Q108" s="51">
        <f t="shared" si="30"/>
        <v>1090</v>
      </c>
      <c r="R108" s="51">
        <f t="shared" si="30"/>
        <v>269</v>
      </c>
      <c r="S108" s="51">
        <f t="shared" si="30"/>
        <v>821</v>
      </c>
    </row>
    <row r="109" spans="1:19" x14ac:dyDescent="0.15">
      <c r="A109" s="42" t="s">
        <v>108</v>
      </c>
      <c r="B109" s="58">
        <f t="shared" si="26"/>
        <v>1372</v>
      </c>
      <c r="C109" s="58">
        <f t="shared" si="27"/>
        <v>432</v>
      </c>
      <c r="D109" s="58">
        <f t="shared" si="28"/>
        <v>940</v>
      </c>
      <c r="E109" s="62">
        <f>SUM(F109:G109)</f>
        <v>169</v>
      </c>
      <c r="F109" s="62">
        <v>54</v>
      </c>
      <c r="G109" s="62">
        <v>115</v>
      </c>
      <c r="H109" s="62">
        <f>SUM(I109:J109)</f>
        <v>297</v>
      </c>
      <c r="I109" s="68">
        <v>86</v>
      </c>
      <c r="J109" s="68">
        <v>211</v>
      </c>
      <c r="K109" s="48">
        <f>SUM(L109:M109)</f>
        <v>238</v>
      </c>
      <c r="L109" s="48">
        <v>79</v>
      </c>
      <c r="M109" s="48">
        <v>159</v>
      </c>
      <c r="N109" s="48">
        <f>SUM(O109:P109)</f>
        <v>414</v>
      </c>
      <c r="O109" s="48">
        <v>135</v>
      </c>
      <c r="P109" s="48">
        <v>279</v>
      </c>
      <c r="Q109" s="48">
        <f>SUM(R109:S109)</f>
        <v>254</v>
      </c>
      <c r="R109" s="48">
        <v>78</v>
      </c>
      <c r="S109" s="48">
        <v>176</v>
      </c>
    </row>
    <row r="110" spans="1:19" x14ac:dyDescent="0.15">
      <c r="A110" s="42" t="s">
        <v>111</v>
      </c>
      <c r="B110" s="58">
        <f t="shared" si="26"/>
        <v>1641</v>
      </c>
      <c r="C110" s="58">
        <f t="shared" si="27"/>
        <v>380</v>
      </c>
      <c r="D110" s="58">
        <f t="shared" si="28"/>
        <v>1261</v>
      </c>
      <c r="E110" s="62">
        <f>SUM(F110:G110)</f>
        <v>193</v>
      </c>
      <c r="F110" s="62">
        <v>57</v>
      </c>
      <c r="G110" s="62">
        <v>136</v>
      </c>
      <c r="H110" s="62">
        <f>SUM(I110:J110)</f>
        <v>376</v>
      </c>
      <c r="I110" s="68">
        <v>90</v>
      </c>
      <c r="J110" s="68">
        <v>286</v>
      </c>
      <c r="K110" s="48">
        <f>SUM(L110:M110)</f>
        <v>287</v>
      </c>
      <c r="L110" s="48">
        <v>66</v>
      </c>
      <c r="M110" s="48">
        <v>221</v>
      </c>
      <c r="N110" s="48">
        <f>SUM(O110:P110)</f>
        <v>490</v>
      </c>
      <c r="O110" s="48">
        <v>108</v>
      </c>
      <c r="P110" s="48">
        <v>382</v>
      </c>
      <c r="Q110" s="48">
        <f>SUM(R110:S110)</f>
        <v>295</v>
      </c>
      <c r="R110" s="48">
        <v>59</v>
      </c>
      <c r="S110" s="48">
        <v>236</v>
      </c>
    </row>
    <row r="111" spans="1:19" x14ac:dyDescent="0.15">
      <c r="A111" s="42" t="s">
        <v>109</v>
      </c>
      <c r="B111" s="58">
        <f t="shared" si="26"/>
        <v>1265</v>
      </c>
      <c r="C111" s="58">
        <f t="shared" si="27"/>
        <v>296</v>
      </c>
      <c r="D111" s="58">
        <f t="shared" si="28"/>
        <v>969</v>
      </c>
      <c r="E111" s="62">
        <f>SUM(F111:G111)</f>
        <v>148</v>
      </c>
      <c r="F111" s="62">
        <v>34</v>
      </c>
      <c r="G111" s="62">
        <v>114</v>
      </c>
      <c r="H111" s="62">
        <f>SUM(I111:J111)</f>
        <v>250</v>
      </c>
      <c r="I111" s="68">
        <v>51</v>
      </c>
      <c r="J111" s="68">
        <v>199</v>
      </c>
      <c r="K111" s="48">
        <f>SUM(L111:M111)</f>
        <v>243</v>
      </c>
      <c r="L111" s="48">
        <v>51</v>
      </c>
      <c r="M111" s="48">
        <v>192</v>
      </c>
      <c r="N111" s="48">
        <f>SUM(O111:P111)</f>
        <v>381</v>
      </c>
      <c r="O111" s="48">
        <v>90</v>
      </c>
      <c r="P111" s="48">
        <v>291</v>
      </c>
      <c r="Q111" s="48">
        <f>SUM(R111:S111)</f>
        <v>243</v>
      </c>
      <c r="R111" s="48">
        <v>70</v>
      </c>
      <c r="S111" s="48">
        <v>173</v>
      </c>
    </row>
    <row r="112" spans="1:19" x14ac:dyDescent="0.15">
      <c r="A112" s="42" t="s">
        <v>110</v>
      </c>
      <c r="B112" s="58">
        <f t="shared" si="26"/>
        <v>937</v>
      </c>
      <c r="C112" s="58">
        <f t="shared" si="27"/>
        <v>207</v>
      </c>
      <c r="D112" s="58">
        <f t="shared" si="28"/>
        <v>730</v>
      </c>
      <c r="E112" s="62">
        <f>SUM(F112:G112)</f>
        <v>128</v>
      </c>
      <c r="F112" s="62">
        <v>34</v>
      </c>
      <c r="G112" s="62">
        <v>94</v>
      </c>
      <c r="H112" s="62">
        <f>SUM(I112:J112)</f>
        <v>185</v>
      </c>
      <c r="I112" s="68">
        <v>43</v>
      </c>
      <c r="J112" s="68">
        <v>142</v>
      </c>
      <c r="K112" s="48">
        <f>SUM(L112:M112)</f>
        <v>176</v>
      </c>
      <c r="L112" s="48">
        <v>39</v>
      </c>
      <c r="M112" s="48">
        <v>137</v>
      </c>
      <c r="N112" s="48">
        <f>SUM(O112:P112)</f>
        <v>286</v>
      </c>
      <c r="O112" s="48">
        <v>52</v>
      </c>
      <c r="P112" s="48">
        <v>234</v>
      </c>
      <c r="Q112" s="48">
        <f>SUM(R112:S112)</f>
        <v>162</v>
      </c>
      <c r="R112" s="48">
        <v>39</v>
      </c>
      <c r="S112" s="48">
        <v>123</v>
      </c>
    </row>
    <row r="113" spans="1:19" x14ac:dyDescent="0.15">
      <c r="A113" s="42" t="s">
        <v>113</v>
      </c>
      <c r="B113" s="58">
        <f t="shared" si="26"/>
        <v>739</v>
      </c>
      <c r="C113" s="58">
        <f t="shared" si="27"/>
        <v>136</v>
      </c>
      <c r="D113" s="58">
        <f t="shared" si="28"/>
        <v>603</v>
      </c>
      <c r="E113" s="62">
        <f>SUM(F113:G113)</f>
        <v>88</v>
      </c>
      <c r="F113" s="62">
        <v>18</v>
      </c>
      <c r="G113" s="62">
        <v>70</v>
      </c>
      <c r="H113" s="62">
        <f>SUM(I113:J113)</f>
        <v>145</v>
      </c>
      <c r="I113" s="68">
        <v>22</v>
      </c>
      <c r="J113" s="68">
        <v>123</v>
      </c>
      <c r="K113" s="48">
        <f>SUM(L113:M113)</f>
        <v>132</v>
      </c>
      <c r="L113" s="48">
        <v>21</v>
      </c>
      <c r="M113" s="48">
        <v>111</v>
      </c>
      <c r="N113" s="48">
        <f>SUM(O113:P113)</f>
        <v>238</v>
      </c>
      <c r="O113" s="48">
        <v>52</v>
      </c>
      <c r="P113" s="48">
        <v>186</v>
      </c>
      <c r="Q113" s="48">
        <f>SUM(R113:S113)</f>
        <v>136</v>
      </c>
      <c r="R113" s="48">
        <v>23</v>
      </c>
      <c r="S113" s="48">
        <v>113</v>
      </c>
    </row>
    <row r="114" spans="1:19" s="49" customFormat="1" x14ac:dyDescent="0.15">
      <c r="A114" s="44" t="s">
        <v>116</v>
      </c>
      <c r="B114" s="53">
        <f t="shared" si="26"/>
        <v>1865</v>
      </c>
      <c r="C114" s="53">
        <f t="shared" si="27"/>
        <v>336</v>
      </c>
      <c r="D114" s="53">
        <f t="shared" si="28"/>
        <v>1529</v>
      </c>
      <c r="E114" s="51">
        <f t="shared" ref="E114:S114" si="31">SUM(E115:E119)</f>
        <v>210</v>
      </c>
      <c r="F114" s="51">
        <f t="shared" si="31"/>
        <v>36</v>
      </c>
      <c r="G114" s="51">
        <f t="shared" si="31"/>
        <v>174</v>
      </c>
      <c r="H114" s="51">
        <f t="shared" si="31"/>
        <v>389</v>
      </c>
      <c r="I114" s="67">
        <f t="shared" si="31"/>
        <v>72</v>
      </c>
      <c r="J114" s="67">
        <f t="shared" si="31"/>
        <v>317</v>
      </c>
      <c r="K114" s="51">
        <f t="shared" si="31"/>
        <v>356</v>
      </c>
      <c r="L114" s="51">
        <f t="shared" si="31"/>
        <v>59</v>
      </c>
      <c r="M114" s="51">
        <f t="shared" si="31"/>
        <v>297</v>
      </c>
      <c r="N114" s="51">
        <f t="shared" si="31"/>
        <v>573</v>
      </c>
      <c r="O114" s="51">
        <f t="shared" si="31"/>
        <v>94</v>
      </c>
      <c r="P114" s="51">
        <f t="shared" si="31"/>
        <v>479</v>
      </c>
      <c r="Q114" s="51">
        <f t="shared" si="31"/>
        <v>337</v>
      </c>
      <c r="R114" s="51">
        <f t="shared" si="31"/>
        <v>75</v>
      </c>
      <c r="S114" s="51">
        <f t="shared" si="31"/>
        <v>262</v>
      </c>
    </row>
    <row r="115" spans="1:19" x14ac:dyDescent="0.15">
      <c r="A115" s="42" t="s">
        <v>112</v>
      </c>
      <c r="B115" s="58">
        <f t="shared" si="26"/>
        <v>588</v>
      </c>
      <c r="C115" s="58">
        <f t="shared" si="27"/>
        <v>110</v>
      </c>
      <c r="D115" s="58">
        <f t="shared" si="28"/>
        <v>478</v>
      </c>
      <c r="E115" s="62">
        <f>SUM(F115:G115)</f>
        <v>76</v>
      </c>
      <c r="F115" s="62">
        <v>14</v>
      </c>
      <c r="G115" s="62">
        <v>62</v>
      </c>
      <c r="H115" s="62">
        <f>SUM(I115:J115)</f>
        <v>107</v>
      </c>
      <c r="I115" s="68">
        <v>21</v>
      </c>
      <c r="J115" s="68">
        <v>86</v>
      </c>
      <c r="K115" s="48">
        <f>SUM(L115:M115)</f>
        <v>117</v>
      </c>
      <c r="L115" s="48">
        <v>24</v>
      </c>
      <c r="M115" s="48">
        <v>93</v>
      </c>
      <c r="N115" s="48">
        <f>SUM(O115:P115)</f>
        <v>174</v>
      </c>
      <c r="O115" s="48">
        <v>23</v>
      </c>
      <c r="P115" s="48">
        <v>151</v>
      </c>
      <c r="Q115" s="48">
        <f>SUM(R115:S115)</f>
        <v>114</v>
      </c>
      <c r="R115" s="48">
        <v>28</v>
      </c>
      <c r="S115" s="48">
        <v>86</v>
      </c>
    </row>
    <row r="116" spans="1:19" x14ac:dyDescent="0.15">
      <c r="A116" s="42" t="s">
        <v>114</v>
      </c>
      <c r="B116" s="58">
        <f t="shared" si="26"/>
        <v>475</v>
      </c>
      <c r="C116" s="58">
        <f t="shared" si="27"/>
        <v>96</v>
      </c>
      <c r="D116" s="58">
        <f t="shared" si="28"/>
        <v>379</v>
      </c>
      <c r="E116" s="62">
        <f>SUM(F116:G116)</f>
        <v>46</v>
      </c>
      <c r="F116" s="62">
        <v>9</v>
      </c>
      <c r="G116" s="62">
        <v>37</v>
      </c>
      <c r="H116" s="62">
        <f>SUM(I116:J116)</f>
        <v>106</v>
      </c>
      <c r="I116" s="68">
        <v>21</v>
      </c>
      <c r="J116" s="68">
        <v>85</v>
      </c>
      <c r="K116" s="48">
        <f>SUM(L116:M116)</f>
        <v>85</v>
      </c>
      <c r="L116" s="48">
        <v>15</v>
      </c>
      <c r="M116" s="48">
        <v>70</v>
      </c>
      <c r="N116" s="48">
        <f>SUM(O116:P116)</f>
        <v>145</v>
      </c>
      <c r="O116" s="48">
        <v>29</v>
      </c>
      <c r="P116" s="48">
        <v>116</v>
      </c>
      <c r="Q116" s="48">
        <f>SUM(R116:S116)</f>
        <v>93</v>
      </c>
      <c r="R116" s="48">
        <v>22</v>
      </c>
      <c r="S116" s="48">
        <v>71</v>
      </c>
    </row>
    <row r="117" spans="1:19" x14ac:dyDescent="0.15">
      <c r="A117" s="42" t="s">
        <v>115</v>
      </c>
      <c r="B117" s="58">
        <f t="shared" si="26"/>
        <v>349</v>
      </c>
      <c r="C117" s="58">
        <f t="shared" si="27"/>
        <v>53</v>
      </c>
      <c r="D117" s="58">
        <f t="shared" si="28"/>
        <v>296</v>
      </c>
      <c r="E117" s="62">
        <f>SUM(F117:G117)</f>
        <v>44</v>
      </c>
      <c r="F117" s="62">
        <v>7</v>
      </c>
      <c r="G117" s="62">
        <v>37</v>
      </c>
      <c r="H117" s="62">
        <f>SUM(I117:J117)</f>
        <v>72</v>
      </c>
      <c r="I117" s="68">
        <v>15</v>
      </c>
      <c r="J117" s="68">
        <v>57</v>
      </c>
      <c r="K117" s="48">
        <f>SUM(L117:M117)</f>
        <v>66</v>
      </c>
      <c r="L117" s="48">
        <v>7</v>
      </c>
      <c r="M117" s="48">
        <v>59</v>
      </c>
      <c r="N117" s="48">
        <f>SUM(O117:P117)</f>
        <v>115</v>
      </c>
      <c r="O117" s="48">
        <v>17</v>
      </c>
      <c r="P117" s="48">
        <v>98</v>
      </c>
      <c r="Q117" s="48">
        <f>SUM(R117:S117)</f>
        <v>52</v>
      </c>
      <c r="R117" s="48">
        <v>7</v>
      </c>
      <c r="S117" s="48">
        <v>45</v>
      </c>
    </row>
    <row r="118" spans="1:19" x14ac:dyDescent="0.15">
      <c r="A118" s="42" t="s">
        <v>118</v>
      </c>
      <c r="B118" s="58">
        <f t="shared" si="26"/>
        <v>273</v>
      </c>
      <c r="C118" s="58">
        <f t="shared" si="27"/>
        <v>43</v>
      </c>
      <c r="D118" s="58">
        <f t="shared" si="28"/>
        <v>230</v>
      </c>
      <c r="E118" s="62">
        <f>SUM(F118:G118)</f>
        <v>23</v>
      </c>
      <c r="F118" s="62">
        <v>2</v>
      </c>
      <c r="G118" s="62">
        <v>21</v>
      </c>
      <c r="H118" s="62">
        <f>SUM(I118:J118)</f>
        <v>68</v>
      </c>
      <c r="I118" s="68">
        <v>9</v>
      </c>
      <c r="J118" s="68">
        <v>59</v>
      </c>
      <c r="K118" s="48">
        <f>SUM(L118:M118)</f>
        <v>56</v>
      </c>
      <c r="L118" s="48">
        <v>9</v>
      </c>
      <c r="M118" s="48">
        <v>47</v>
      </c>
      <c r="N118" s="48">
        <f>SUM(O118:P118)</f>
        <v>77</v>
      </c>
      <c r="O118" s="48">
        <v>11</v>
      </c>
      <c r="P118" s="48">
        <v>66</v>
      </c>
      <c r="Q118" s="48">
        <f>SUM(R118:S118)</f>
        <v>49</v>
      </c>
      <c r="R118" s="48">
        <v>12</v>
      </c>
      <c r="S118" s="48">
        <v>37</v>
      </c>
    </row>
    <row r="119" spans="1:19" x14ac:dyDescent="0.15">
      <c r="A119" s="42" t="s">
        <v>119</v>
      </c>
      <c r="B119" s="58">
        <f t="shared" si="26"/>
        <v>180</v>
      </c>
      <c r="C119" s="58">
        <f t="shared" si="27"/>
        <v>34</v>
      </c>
      <c r="D119" s="58">
        <f t="shared" si="28"/>
        <v>146</v>
      </c>
      <c r="E119" s="62">
        <f>SUM(F119:G119)</f>
        <v>21</v>
      </c>
      <c r="F119" s="62">
        <v>4</v>
      </c>
      <c r="G119" s="62">
        <v>17</v>
      </c>
      <c r="H119" s="62">
        <f>SUM(I119:J119)</f>
        <v>36</v>
      </c>
      <c r="I119" s="68">
        <v>6</v>
      </c>
      <c r="J119" s="68">
        <v>30</v>
      </c>
      <c r="K119" s="48">
        <f>SUM(L119:M119)</f>
        <v>32</v>
      </c>
      <c r="L119" s="48">
        <v>4</v>
      </c>
      <c r="M119" s="48">
        <v>28</v>
      </c>
      <c r="N119" s="48">
        <f>SUM(O119:P119)</f>
        <v>62</v>
      </c>
      <c r="O119" s="48">
        <v>14</v>
      </c>
      <c r="P119" s="48">
        <v>48</v>
      </c>
      <c r="Q119" s="48">
        <f>SUM(R119:S119)</f>
        <v>29</v>
      </c>
      <c r="R119" s="48">
        <v>6</v>
      </c>
      <c r="S119" s="48">
        <v>23</v>
      </c>
    </row>
    <row r="120" spans="1:19" s="49" customFormat="1" x14ac:dyDescent="0.15">
      <c r="A120" s="44" t="s">
        <v>117</v>
      </c>
      <c r="B120" s="53">
        <f t="shared" si="26"/>
        <v>447</v>
      </c>
      <c r="C120" s="53">
        <f t="shared" si="27"/>
        <v>45</v>
      </c>
      <c r="D120" s="53">
        <f t="shared" si="28"/>
        <v>402</v>
      </c>
      <c r="E120" s="51">
        <f t="shared" ref="E120:S120" si="32">SUM(E121:E125)</f>
        <v>59</v>
      </c>
      <c r="F120" s="51">
        <f t="shared" si="32"/>
        <v>5</v>
      </c>
      <c r="G120" s="51">
        <f t="shared" si="32"/>
        <v>54</v>
      </c>
      <c r="H120" s="51">
        <f t="shared" si="32"/>
        <v>100</v>
      </c>
      <c r="I120" s="67">
        <f t="shared" si="32"/>
        <v>10</v>
      </c>
      <c r="J120" s="67">
        <f t="shared" si="32"/>
        <v>90</v>
      </c>
      <c r="K120" s="51">
        <f t="shared" si="32"/>
        <v>88</v>
      </c>
      <c r="L120" s="51">
        <f t="shared" si="32"/>
        <v>6</v>
      </c>
      <c r="M120" s="51">
        <f t="shared" si="32"/>
        <v>82</v>
      </c>
      <c r="N120" s="51">
        <f t="shared" si="32"/>
        <v>122</v>
      </c>
      <c r="O120" s="51">
        <f t="shared" si="32"/>
        <v>15</v>
      </c>
      <c r="P120" s="51">
        <f t="shared" si="32"/>
        <v>107</v>
      </c>
      <c r="Q120" s="51">
        <f t="shared" si="32"/>
        <v>78</v>
      </c>
      <c r="R120" s="51">
        <f t="shared" si="32"/>
        <v>9</v>
      </c>
      <c r="S120" s="51">
        <f t="shared" si="32"/>
        <v>69</v>
      </c>
    </row>
    <row r="121" spans="1:19" x14ac:dyDescent="0.15">
      <c r="A121" s="42" t="s">
        <v>120</v>
      </c>
      <c r="B121" s="58">
        <f t="shared" si="26"/>
        <v>171</v>
      </c>
      <c r="C121" s="58">
        <f t="shared" si="27"/>
        <v>14</v>
      </c>
      <c r="D121" s="58">
        <f t="shared" si="28"/>
        <v>157</v>
      </c>
      <c r="E121" s="62">
        <f t="shared" ref="E121:E126" si="33">SUM(F121:G121)</f>
        <v>18</v>
      </c>
      <c r="F121" s="62">
        <v>2</v>
      </c>
      <c r="G121" s="62">
        <v>16</v>
      </c>
      <c r="H121" s="62">
        <f t="shared" ref="H121:H126" si="34">SUM(I121:J121)</f>
        <v>37</v>
      </c>
      <c r="I121" s="68">
        <v>3</v>
      </c>
      <c r="J121" s="68">
        <v>34</v>
      </c>
      <c r="K121" s="48">
        <f t="shared" ref="K121:K126" si="35">SUM(L121:M121)</f>
        <v>28</v>
      </c>
      <c r="L121" s="70" t="s">
        <v>348</v>
      </c>
      <c r="M121" s="48">
        <v>28</v>
      </c>
      <c r="N121" s="48">
        <f t="shared" ref="N121:N126" si="36">SUM(O121:P121)</f>
        <v>53</v>
      </c>
      <c r="O121" s="48">
        <v>5</v>
      </c>
      <c r="P121" s="48">
        <v>48</v>
      </c>
      <c r="Q121" s="48">
        <f>SUM(R121:S121)</f>
        <v>35</v>
      </c>
      <c r="R121" s="48">
        <v>4</v>
      </c>
      <c r="S121" s="48">
        <v>31</v>
      </c>
    </row>
    <row r="122" spans="1:19" x14ac:dyDescent="0.15">
      <c r="A122" s="42" t="s">
        <v>121</v>
      </c>
      <c r="B122" s="58">
        <f t="shared" si="26"/>
        <v>93</v>
      </c>
      <c r="C122" s="58">
        <f t="shared" si="27"/>
        <v>9</v>
      </c>
      <c r="D122" s="58">
        <f t="shared" si="28"/>
        <v>84</v>
      </c>
      <c r="E122" s="62">
        <f t="shared" si="33"/>
        <v>12</v>
      </c>
      <c r="F122" s="62">
        <v>1</v>
      </c>
      <c r="G122" s="62">
        <v>11</v>
      </c>
      <c r="H122" s="62">
        <f t="shared" si="34"/>
        <v>24</v>
      </c>
      <c r="I122" s="68">
        <v>3</v>
      </c>
      <c r="J122" s="68">
        <v>21</v>
      </c>
      <c r="K122" s="48">
        <f t="shared" si="35"/>
        <v>22</v>
      </c>
      <c r="L122" s="48">
        <v>1</v>
      </c>
      <c r="M122" s="48">
        <v>21</v>
      </c>
      <c r="N122" s="48">
        <f t="shared" si="36"/>
        <v>23</v>
      </c>
      <c r="O122" s="48">
        <v>2</v>
      </c>
      <c r="P122" s="48">
        <v>21</v>
      </c>
      <c r="Q122" s="48">
        <f>SUM(R122:S122)</f>
        <v>12</v>
      </c>
      <c r="R122" s="48">
        <v>2</v>
      </c>
      <c r="S122" s="48">
        <v>10</v>
      </c>
    </row>
    <row r="123" spans="1:19" x14ac:dyDescent="0.15">
      <c r="A123" s="42" t="s">
        <v>123</v>
      </c>
      <c r="B123" s="58">
        <f t="shared" si="26"/>
        <v>84</v>
      </c>
      <c r="C123" s="58">
        <f t="shared" si="27"/>
        <v>12</v>
      </c>
      <c r="D123" s="58">
        <f t="shared" si="28"/>
        <v>72</v>
      </c>
      <c r="E123" s="62">
        <f t="shared" si="33"/>
        <v>16</v>
      </c>
      <c r="F123" s="63">
        <v>2</v>
      </c>
      <c r="G123" s="62">
        <v>14</v>
      </c>
      <c r="H123" s="62">
        <f t="shared" si="34"/>
        <v>15</v>
      </c>
      <c r="I123" s="69">
        <v>2</v>
      </c>
      <c r="J123" s="68">
        <v>13</v>
      </c>
      <c r="K123" s="48">
        <f t="shared" si="35"/>
        <v>18</v>
      </c>
      <c r="L123" s="48">
        <v>3</v>
      </c>
      <c r="M123" s="48">
        <v>15</v>
      </c>
      <c r="N123" s="48">
        <f t="shared" si="36"/>
        <v>18</v>
      </c>
      <c r="O123" s="48">
        <v>4</v>
      </c>
      <c r="P123" s="48">
        <v>14</v>
      </c>
      <c r="Q123" s="48">
        <f>SUM(R123:S123)</f>
        <v>17</v>
      </c>
      <c r="R123" s="48">
        <v>1</v>
      </c>
      <c r="S123" s="48">
        <v>16</v>
      </c>
    </row>
    <row r="124" spans="1:19" x14ac:dyDescent="0.15">
      <c r="A124" s="42" t="s">
        <v>124</v>
      </c>
      <c r="B124" s="58">
        <f t="shared" si="26"/>
        <v>63</v>
      </c>
      <c r="C124" s="58">
        <f t="shared" si="27"/>
        <v>7</v>
      </c>
      <c r="D124" s="58">
        <f t="shared" si="28"/>
        <v>56</v>
      </c>
      <c r="E124" s="62">
        <f t="shared" si="33"/>
        <v>8</v>
      </c>
      <c r="F124" s="63">
        <v>0</v>
      </c>
      <c r="G124" s="62">
        <v>8</v>
      </c>
      <c r="H124" s="62">
        <f t="shared" si="34"/>
        <v>12</v>
      </c>
      <c r="I124" s="68">
        <v>1</v>
      </c>
      <c r="J124" s="68">
        <v>11</v>
      </c>
      <c r="K124" s="48">
        <f t="shared" si="35"/>
        <v>17</v>
      </c>
      <c r="L124" s="48">
        <v>2</v>
      </c>
      <c r="M124" s="48">
        <v>15</v>
      </c>
      <c r="N124" s="48">
        <f t="shared" si="36"/>
        <v>14</v>
      </c>
      <c r="O124" s="48">
        <v>2</v>
      </c>
      <c r="P124" s="48">
        <v>12</v>
      </c>
      <c r="Q124" s="48">
        <f>SUM(R124:S124)</f>
        <v>12</v>
      </c>
      <c r="R124" s="48">
        <v>2</v>
      </c>
      <c r="S124" s="48">
        <v>10</v>
      </c>
    </row>
    <row r="125" spans="1:19" x14ac:dyDescent="0.15">
      <c r="A125" s="42" t="s">
        <v>122</v>
      </c>
      <c r="B125" s="58">
        <f t="shared" si="26"/>
        <v>36</v>
      </c>
      <c r="C125" s="58">
        <f t="shared" si="27"/>
        <v>3</v>
      </c>
      <c r="D125" s="58">
        <f t="shared" si="28"/>
        <v>33</v>
      </c>
      <c r="E125" s="62">
        <f t="shared" si="33"/>
        <v>5</v>
      </c>
      <c r="F125" s="65" t="s">
        <v>348</v>
      </c>
      <c r="G125" s="62">
        <v>5</v>
      </c>
      <c r="H125" s="62">
        <f t="shared" si="34"/>
        <v>12</v>
      </c>
      <c r="I125" s="68">
        <v>1</v>
      </c>
      <c r="J125" s="68">
        <v>11</v>
      </c>
      <c r="K125" s="48">
        <f t="shared" si="35"/>
        <v>3</v>
      </c>
      <c r="L125" s="70" t="s">
        <v>348</v>
      </c>
      <c r="M125" s="48">
        <v>3</v>
      </c>
      <c r="N125" s="48">
        <f t="shared" si="36"/>
        <v>14</v>
      </c>
      <c r="O125" s="48">
        <v>2</v>
      </c>
      <c r="P125" s="48">
        <v>12</v>
      </c>
      <c r="Q125" s="48">
        <f>SUM(R125:S125)</f>
        <v>2</v>
      </c>
      <c r="R125" s="48">
        <v>0</v>
      </c>
      <c r="S125" s="48">
        <v>2</v>
      </c>
    </row>
    <row r="126" spans="1:19" s="49" customFormat="1" x14ac:dyDescent="0.15">
      <c r="A126" s="46" t="s">
        <v>125</v>
      </c>
      <c r="B126" s="92">
        <f t="shared" si="26"/>
        <v>77</v>
      </c>
      <c r="C126" s="93">
        <f t="shared" si="27"/>
        <v>6</v>
      </c>
      <c r="D126" s="93">
        <f t="shared" si="28"/>
        <v>71</v>
      </c>
      <c r="E126" s="94">
        <f t="shared" si="33"/>
        <v>9</v>
      </c>
      <c r="F126" s="94">
        <v>2</v>
      </c>
      <c r="G126" s="94">
        <v>7</v>
      </c>
      <c r="H126" s="94">
        <f t="shared" si="34"/>
        <v>18</v>
      </c>
      <c r="I126" s="96">
        <v>2</v>
      </c>
      <c r="J126" s="96">
        <v>16</v>
      </c>
      <c r="K126" s="95">
        <f t="shared" si="35"/>
        <v>22</v>
      </c>
      <c r="L126" s="95">
        <v>1</v>
      </c>
      <c r="M126" s="95">
        <v>21</v>
      </c>
      <c r="N126" s="95">
        <f t="shared" si="36"/>
        <v>19</v>
      </c>
      <c r="O126" s="95">
        <v>1</v>
      </c>
      <c r="P126" s="95">
        <v>18</v>
      </c>
      <c r="Q126" s="95">
        <v>9</v>
      </c>
      <c r="R126" s="95">
        <v>0</v>
      </c>
      <c r="S126" s="95">
        <v>9</v>
      </c>
    </row>
  </sheetData>
  <mergeCells count="10">
    <mergeCell ref="R2:S2"/>
    <mergeCell ref="N3:P3"/>
    <mergeCell ref="Q3:S3"/>
    <mergeCell ref="H3:J3"/>
    <mergeCell ref="K3:M3"/>
    <mergeCell ref="A1:J1"/>
    <mergeCell ref="A2:E2"/>
    <mergeCell ref="A3:A4"/>
    <mergeCell ref="B3:D3"/>
    <mergeCell ref="E3:G3"/>
  </mergeCells>
  <phoneticPr fontId="40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129"/>
  <sheetViews>
    <sheetView zoomScaleNormal="100" workbookViewId="0">
      <selection activeCell="U9" sqref="U9"/>
    </sheetView>
  </sheetViews>
  <sheetFormatPr defaultColWidth="8.88671875" defaultRowHeight="13.5" x14ac:dyDescent="0.15"/>
  <cols>
    <col min="1" max="1" width="8.88671875" style="72" customWidth="1"/>
    <col min="2" max="10" width="11" customWidth="1"/>
    <col min="11" max="19" width="11.88671875" customWidth="1"/>
  </cols>
  <sheetData>
    <row r="1" spans="1:22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"/>
    </row>
    <row r="2" spans="1:22" ht="18.75" x14ac:dyDescent="0.15">
      <c r="A2" s="356"/>
      <c r="B2" s="356"/>
      <c r="C2" s="356"/>
      <c r="D2" s="356"/>
      <c r="E2" s="356"/>
      <c r="F2" s="356"/>
      <c r="G2" s="356"/>
      <c r="H2" s="356"/>
      <c r="L2" s="66"/>
      <c r="M2" s="66"/>
      <c r="S2" s="74" t="s">
        <v>356</v>
      </c>
      <c r="T2" s="74"/>
      <c r="U2" s="367"/>
      <c r="V2" s="367"/>
    </row>
    <row r="3" spans="1:22" x14ac:dyDescent="0.15">
      <c r="A3" s="368" t="str">
        <f>[1]연령별!A3</f>
        <v>구 분</v>
      </c>
      <c r="B3" s="370" t="s">
        <v>0</v>
      </c>
      <c r="C3" s="370"/>
      <c r="D3" s="370"/>
      <c r="E3" s="370" t="s">
        <v>354</v>
      </c>
      <c r="F3" s="370"/>
      <c r="G3" s="370"/>
      <c r="H3" s="370" t="s">
        <v>353</v>
      </c>
      <c r="I3" s="370"/>
      <c r="J3" s="370"/>
      <c r="K3" s="370" t="s">
        <v>358</v>
      </c>
      <c r="L3" s="370"/>
      <c r="M3" s="370"/>
      <c r="N3" s="370" t="s">
        <v>357</v>
      </c>
      <c r="O3" s="370"/>
      <c r="P3" s="370"/>
      <c r="Q3" s="370" t="s">
        <v>352</v>
      </c>
      <c r="R3" s="370"/>
      <c r="S3" s="371"/>
      <c r="U3" s="73"/>
      <c r="V3" s="73"/>
    </row>
    <row r="4" spans="1:22" s="72" customFormat="1" x14ac:dyDescent="0.15">
      <c r="A4" s="369"/>
      <c r="B4" s="75" t="s">
        <v>3</v>
      </c>
      <c r="C4" s="75" t="s">
        <v>1</v>
      </c>
      <c r="D4" s="75" t="s">
        <v>2</v>
      </c>
      <c r="E4" s="75" t="str">
        <f>[1]연령별!B4</f>
        <v>계</v>
      </c>
      <c r="F4" s="75" t="str">
        <f>[1]연령별!C4</f>
        <v>남</v>
      </c>
      <c r="G4" s="75" t="str">
        <f>[1]연령별!D4</f>
        <v>여</v>
      </c>
      <c r="H4" s="75" t="str">
        <f>[2]연령별!B4</f>
        <v>계</v>
      </c>
      <c r="I4" s="75" t="str">
        <f>[2]연령별!C4</f>
        <v>남</v>
      </c>
      <c r="J4" s="75" t="str">
        <f>[2]연령별!D4</f>
        <v>여</v>
      </c>
      <c r="K4" s="75" t="str">
        <f>[3]연령별!B4</f>
        <v>계</v>
      </c>
      <c r="L4" s="75" t="str">
        <f>[3]연령별!C4</f>
        <v>남</v>
      </c>
      <c r="M4" s="75" t="str">
        <f>[3]연령별!D4</f>
        <v>여</v>
      </c>
      <c r="N4" s="75" t="str">
        <f>[4]연령별!B4</f>
        <v>계</v>
      </c>
      <c r="O4" s="75" t="str">
        <f>[4]연령별!C4</f>
        <v>남</v>
      </c>
      <c r="P4" s="75" t="str">
        <f>[4]연령별!D4</f>
        <v>여</v>
      </c>
      <c r="Q4" s="75" t="str">
        <f>[5]연령별!B4</f>
        <v>계</v>
      </c>
      <c r="R4" s="75" t="str">
        <f>[5]연령별!C4</f>
        <v>남</v>
      </c>
      <c r="S4" s="76" t="str">
        <f>[5]연령별!D4</f>
        <v>여</v>
      </c>
    </row>
    <row r="5" spans="1:22" s="49" customFormat="1" x14ac:dyDescent="0.15">
      <c r="A5" s="77">
        <v>2010</v>
      </c>
      <c r="B5" s="80">
        <f t="shared" ref="B5:B36" si="0">SUM(C5:D5)</f>
        <v>1454636</v>
      </c>
      <c r="C5" s="81">
        <f t="shared" ref="C5:C36" si="1">SUM(F5,I5,L5,O5,R5)</f>
        <v>721780</v>
      </c>
      <c r="D5" s="81">
        <f t="shared" ref="D5:D36" si="2">SUM(G5,J5,M5,P5,S5)</f>
        <v>732856</v>
      </c>
      <c r="E5" s="81">
        <f>[1]연령별!B5</f>
        <v>104449</v>
      </c>
      <c r="F5" s="81">
        <f>[1]연령별!C5</f>
        <v>52221</v>
      </c>
      <c r="G5" s="81">
        <f>[1]연령별!D5</f>
        <v>52228</v>
      </c>
      <c r="H5" s="81">
        <f>[2]연령별!B5</f>
        <v>303219</v>
      </c>
      <c r="I5" s="81">
        <f>[2]연령별!C5</f>
        <v>149345</v>
      </c>
      <c r="J5" s="81">
        <f>[2]연령별!D5</f>
        <v>153874</v>
      </c>
      <c r="K5" s="81">
        <f>[3]연령별!B5</f>
        <v>216863</v>
      </c>
      <c r="L5" s="81">
        <f>[3]연령별!C5</f>
        <v>105612</v>
      </c>
      <c r="M5" s="81">
        <f>[3]연령별!D5</f>
        <v>111251</v>
      </c>
      <c r="N5" s="81">
        <f>[4]연령별!B5</f>
        <v>466866</v>
      </c>
      <c r="O5" s="81">
        <f>[4]연령별!C5</f>
        <v>232226</v>
      </c>
      <c r="P5" s="81">
        <f>[4]연령별!D5</f>
        <v>234640</v>
      </c>
      <c r="Q5" s="81">
        <f>[5]연령별!B5</f>
        <v>363239</v>
      </c>
      <c r="R5" s="81">
        <f>[5]연령별!C5</f>
        <v>182376</v>
      </c>
      <c r="S5" s="81">
        <f>[5]연령별!D5</f>
        <v>180863</v>
      </c>
    </row>
    <row r="6" spans="1:22" s="49" customFormat="1" x14ac:dyDescent="0.15">
      <c r="A6" s="77" t="str">
        <f>[1]연령별!A6</f>
        <v>0 - 4</v>
      </c>
      <c r="B6" s="84">
        <f t="shared" si="0"/>
        <v>71779</v>
      </c>
      <c r="C6" s="82">
        <f t="shared" si="1"/>
        <v>37124</v>
      </c>
      <c r="D6" s="82">
        <f t="shared" si="2"/>
        <v>34655</v>
      </c>
      <c r="E6" s="82">
        <f>[1]연령별!B6</f>
        <v>3122</v>
      </c>
      <c r="F6" s="82">
        <f>[1]연령별!C6</f>
        <v>1650</v>
      </c>
      <c r="G6" s="82">
        <f>[1]연령별!D6</f>
        <v>1472</v>
      </c>
      <c r="H6" s="82">
        <f>[2]연령별!B6</f>
        <v>13780</v>
      </c>
      <c r="I6" s="82">
        <f>[2]연령별!C6</f>
        <v>7106</v>
      </c>
      <c r="J6" s="82">
        <f>[2]연령별!D6</f>
        <v>6674</v>
      </c>
      <c r="K6" s="82">
        <f>[3]연령별!B6</f>
        <v>8459</v>
      </c>
      <c r="L6" s="82">
        <f>[3]연령별!C6</f>
        <v>4312</v>
      </c>
      <c r="M6" s="82">
        <f>[3]연령별!D6</f>
        <v>4147</v>
      </c>
      <c r="N6" s="82">
        <f>[4]연령별!B6</f>
        <v>21758</v>
      </c>
      <c r="O6" s="82">
        <f>[4]연령별!C6</f>
        <v>11298</v>
      </c>
      <c r="P6" s="82">
        <f>[4]연령별!D6</f>
        <v>10460</v>
      </c>
      <c r="Q6" s="82">
        <f>[5]연령별!B6</f>
        <v>24660</v>
      </c>
      <c r="R6" s="82">
        <f>[5]연령별!C6</f>
        <v>12758</v>
      </c>
      <c r="S6" s="82">
        <f>[5]연령별!D6</f>
        <v>11902</v>
      </c>
    </row>
    <row r="7" spans="1:22" s="64" customFormat="1" x14ac:dyDescent="0.15">
      <c r="A7" s="78" t="str">
        <f>[1]연령별!A7</f>
        <v xml:space="preserve">  0  세</v>
      </c>
      <c r="B7" s="85">
        <f t="shared" si="0"/>
        <v>13506</v>
      </c>
      <c r="C7" s="83">
        <f t="shared" si="1"/>
        <v>6963</v>
      </c>
      <c r="D7" s="83">
        <f t="shared" si="2"/>
        <v>6543</v>
      </c>
      <c r="E7" s="83">
        <f>[1]연령별!B7</f>
        <v>646</v>
      </c>
      <c r="F7" s="83">
        <f>[1]연령별!C7</f>
        <v>356</v>
      </c>
      <c r="G7" s="83">
        <f>[1]연령별!D7</f>
        <v>290</v>
      </c>
      <c r="H7" s="83">
        <f>[2]연령별!B7</f>
        <v>2568</v>
      </c>
      <c r="I7" s="83">
        <f>[2]연령별!C7</f>
        <v>1357</v>
      </c>
      <c r="J7" s="83">
        <f>[2]연령별!D7</f>
        <v>1211</v>
      </c>
      <c r="K7" s="83">
        <f>[3]연령별!B7</f>
        <v>1676</v>
      </c>
      <c r="L7" s="83">
        <f>[3]연령별!C7</f>
        <v>845</v>
      </c>
      <c r="M7" s="83">
        <f>[3]연령별!D7</f>
        <v>831</v>
      </c>
      <c r="N7" s="83">
        <f>[4]연령별!B7</f>
        <v>4044</v>
      </c>
      <c r="O7" s="83">
        <f>[4]연령별!C7</f>
        <v>2050</v>
      </c>
      <c r="P7" s="83">
        <f>[4]연령별!D7</f>
        <v>1994</v>
      </c>
      <c r="Q7" s="83">
        <f>[5]연령별!B7</f>
        <v>4572</v>
      </c>
      <c r="R7" s="83">
        <f>[5]연령별!C7</f>
        <v>2355</v>
      </c>
      <c r="S7" s="83">
        <f>[5]연령별!D7</f>
        <v>2217</v>
      </c>
    </row>
    <row r="8" spans="1:22" s="64" customFormat="1" x14ac:dyDescent="0.15">
      <c r="A8" s="78" t="str">
        <f>[1]연령별!A8</f>
        <v xml:space="preserve">  1  세</v>
      </c>
      <c r="B8" s="85">
        <f t="shared" si="0"/>
        <v>13663</v>
      </c>
      <c r="C8" s="83">
        <f t="shared" si="1"/>
        <v>7023</v>
      </c>
      <c r="D8" s="83">
        <f t="shared" si="2"/>
        <v>6640</v>
      </c>
      <c r="E8" s="83">
        <f>[1]연령별!B8</f>
        <v>555</v>
      </c>
      <c r="F8" s="83">
        <f>[1]연령별!C8</f>
        <v>307</v>
      </c>
      <c r="G8" s="83">
        <f>[1]연령별!D8</f>
        <v>248</v>
      </c>
      <c r="H8" s="83">
        <f>[2]연령별!B8</f>
        <v>2621</v>
      </c>
      <c r="I8" s="83">
        <f>[2]연령별!C8</f>
        <v>1334</v>
      </c>
      <c r="J8" s="83">
        <f>[2]연령별!D8</f>
        <v>1287</v>
      </c>
      <c r="K8" s="83">
        <f>[3]연령별!B8</f>
        <v>1579</v>
      </c>
      <c r="L8" s="83">
        <f>[3]연령별!C8</f>
        <v>784</v>
      </c>
      <c r="M8" s="83">
        <f>[3]연령별!D8</f>
        <v>795</v>
      </c>
      <c r="N8" s="83">
        <f>[4]연령별!B8</f>
        <v>4214</v>
      </c>
      <c r="O8" s="83">
        <f>[4]연령별!C8</f>
        <v>2216</v>
      </c>
      <c r="P8" s="83">
        <f>[4]연령별!D8</f>
        <v>1998</v>
      </c>
      <c r="Q8" s="83">
        <f>[5]연령별!B8</f>
        <v>4694</v>
      </c>
      <c r="R8" s="83">
        <f>[5]연령별!C8</f>
        <v>2382</v>
      </c>
      <c r="S8" s="83">
        <f>[5]연령별!D8</f>
        <v>2312</v>
      </c>
    </row>
    <row r="9" spans="1:22" s="64" customFormat="1" x14ac:dyDescent="0.15">
      <c r="A9" s="78" t="str">
        <f>[1]연령별!A9</f>
        <v xml:space="preserve">  2  세</v>
      </c>
      <c r="B9" s="85">
        <f t="shared" si="0"/>
        <v>14478</v>
      </c>
      <c r="C9" s="83">
        <f t="shared" si="1"/>
        <v>7403</v>
      </c>
      <c r="D9" s="83">
        <f t="shared" si="2"/>
        <v>7075</v>
      </c>
      <c r="E9" s="83">
        <f>[1]연령별!B9</f>
        <v>617</v>
      </c>
      <c r="F9" s="83">
        <f>[1]연령별!C9</f>
        <v>324</v>
      </c>
      <c r="G9" s="83">
        <f>[1]연령별!D9</f>
        <v>293</v>
      </c>
      <c r="H9" s="83">
        <f>[2]연령별!B9</f>
        <v>2801</v>
      </c>
      <c r="I9" s="83">
        <f>[2]연령별!C9</f>
        <v>1423</v>
      </c>
      <c r="J9" s="83">
        <f>[2]연령별!D9</f>
        <v>1378</v>
      </c>
      <c r="K9" s="83">
        <f>[3]연령별!B9</f>
        <v>1701</v>
      </c>
      <c r="L9" s="83">
        <f>[3]연령별!C9</f>
        <v>875</v>
      </c>
      <c r="M9" s="83">
        <f>[3]연령별!D9</f>
        <v>826</v>
      </c>
      <c r="N9" s="83">
        <f>[4]연령별!B9</f>
        <v>4359</v>
      </c>
      <c r="O9" s="83">
        <f>[4]연령별!C9</f>
        <v>2229</v>
      </c>
      <c r="P9" s="83">
        <f>[4]연령별!D9</f>
        <v>2130</v>
      </c>
      <c r="Q9" s="83">
        <f>[5]연령별!B9</f>
        <v>5000</v>
      </c>
      <c r="R9" s="83">
        <f>[5]연령별!C9</f>
        <v>2552</v>
      </c>
      <c r="S9" s="83">
        <f>[5]연령별!D9</f>
        <v>2448</v>
      </c>
    </row>
    <row r="10" spans="1:22" s="64" customFormat="1" x14ac:dyDescent="0.15">
      <c r="A10" s="78" t="str">
        <f>[1]연령별!A10</f>
        <v xml:space="preserve">  3  세</v>
      </c>
      <c r="B10" s="85">
        <f t="shared" si="0"/>
        <v>15731</v>
      </c>
      <c r="C10" s="83">
        <f t="shared" si="1"/>
        <v>8246</v>
      </c>
      <c r="D10" s="83">
        <f t="shared" si="2"/>
        <v>7485</v>
      </c>
      <c r="E10" s="83">
        <f>[1]연령별!B10</f>
        <v>700</v>
      </c>
      <c r="F10" s="83">
        <f>[1]연령별!C10</f>
        <v>349</v>
      </c>
      <c r="G10" s="83">
        <f>[1]연령별!D10</f>
        <v>351</v>
      </c>
      <c r="H10" s="83">
        <f>[2]연령별!B10</f>
        <v>2999</v>
      </c>
      <c r="I10" s="83">
        <f>[2]연령별!C10</f>
        <v>1548</v>
      </c>
      <c r="J10" s="83">
        <f>[2]연령별!D10</f>
        <v>1451</v>
      </c>
      <c r="K10" s="83">
        <f>[3]연령별!B10</f>
        <v>1787</v>
      </c>
      <c r="L10" s="83">
        <f>[3]연령별!C10</f>
        <v>934</v>
      </c>
      <c r="M10" s="83">
        <f>[3]연령별!D10</f>
        <v>853</v>
      </c>
      <c r="N10" s="83">
        <f>[4]연령별!B10</f>
        <v>4818</v>
      </c>
      <c r="O10" s="83">
        <f>[4]연령별!C10</f>
        <v>2568</v>
      </c>
      <c r="P10" s="83">
        <f>[4]연령별!D10</f>
        <v>2250</v>
      </c>
      <c r="Q10" s="83">
        <f>[5]연령별!B10</f>
        <v>5427</v>
      </c>
      <c r="R10" s="83">
        <f>[5]연령별!C10</f>
        <v>2847</v>
      </c>
      <c r="S10" s="83">
        <f>[5]연령별!D10</f>
        <v>2580</v>
      </c>
    </row>
    <row r="11" spans="1:22" s="64" customFormat="1" x14ac:dyDescent="0.15">
      <c r="A11" s="78" t="str">
        <f>[1]연령별!A11</f>
        <v xml:space="preserve">  4  세</v>
      </c>
      <c r="B11" s="85">
        <f t="shared" si="0"/>
        <v>14401</v>
      </c>
      <c r="C11" s="83">
        <f t="shared" si="1"/>
        <v>7489</v>
      </c>
      <c r="D11" s="83">
        <f t="shared" si="2"/>
        <v>6912</v>
      </c>
      <c r="E11" s="83">
        <f>[1]연령별!B11</f>
        <v>604</v>
      </c>
      <c r="F11" s="83">
        <f>[1]연령별!C11</f>
        <v>314</v>
      </c>
      <c r="G11" s="83">
        <f>[1]연령별!D11</f>
        <v>290</v>
      </c>
      <c r="H11" s="83">
        <f>[2]연령별!B11</f>
        <v>2791</v>
      </c>
      <c r="I11" s="83">
        <f>[2]연령별!C11</f>
        <v>1444</v>
      </c>
      <c r="J11" s="83">
        <f>[2]연령별!D11</f>
        <v>1347</v>
      </c>
      <c r="K11" s="83">
        <f>[3]연령별!B11</f>
        <v>1716</v>
      </c>
      <c r="L11" s="83">
        <f>[3]연령별!C11</f>
        <v>874</v>
      </c>
      <c r="M11" s="83">
        <f>[3]연령별!D11</f>
        <v>842</v>
      </c>
      <c r="N11" s="83">
        <f>[4]연령별!B11</f>
        <v>4323</v>
      </c>
      <c r="O11" s="83">
        <f>[4]연령별!C11</f>
        <v>2235</v>
      </c>
      <c r="P11" s="83">
        <f>[4]연령별!D11</f>
        <v>2088</v>
      </c>
      <c r="Q11" s="83">
        <f>[5]연령별!B11</f>
        <v>4967</v>
      </c>
      <c r="R11" s="83">
        <f>[5]연령별!C11</f>
        <v>2622</v>
      </c>
      <c r="S11" s="83">
        <f>[5]연령별!D11</f>
        <v>2345</v>
      </c>
    </row>
    <row r="12" spans="1:22" s="49" customFormat="1" x14ac:dyDescent="0.15">
      <c r="A12" s="77" t="str">
        <f>[1]연령별!A12</f>
        <v>5 - 9</v>
      </c>
      <c r="B12" s="84">
        <f t="shared" si="0"/>
        <v>82562</v>
      </c>
      <c r="C12" s="82">
        <f t="shared" si="1"/>
        <v>43063</v>
      </c>
      <c r="D12" s="82">
        <f t="shared" si="2"/>
        <v>39499</v>
      </c>
      <c r="E12" s="82">
        <f>[1]연령별!B12</f>
        <v>3692</v>
      </c>
      <c r="F12" s="82">
        <f>[1]연령별!C12</f>
        <v>1969</v>
      </c>
      <c r="G12" s="82">
        <f>[1]연령별!D12</f>
        <v>1723</v>
      </c>
      <c r="H12" s="82">
        <f>[2]연령별!B12</f>
        <v>17428</v>
      </c>
      <c r="I12" s="82">
        <f>[2]연령별!C12</f>
        <v>9117</v>
      </c>
      <c r="J12" s="82">
        <f>[2]연령별!D12</f>
        <v>8311</v>
      </c>
      <c r="K12" s="82">
        <f>[3]연령별!B12</f>
        <v>9661</v>
      </c>
      <c r="L12" s="82">
        <f>[3]연령별!C12</f>
        <v>5047</v>
      </c>
      <c r="M12" s="82">
        <f>[3]연령별!D12</f>
        <v>4614</v>
      </c>
      <c r="N12" s="82">
        <f>[4]연령별!B12</f>
        <v>24823</v>
      </c>
      <c r="O12" s="82">
        <f>[4]연령별!C12</f>
        <v>12950</v>
      </c>
      <c r="P12" s="82">
        <f>[4]연령별!D12</f>
        <v>11873</v>
      </c>
      <c r="Q12" s="82">
        <f>[5]연령별!B12</f>
        <v>26958</v>
      </c>
      <c r="R12" s="82">
        <f>[5]연령별!C12</f>
        <v>13980</v>
      </c>
      <c r="S12" s="82">
        <f>[5]연령별!D12</f>
        <v>12978</v>
      </c>
    </row>
    <row r="13" spans="1:22" s="64" customFormat="1" x14ac:dyDescent="0.15">
      <c r="A13" s="78" t="str">
        <f>[1]연령별!A13</f>
        <v xml:space="preserve">  5  세</v>
      </c>
      <c r="B13" s="85">
        <f t="shared" si="0"/>
        <v>14043</v>
      </c>
      <c r="C13" s="83">
        <f t="shared" si="1"/>
        <v>7292</v>
      </c>
      <c r="D13" s="83">
        <f t="shared" si="2"/>
        <v>6751</v>
      </c>
      <c r="E13" s="83">
        <f>[1]연령별!B13</f>
        <v>572</v>
      </c>
      <c r="F13" s="83">
        <f>[1]연령별!C13</f>
        <v>307</v>
      </c>
      <c r="G13" s="83">
        <f>[1]연령별!D13</f>
        <v>265</v>
      </c>
      <c r="H13" s="83">
        <f>[2]연령별!B13</f>
        <v>2816</v>
      </c>
      <c r="I13" s="83">
        <f>[2]연령별!C13</f>
        <v>1462</v>
      </c>
      <c r="J13" s="83">
        <f>[2]연령별!D13</f>
        <v>1354</v>
      </c>
      <c r="K13" s="83">
        <f>[3]연령별!B13</f>
        <v>1635</v>
      </c>
      <c r="L13" s="83">
        <f>[3]연령별!C13</f>
        <v>847</v>
      </c>
      <c r="M13" s="83">
        <f>[3]연령별!D13</f>
        <v>788</v>
      </c>
      <c r="N13" s="83">
        <f>[4]연령별!B13</f>
        <v>4201</v>
      </c>
      <c r="O13" s="83">
        <f>[4]연령별!C13</f>
        <v>2166</v>
      </c>
      <c r="P13" s="83">
        <f>[4]연령별!D13</f>
        <v>2035</v>
      </c>
      <c r="Q13" s="83">
        <f>[5]연령별!B13</f>
        <v>4819</v>
      </c>
      <c r="R13" s="83">
        <f>[5]연령별!C13</f>
        <v>2510</v>
      </c>
      <c r="S13" s="83">
        <f>[5]연령별!D13</f>
        <v>2309</v>
      </c>
    </row>
    <row r="14" spans="1:22" s="64" customFormat="1" x14ac:dyDescent="0.15">
      <c r="A14" s="78" t="str">
        <f>[1]연령별!A14</f>
        <v xml:space="preserve">  6  세</v>
      </c>
      <c r="B14" s="85">
        <f t="shared" si="0"/>
        <v>15646</v>
      </c>
      <c r="C14" s="83">
        <f t="shared" si="1"/>
        <v>8143</v>
      </c>
      <c r="D14" s="83">
        <f t="shared" si="2"/>
        <v>7503</v>
      </c>
      <c r="E14" s="83">
        <f>[1]연령별!B14</f>
        <v>707</v>
      </c>
      <c r="F14" s="83">
        <f>[1]연령별!C14</f>
        <v>366</v>
      </c>
      <c r="G14" s="83">
        <f>[1]연령별!D14</f>
        <v>341</v>
      </c>
      <c r="H14" s="83">
        <f>[2]연령별!B14</f>
        <v>3278</v>
      </c>
      <c r="I14" s="83">
        <f>[2]연령별!C14</f>
        <v>1682</v>
      </c>
      <c r="J14" s="83">
        <f>[2]연령별!D14</f>
        <v>1596</v>
      </c>
      <c r="K14" s="83">
        <f>[3]연령별!B14</f>
        <v>1784</v>
      </c>
      <c r="L14" s="83">
        <f>[3]연령별!C14</f>
        <v>943</v>
      </c>
      <c r="M14" s="83">
        <f>[3]연령별!D14</f>
        <v>841</v>
      </c>
      <c r="N14" s="83">
        <f>[4]연령별!B14</f>
        <v>4693</v>
      </c>
      <c r="O14" s="83">
        <f>[4]연령별!C14</f>
        <v>2444</v>
      </c>
      <c r="P14" s="83">
        <f>[4]연령별!D14</f>
        <v>2249</v>
      </c>
      <c r="Q14" s="83">
        <f>[5]연령별!B14</f>
        <v>5184</v>
      </c>
      <c r="R14" s="83">
        <f>[5]연령별!C14</f>
        <v>2708</v>
      </c>
      <c r="S14" s="83">
        <f>[5]연령별!D14</f>
        <v>2476</v>
      </c>
    </row>
    <row r="15" spans="1:22" s="64" customFormat="1" x14ac:dyDescent="0.15">
      <c r="A15" s="78" t="str">
        <f>[1]연령별!A15</f>
        <v xml:space="preserve">  7  세</v>
      </c>
      <c r="B15" s="85">
        <f t="shared" si="0"/>
        <v>16904</v>
      </c>
      <c r="C15" s="83">
        <f t="shared" si="1"/>
        <v>8933</v>
      </c>
      <c r="D15" s="83">
        <f t="shared" si="2"/>
        <v>7971</v>
      </c>
      <c r="E15" s="83">
        <f>[1]연령별!B15</f>
        <v>767</v>
      </c>
      <c r="F15" s="83">
        <f>[1]연령별!C15</f>
        <v>418</v>
      </c>
      <c r="G15" s="83">
        <f>[1]연령별!D15</f>
        <v>349</v>
      </c>
      <c r="H15" s="83">
        <f>[2]연령별!B15</f>
        <v>3535</v>
      </c>
      <c r="I15" s="83">
        <f>[2]연령별!C15</f>
        <v>1883</v>
      </c>
      <c r="J15" s="83">
        <f>[2]연령별!D15</f>
        <v>1652</v>
      </c>
      <c r="K15" s="83">
        <f>[3]연령별!B15</f>
        <v>1903</v>
      </c>
      <c r="L15" s="83">
        <f>[3]연령별!C15</f>
        <v>999</v>
      </c>
      <c r="M15" s="83">
        <f>[3]연령별!D15</f>
        <v>904</v>
      </c>
      <c r="N15" s="83">
        <f>[4]연령별!B15</f>
        <v>5093</v>
      </c>
      <c r="O15" s="83">
        <f>[4]연령별!C15</f>
        <v>2715</v>
      </c>
      <c r="P15" s="83">
        <f>[4]연령별!D15</f>
        <v>2378</v>
      </c>
      <c r="Q15" s="83">
        <f>[5]연령별!B15</f>
        <v>5606</v>
      </c>
      <c r="R15" s="83">
        <f>[5]연령별!C15</f>
        <v>2918</v>
      </c>
      <c r="S15" s="83">
        <f>[5]연령별!D15</f>
        <v>2688</v>
      </c>
    </row>
    <row r="16" spans="1:22" s="64" customFormat="1" x14ac:dyDescent="0.15">
      <c r="A16" s="78" t="str">
        <f>[1]연령별!A16</f>
        <v xml:space="preserve">  8  세</v>
      </c>
      <c r="B16" s="85">
        <f t="shared" si="0"/>
        <v>16649</v>
      </c>
      <c r="C16" s="83">
        <f t="shared" si="1"/>
        <v>8689</v>
      </c>
      <c r="D16" s="83">
        <f t="shared" si="2"/>
        <v>7960</v>
      </c>
      <c r="E16" s="83">
        <f>[1]연령별!B16</f>
        <v>757</v>
      </c>
      <c r="F16" s="83">
        <f>[1]연령별!C16</f>
        <v>400</v>
      </c>
      <c r="G16" s="83">
        <f>[1]연령별!D16</f>
        <v>357</v>
      </c>
      <c r="H16" s="83">
        <f>[2]연령별!B16</f>
        <v>3569</v>
      </c>
      <c r="I16" s="83">
        <f>[2]연령별!C16</f>
        <v>1917</v>
      </c>
      <c r="J16" s="83">
        <f>[2]연령별!D16</f>
        <v>1652</v>
      </c>
      <c r="K16" s="83">
        <f>[3]연령별!B16</f>
        <v>2025</v>
      </c>
      <c r="L16" s="83">
        <f>[3]연령별!C16</f>
        <v>1057</v>
      </c>
      <c r="M16" s="83">
        <f>[3]연령별!D16</f>
        <v>968</v>
      </c>
      <c r="N16" s="83">
        <f>[4]연령별!B16</f>
        <v>5037</v>
      </c>
      <c r="O16" s="83">
        <f>[4]연령별!C16</f>
        <v>2592</v>
      </c>
      <c r="P16" s="83">
        <f>[4]연령별!D16</f>
        <v>2445</v>
      </c>
      <c r="Q16" s="83">
        <f>[5]연령별!B16</f>
        <v>5261</v>
      </c>
      <c r="R16" s="83">
        <f>[5]연령별!C16</f>
        <v>2723</v>
      </c>
      <c r="S16" s="83">
        <f>[5]연령별!D16</f>
        <v>2538</v>
      </c>
    </row>
    <row r="17" spans="1:19" s="64" customFormat="1" x14ac:dyDescent="0.15">
      <c r="A17" s="78" t="str">
        <f>[1]연령별!A17</f>
        <v xml:space="preserve">  9  세</v>
      </c>
      <c r="B17" s="85">
        <f t="shared" si="0"/>
        <v>19320</v>
      </c>
      <c r="C17" s="83">
        <f t="shared" si="1"/>
        <v>10006</v>
      </c>
      <c r="D17" s="83">
        <f t="shared" si="2"/>
        <v>9314</v>
      </c>
      <c r="E17" s="83">
        <f>[1]연령별!B17</f>
        <v>889</v>
      </c>
      <c r="F17" s="83">
        <f>[1]연령별!C17</f>
        <v>478</v>
      </c>
      <c r="G17" s="83">
        <f>[1]연령별!D17</f>
        <v>411</v>
      </c>
      <c r="H17" s="83">
        <f>[2]연령별!B17</f>
        <v>4230</v>
      </c>
      <c r="I17" s="83">
        <f>[2]연령별!C17</f>
        <v>2173</v>
      </c>
      <c r="J17" s="83">
        <f>[2]연령별!D17</f>
        <v>2057</v>
      </c>
      <c r="K17" s="83">
        <f>[3]연령별!B17</f>
        <v>2314</v>
      </c>
      <c r="L17" s="83">
        <f>[3]연령별!C17</f>
        <v>1201</v>
      </c>
      <c r="M17" s="83">
        <f>[3]연령별!D17</f>
        <v>1113</v>
      </c>
      <c r="N17" s="83">
        <f>[4]연령별!B17</f>
        <v>5799</v>
      </c>
      <c r="O17" s="83">
        <f>[4]연령별!C17</f>
        <v>3033</v>
      </c>
      <c r="P17" s="83">
        <f>[4]연령별!D17</f>
        <v>2766</v>
      </c>
      <c r="Q17" s="83">
        <f>[5]연령별!B17</f>
        <v>6088</v>
      </c>
      <c r="R17" s="83">
        <f>[5]연령별!C17</f>
        <v>3121</v>
      </c>
      <c r="S17" s="83">
        <f>[5]연령별!D17</f>
        <v>2967</v>
      </c>
    </row>
    <row r="18" spans="1:19" s="49" customFormat="1" x14ac:dyDescent="0.15">
      <c r="A18" s="77" t="str">
        <f>[1]연령별!A18</f>
        <v>10-14</v>
      </c>
      <c r="B18" s="84">
        <f t="shared" si="0"/>
        <v>114329</v>
      </c>
      <c r="C18" s="82">
        <f t="shared" si="1"/>
        <v>59544</v>
      </c>
      <c r="D18" s="82">
        <f t="shared" si="2"/>
        <v>54785</v>
      </c>
      <c r="E18" s="82">
        <f>[1]연령별!B18</f>
        <v>5505</v>
      </c>
      <c r="F18" s="82">
        <f>[1]연령별!C18</f>
        <v>2868</v>
      </c>
      <c r="G18" s="82">
        <f>[1]연령별!D18</f>
        <v>2637</v>
      </c>
      <c r="H18" s="82">
        <f>[2]연령별!B18</f>
        <v>24746</v>
      </c>
      <c r="I18" s="82">
        <f>[2]연령별!C18</f>
        <v>12993</v>
      </c>
      <c r="J18" s="82">
        <f>[2]연령별!D18</f>
        <v>11753</v>
      </c>
      <c r="K18" s="82">
        <f>[3]연령별!B18</f>
        <v>15628</v>
      </c>
      <c r="L18" s="82">
        <f>[3]연령별!C18</f>
        <v>8103</v>
      </c>
      <c r="M18" s="82">
        <f>[3]연령별!D18</f>
        <v>7525</v>
      </c>
      <c r="N18" s="82">
        <f>[4]연령별!B18</f>
        <v>35073</v>
      </c>
      <c r="O18" s="82">
        <f>[4]연령별!C18</f>
        <v>18351</v>
      </c>
      <c r="P18" s="82">
        <f>[4]연령별!D18</f>
        <v>16722</v>
      </c>
      <c r="Q18" s="82">
        <f>[5]연령별!B18</f>
        <v>33377</v>
      </c>
      <c r="R18" s="82">
        <f>[5]연령별!C18</f>
        <v>17229</v>
      </c>
      <c r="S18" s="82">
        <f>[5]연령별!D18</f>
        <v>16148</v>
      </c>
    </row>
    <row r="19" spans="1:19" s="64" customFormat="1" x14ac:dyDescent="0.15">
      <c r="A19" s="78" t="str">
        <f>[1]연령별!A19</f>
        <v>10  세</v>
      </c>
      <c r="B19" s="85">
        <f t="shared" si="0"/>
        <v>22301</v>
      </c>
      <c r="C19" s="83">
        <f t="shared" si="1"/>
        <v>11667</v>
      </c>
      <c r="D19" s="83">
        <f t="shared" si="2"/>
        <v>10634</v>
      </c>
      <c r="E19" s="83">
        <f>[1]연령별!B19</f>
        <v>1033</v>
      </c>
      <c r="F19" s="83">
        <f>[1]연령별!C19</f>
        <v>538</v>
      </c>
      <c r="G19" s="83">
        <f>[1]연령별!D19</f>
        <v>495</v>
      </c>
      <c r="H19" s="83">
        <f>[2]연령별!B19</f>
        <v>4776</v>
      </c>
      <c r="I19" s="83">
        <f>[2]연령별!C19</f>
        <v>2491</v>
      </c>
      <c r="J19" s="83">
        <f>[2]연령별!D19</f>
        <v>2285</v>
      </c>
      <c r="K19" s="83">
        <f>[3]연령별!B19</f>
        <v>2755</v>
      </c>
      <c r="L19" s="83">
        <f>[3]연령별!C19</f>
        <v>1443</v>
      </c>
      <c r="M19" s="83">
        <f>[3]연령별!D19</f>
        <v>1312</v>
      </c>
      <c r="N19" s="83">
        <f>[4]연령별!B19</f>
        <v>6798</v>
      </c>
      <c r="O19" s="83">
        <f>[4]연령별!C19</f>
        <v>3633</v>
      </c>
      <c r="P19" s="83">
        <f>[4]연령별!D19</f>
        <v>3165</v>
      </c>
      <c r="Q19" s="83">
        <f>[5]연령별!B19</f>
        <v>6939</v>
      </c>
      <c r="R19" s="83">
        <f>[5]연령별!C19</f>
        <v>3562</v>
      </c>
      <c r="S19" s="83">
        <f>[5]연령별!D19</f>
        <v>3377</v>
      </c>
    </row>
    <row r="20" spans="1:19" s="64" customFormat="1" x14ac:dyDescent="0.15">
      <c r="A20" s="78" t="str">
        <f>[1]연령별!A20</f>
        <v>11  세</v>
      </c>
      <c r="B20" s="85">
        <f t="shared" si="0"/>
        <v>21637</v>
      </c>
      <c r="C20" s="83">
        <f t="shared" si="1"/>
        <v>11245</v>
      </c>
      <c r="D20" s="83">
        <f t="shared" si="2"/>
        <v>10392</v>
      </c>
      <c r="E20" s="83">
        <f>[1]연령별!B20</f>
        <v>1014</v>
      </c>
      <c r="F20" s="83">
        <f>[1]연령별!C20</f>
        <v>529</v>
      </c>
      <c r="G20" s="83">
        <f>[1]연령별!D20</f>
        <v>485</v>
      </c>
      <c r="H20" s="83">
        <f>[2]연령별!B20</f>
        <v>4731</v>
      </c>
      <c r="I20" s="83">
        <f>[2]연령별!C20</f>
        <v>2494</v>
      </c>
      <c r="J20" s="83">
        <f>[2]연령별!D20</f>
        <v>2237</v>
      </c>
      <c r="K20" s="83">
        <f>[3]연령별!B20</f>
        <v>2832</v>
      </c>
      <c r="L20" s="83">
        <f>[3]연령별!C20</f>
        <v>1467</v>
      </c>
      <c r="M20" s="83">
        <f>[3]연령별!D20</f>
        <v>1365</v>
      </c>
      <c r="N20" s="83">
        <f>[4]연령별!B20</f>
        <v>6546</v>
      </c>
      <c r="O20" s="83">
        <f>[4]연령별!C20</f>
        <v>3365</v>
      </c>
      <c r="P20" s="83">
        <f>[4]연령별!D20</f>
        <v>3181</v>
      </c>
      <c r="Q20" s="83">
        <f>[5]연령별!B20</f>
        <v>6514</v>
      </c>
      <c r="R20" s="83">
        <f>[5]연령별!C20</f>
        <v>3390</v>
      </c>
      <c r="S20" s="83">
        <f>[5]연령별!D20</f>
        <v>3124</v>
      </c>
    </row>
    <row r="21" spans="1:19" s="64" customFormat="1" x14ac:dyDescent="0.15">
      <c r="A21" s="78" t="str">
        <f>[1]연령별!A21</f>
        <v>12  세</v>
      </c>
      <c r="B21" s="85">
        <f t="shared" si="0"/>
        <v>22692</v>
      </c>
      <c r="C21" s="83">
        <f t="shared" si="1"/>
        <v>11816</v>
      </c>
      <c r="D21" s="83">
        <f t="shared" si="2"/>
        <v>10876</v>
      </c>
      <c r="E21" s="83">
        <f>[1]연령별!B21</f>
        <v>1125</v>
      </c>
      <c r="F21" s="83">
        <f>[1]연령별!C21</f>
        <v>609</v>
      </c>
      <c r="G21" s="83">
        <f>[1]연령별!D21</f>
        <v>516</v>
      </c>
      <c r="H21" s="83">
        <f>[2]연령별!B21</f>
        <v>4929</v>
      </c>
      <c r="I21" s="83">
        <f>[2]연령별!C21</f>
        <v>2587</v>
      </c>
      <c r="J21" s="83">
        <f>[2]연령별!D21</f>
        <v>2342</v>
      </c>
      <c r="K21" s="83">
        <f>[3]연령별!B21</f>
        <v>3236</v>
      </c>
      <c r="L21" s="83">
        <f>[3]연령별!C21</f>
        <v>1685</v>
      </c>
      <c r="M21" s="83">
        <f>[3]연령별!D21</f>
        <v>1551</v>
      </c>
      <c r="N21" s="83">
        <f>[4]연령별!B21</f>
        <v>6857</v>
      </c>
      <c r="O21" s="83">
        <f>[4]연령별!C21</f>
        <v>3583</v>
      </c>
      <c r="P21" s="83">
        <f>[4]연령별!D21</f>
        <v>3274</v>
      </c>
      <c r="Q21" s="83">
        <f>[5]연령별!B21</f>
        <v>6545</v>
      </c>
      <c r="R21" s="83">
        <f>[5]연령별!C21</f>
        <v>3352</v>
      </c>
      <c r="S21" s="83">
        <f>[5]연령별!D21</f>
        <v>3193</v>
      </c>
    </row>
    <row r="22" spans="1:19" s="64" customFormat="1" x14ac:dyDescent="0.15">
      <c r="A22" s="78" t="str">
        <f>[1]연령별!A22</f>
        <v>13  세</v>
      </c>
      <c r="B22" s="85">
        <f t="shared" si="0"/>
        <v>23901</v>
      </c>
      <c r="C22" s="83">
        <f t="shared" si="1"/>
        <v>12348</v>
      </c>
      <c r="D22" s="83">
        <f t="shared" si="2"/>
        <v>11553</v>
      </c>
      <c r="E22" s="83">
        <f>[1]연령별!B22</f>
        <v>1163</v>
      </c>
      <c r="F22" s="83">
        <f>[1]연령별!C22</f>
        <v>615</v>
      </c>
      <c r="G22" s="83">
        <f>[1]연령별!D22</f>
        <v>548</v>
      </c>
      <c r="H22" s="83">
        <f>[2]연령별!B22</f>
        <v>5192</v>
      </c>
      <c r="I22" s="83">
        <f>[2]연령별!C22</f>
        <v>2705</v>
      </c>
      <c r="J22" s="83">
        <f>[2]연령별!D22</f>
        <v>2487</v>
      </c>
      <c r="K22" s="83">
        <f>[3]연령별!B22</f>
        <v>3358</v>
      </c>
      <c r="L22" s="83">
        <f>[3]연령별!C22</f>
        <v>1754</v>
      </c>
      <c r="M22" s="83">
        <f>[3]연령별!D22</f>
        <v>1604</v>
      </c>
      <c r="N22" s="83">
        <f>[4]연령별!B22</f>
        <v>7399</v>
      </c>
      <c r="O22" s="83">
        <f>[4]연령별!C22</f>
        <v>3789</v>
      </c>
      <c r="P22" s="83">
        <f>[4]연령별!D22</f>
        <v>3610</v>
      </c>
      <c r="Q22" s="83">
        <f>[5]연령별!B22</f>
        <v>6789</v>
      </c>
      <c r="R22" s="83">
        <f>[5]연령별!C22</f>
        <v>3485</v>
      </c>
      <c r="S22" s="83">
        <f>[5]연령별!D22</f>
        <v>3304</v>
      </c>
    </row>
    <row r="23" spans="1:19" s="64" customFormat="1" x14ac:dyDescent="0.15">
      <c r="A23" s="78" t="str">
        <f>[1]연령별!A23</f>
        <v>14  세</v>
      </c>
      <c r="B23" s="85">
        <f t="shared" si="0"/>
        <v>23798</v>
      </c>
      <c r="C23" s="83">
        <f t="shared" si="1"/>
        <v>12468</v>
      </c>
      <c r="D23" s="83">
        <f t="shared" si="2"/>
        <v>11330</v>
      </c>
      <c r="E23" s="83">
        <f>[1]연령별!B23</f>
        <v>1170</v>
      </c>
      <c r="F23" s="83">
        <f>[1]연령별!C23</f>
        <v>577</v>
      </c>
      <c r="G23" s="83">
        <f>[1]연령별!D23</f>
        <v>593</v>
      </c>
      <c r="H23" s="83">
        <f>[2]연령별!B23</f>
        <v>5118</v>
      </c>
      <c r="I23" s="83">
        <f>[2]연령별!C23</f>
        <v>2716</v>
      </c>
      <c r="J23" s="83">
        <f>[2]연령별!D23</f>
        <v>2402</v>
      </c>
      <c r="K23" s="83">
        <f>[3]연령별!B23</f>
        <v>3447</v>
      </c>
      <c r="L23" s="83">
        <f>[3]연령별!C23</f>
        <v>1754</v>
      </c>
      <c r="M23" s="83">
        <f>[3]연령별!D23</f>
        <v>1693</v>
      </c>
      <c r="N23" s="83">
        <f>[4]연령별!B23</f>
        <v>7473</v>
      </c>
      <c r="O23" s="83">
        <f>[4]연령별!C23</f>
        <v>3981</v>
      </c>
      <c r="P23" s="83">
        <f>[4]연령별!D23</f>
        <v>3492</v>
      </c>
      <c r="Q23" s="83">
        <f>[5]연령별!B23</f>
        <v>6590</v>
      </c>
      <c r="R23" s="83">
        <f>[5]연령별!C23</f>
        <v>3440</v>
      </c>
      <c r="S23" s="83">
        <f>[5]연령별!D23</f>
        <v>3150</v>
      </c>
    </row>
    <row r="24" spans="1:19" s="49" customFormat="1" x14ac:dyDescent="0.15">
      <c r="A24" s="77" t="str">
        <f>[1]연령별!A24</f>
        <v>15-19</v>
      </c>
      <c r="B24" s="84">
        <f t="shared" si="0"/>
        <v>119005</v>
      </c>
      <c r="C24" s="82">
        <f t="shared" si="1"/>
        <v>62232</v>
      </c>
      <c r="D24" s="82">
        <f t="shared" si="2"/>
        <v>56773</v>
      </c>
      <c r="E24" s="82">
        <f>[1]연령별!B24</f>
        <v>6659</v>
      </c>
      <c r="F24" s="82">
        <f>[1]연령별!C24</f>
        <v>3405</v>
      </c>
      <c r="G24" s="82">
        <f>[1]연령별!D24</f>
        <v>3254</v>
      </c>
      <c r="H24" s="82">
        <f>[2]연령별!B24</f>
        <v>25580</v>
      </c>
      <c r="I24" s="82">
        <f>[2]연령별!C24</f>
        <v>13540</v>
      </c>
      <c r="J24" s="82">
        <f>[2]연령별!D24</f>
        <v>12040</v>
      </c>
      <c r="K24" s="82">
        <f>[3]연령별!B24</f>
        <v>18423</v>
      </c>
      <c r="L24" s="82">
        <f>[3]연령별!C24</f>
        <v>9330</v>
      </c>
      <c r="M24" s="82">
        <f>[3]연령별!D24</f>
        <v>9093</v>
      </c>
      <c r="N24" s="82">
        <f>[4]연령별!B24</f>
        <v>38655</v>
      </c>
      <c r="O24" s="82">
        <f>[4]연령별!C24</f>
        <v>20401</v>
      </c>
      <c r="P24" s="82">
        <f>[4]연령별!D24</f>
        <v>18254</v>
      </c>
      <c r="Q24" s="82">
        <f>[5]연령별!B24</f>
        <v>29688</v>
      </c>
      <c r="R24" s="82">
        <f>[5]연령별!C24</f>
        <v>15556</v>
      </c>
      <c r="S24" s="82">
        <f>[5]연령별!D24</f>
        <v>14132</v>
      </c>
    </row>
    <row r="25" spans="1:19" s="64" customFormat="1" x14ac:dyDescent="0.15">
      <c r="A25" s="78" t="str">
        <f>[1]연령별!A25</f>
        <v>15  세</v>
      </c>
      <c r="B25" s="85">
        <f t="shared" si="0"/>
        <v>24772</v>
      </c>
      <c r="C25" s="83">
        <f t="shared" si="1"/>
        <v>12759</v>
      </c>
      <c r="D25" s="83">
        <f t="shared" si="2"/>
        <v>12013</v>
      </c>
      <c r="E25" s="83">
        <f>[1]연령별!B25</f>
        <v>1204</v>
      </c>
      <c r="F25" s="83">
        <f>[1]연령별!C25</f>
        <v>592</v>
      </c>
      <c r="G25" s="83">
        <f>[1]연령별!D25</f>
        <v>612</v>
      </c>
      <c r="H25" s="83">
        <f>[2]연령별!B25</f>
        <v>5471</v>
      </c>
      <c r="I25" s="83">
        <f>[2]연령별!C25</f>
        <v>2895</v>
      </c>
      <c r="J25" s="83">
        <f>[2]연령별!D25</f>
        <v>2576</v>
      </c>
      <c r="K25" s="83">
        <f>[3]연령별!B25</f>
        <v>3705</v>
      </c>
      <c r="L25" s="83">
        <f>[3]연령별!C25</f>
        <v>1848</v>
      </c>
      <c r="M25" s="83">
        <f>[3]연령별!D25</f>
        <v>1857</v>
      </c>
      <c r="N25" s="83">
        <f>[4]연령별!B25</f>
        <v>7918</v>
      </c>
      <c r="O25" s="83">
        <f>[4]연령별!C25</f>
        <v>4114</v>
      </c>
      <c r="P25" s="83">
        <f>[4]연령별!D25</f>
        <v>3804</v>
      </c>
      <c r="Q25" s="83">
        <f>[5]연령별!B25</f>
        <v>6474</v>
      </c>
      <c r="R25" s="83">
        <f>[5]연령별!C25</f>
        <v>3310</v>
      </c>
      <c r="S25" s="83">
        <f>[5]연령별!D25</f>
        <v>3164</v>
      </c>
    </row>
    <row r="26" spans="1:19" s="64" customFormat="1" x14ac:dyDescent="0.15">
      <c r="A26" s="78" t="str">
        <f>[1]연령별!A26</f>
        <v>16  세</v>
      </c>
      <c r="B26" s="85">
        <f t="shared" si="0"/>
        <v>24196</v>
      </c>
      <c r="C26" s="83">
        <f t="shared" si="1"/>
        <v>12795</v>
      </c>
      <c r="D26" s="83">
        <f t="shared" si="2"/>
        <v>11401</v>
      </c>
      <c r="E26" s="83">
        <f>[1]연령별!B26</f>
        <v>1353</v>
      </c>
      <c r="F26" s="83">
        <f>[1]연령별!C26</f>
        <v>737</v>
      </c>
      <c r="G26" s="83">
        <f>[1]연령별!D26</f>
        <v>616</v>
      </c>
      <c r="H26" s="83">
        <f>[2]연령별!B26</f>
        <v>5249</v>
      </c>
      <c r="I26" s="83">
        <f>[2]연령별!C26</f>
        <v>2782</v>
      </c>
      <c r="J26" s="83">
        <f>[2]연령별!D26</f>
        <v>2467</v>
      </c>
      <c r="K26" s="83">
        <f>[3]연령별!B26</f>
        <v>3669</v>
      </c>
      <c r="L26" s="83">
        <f>[3]연령별!C26</f>
        <v>1868</v>
      </c>
      <c r="M26" s="83">
        <f>[3]연령별!D26</f>
        <v>1801</v>
      </c>
      <c r="N26" s="83">
        <f>[4]연령별!B26</f>
        <v>7730</v>
      </c>
      <c r="O26" s="83">
        <f>[4]연령별!C26</f>
        <v>4159</v>
      </c>
      <c r="P26" s="83">
        <f>[4]연령별!D26</f>
        <v>3571</v>
      </c>
      <c r="Q26" s="83">
        <f>[5]연령별!B26</f>
        <v>6195</v>
      </c>
      <c r="R26" s="83">
        <f>[5]연령별!C26</f>
        <v>3249</v>
      </c>
      <c r="S26" s="83">
        <f>[5]연령별!D26</f>
        <v>2946</v>
      </c>
    </row>
    <row r="27" spans="1:19" s="64" customFormat="1" x14ac:dyDescent="0.15">
      <c r="A27" s="78" t="str">
        <f>[1]연령별!A27</f>
        <v>17  세</v>
      </c>
      <c r="B27" s="85">
        <f t="shared" si="0"/>
        <v>23803</v>
      </c>
      <c r="C27" s="83">
        <f t="shared" si="1"/>
        <v>12500</v>
      </c>
      <c r="D27" s="83">
        <f t="shared" si="2"/>
        <v>11303</v>
      </c>
      <c r="E27" s="83">
        <f>[1]연령별!B27</f>
        <v>1295</v>
      </c>
      <c r="F27" s="83">
        <f>[1]연령별!C27</f>
        <v>671</v>
      </c>
      <c r="G27" s="83">
        <f>[1]연령별!D27</f>
        <v>624</v>
      </c>
      <c r="H27" s="83">
        <f>[2]연령별!B27</f>
        <v>5142</v>
      </c>
      <c r="I27" s="83">
        <f>[2]연령별!C27</f>
        <v>2700</v>
      </c>
      <c r="J27" s="83">
        <f>[2]연령별!D27</f>
        <v>2442</v>
      </c>
      <c r="K27" s="83">
        <f>[3]연령별!B27</f>
        <v>3741</v>
      </c>
      <c r="L27" s="83">
        <f>[3]연령별!C27</f>
        <v>1921</v>
      </c>
      <c r="M27" s="83">
        <f>[3]연령별!D27</f>
        <v>1820</v>
      </c>
      <c r="N27" s="83">
        <f>[4]연령별!B27</f>
        <v>7696</v>
      </c>
      <c r="O27" s="83">
        <f>[4]연령별!C27</f>
        <v>4085</v>
      </c>
      <c r="P27" s="83">
        <f>[4]연령별!D27</f>
        <v>3611</v>
      </c>
      <c r="Q27" s="83">
        <f>[5]연령별!B27</f>
        <v>5929</v>
      </c>
      <c r="R27" s="83">
        <f>[5]연령별!C27</f>
        <v>3123</v>
      </c>
      <c r="S27" s="83">
        <f>[5]연령별!D27</f>
        <v>2806</v>
      </c>
    </row>
    <row r="28" spans="1:19" s="64" customFormat="1" x14ac:dyDescent="0.15">
      <c r="A28" s="78" t="str">
        <f>[1]연령별!A28</f>
        <v>18  세</v>
      </c>
      <c r="B28" s="85">
        <f t="shared" si="0"/>
        <v>24003</v>
      </c>
      <c r="C28" s="83">
        <f t="shared" si="1"/>
        <v>12573</v>
      </c>
      <c r="D28" s="83">
        <f t="shared" si="2"/>
        <v>11430</v>
      </c>
      <c r="E28" s="83">
        <f>[1]연령별!B28</f>
        <v>1449</v>
      </c>
      <c r="F28" s="83">
        <f>[1]연령별!C28</f>
        <v>747</v>
      </c>
      <c r="G28" s="83">
        <f>[1]연령별!D28</f>
        <v>702</v>
      </c>
      <c r="H28" s="83">
        <f>[2]연령별!B28</f>
        <v>5061</v>
      </c>
      <c r="I28" s="83">
        <f>[2]연령별!C28</f>
        <v>2685</v>
      </c>
      <c r="J28" s="83">
        <f>[2]연령별!D28</f>
        <v>2376</v>
      </c>
      <c r="K28" s="83">
        <f>[3]연령별!B28</f>
        <v>3677</v>
      </c>
      <c r="L28" s="83">
        <f>[3]연령별!C28</f>
        <v>1864</v>
      </c>
      <c r="M28" s="83">
        <f>[3]연령별!D28</f>
        <v>1813</v>
      </c>
      <c r="N28" s="83">
        <f>[4]연령별!B28</f>
        <v>7888</v>
      </c>
      <c r="O28" s="83">
        <f>[4]연령별!C28</f>
        <v>4126</v>
      </c>
      <c r="P28" s="83">
        <f>[4]연령별!D28</f>
        <v>3762</v>
      </c>
      <c r="Q28" s="83">
        <f>[5]연령별!B28</f>
        <v>5928</v>
      </c>
      <c r="R28" s="83">
        <f>[5]연령별!C28</f>
        <v>3151</v>
      </c>
      <c r="S28" s="83">
        <f>[5]연령별!D28</f>
        <v>2777</v>
      </c>
    </row>
    <row r="29" spans="1:19" s="64" customFormat="1" x14ac:dyDescent="0.15">
      <c r="A29" s="78" t="str">
        <f>[1]연령별!A29</f>
        <v>19  세</v>
      </c>
      <c r="B29" s="85">
        <f t="shared" si="0"/>
        <v>22231</v>
      </c>
      <c r="C29" s="83">
        <f t="shared" si="1"/>
        <v>11605</v>
      </c>
      <c r="D29" s="83">
        <f t="shared" si="2"/>
        <v>10626</v>
      </c>
      <c r="E29" s="83">
        <f>[1]연령별!B29</f>
        <v>1358</v>
      </c>
      <c r="F29" s="83">
        <f>[1]연령별!C29</f>
        <v>658</v>
      </c>
      <c r="G29" s="83">
        <f>[1]연령별!D29</f>
        <v>700</v>
      </c>
      <c r="H29" s="83">
        <f>[2]연령별!B29</f>
        <v>4657</v>
      </c>
      <c r="I29" s="83">
        <f>[2]연령별!C29</f>
        <v>2478</v>
      </c>
      <c r="J29" s="83">
        <f>[2]연령별!D29</f>
        <v>2179</v>
      </c>
      <c r="K29" s="83">
        <f>[3]연령별!B29</f>
        <v>3631</v>
      </c>
      <c r="L29" s="83">
        <f>[3]연령별!C29</f>
        <v>1829</v>
      </c>
      <c r="M29" s="83">
        <f>[3]연령별!D29</f>
        <v>1802</v>
      </c>
      <c r="N29" s="83">
        <f>[4]연령별!B29</f>
        <v>7423</v>
      </c>
      <c r="O29" s="83">
        <f>[4]연령별!C29</f>
        <v>3917</v>
      </c>
      <c r="P29" s="83">
        <f>[4]연령별!D29</f>
        <v>3506</v>
      </c>
      <c r="Q29" s="83">
        <f>[5]연령별!B29</f>
        <v>5162</v>
      </c>
      <c r="R29" s="83">
        <f>[5]연령별!C29</f>
        <v>2723</v>
      </c>
      <c r="S29" s="83">
        <f>[5]연령별!D29</f>
        <v>2439</v>
      </c>
    </row>
    <row r="30" spans="1:19" s="49" customFormat="1" x14ac:dyDescent="0.15">
      <c r="A30" s="77" t="str">
        <f>[1]연령별!A30</f>
        <v>20-24</v>
      </c>
      <c r="B30" s="84">
        <f t="shared" si="0"/>
        <v>95380</v>
      </c>
      <c r="C30" s="82">
        <f t="shared" si="1"/>
        <v>49309</v>
      </c>
      <c r="D30" s="82">
        <f t="shared" si="2"/>
        <v>46071</v>
      </c>
      <c r="E30" s="82">
        <f>[1]연령별!B30</f>
        <v>7290</v>
      </c>
      <c r="F30" s="82">
        <f>[1]연령별!C30</f>
        <v>3660</v>
      </c>
      <c r="G30" s="82">
        <f>[1]연령별!D30</f>
        <v>3630</v>
      </c>
      <c r="H30" s="82">
        <f>[2]연령별!B30</f>
        <v>19991</v>
      </c>
      <c r="I30" s="82">
        <f>[2]연령별!C30</f>
        <v>10340</v>
      </c>
      <c r="J30" s="82">
        <f>[2]연령별!D30</f>
        <v>9651</v>
      </c>
      <c r="K30" s="82">
        <f>[3]연령별!B30</f>
        <v>15161</v>
      </c>
      <c r="L30" s="82">
        <f>[3]연령별!C30</f>
        <v>7732</v>
      </c>
      <c r="M30" s="82">
        <f>[3]연령별!D30</f>
        <v>7429</v>
      </c>
      <c r="N30" s="82">
        <f>[4]연령별!B30</f>
        <v>32832</v>
      </c>
      <c r="O30" s="82">
        <f>[4]연령별!C30</f>
        <v>17106</v>
      </c>
      <c r="P30" s="82">
        <f>[4]연령별!D30</f>
        <v>15726</v>
      </c>
      <c r="Q30" s="82">
        <f>[5]연령별!B30</f>
        <v>20106</v>
      </c>
      <c r="R30" s="82">
        <f>[5]연령별!C30</f>
        <v>10471</v>
      </c>
      <c r="S30" s="82">
        <f>[5]연령별!D30</f>
        <v>9635</v>
      </c>
    </row>
    <row r="31" spans="1:19" s="64" customFormat="1" x14ac:dyDescent="0.15">
      <c r="A31" s="78" t="str">
        <f>[1]연령별!A31</f>
        <v>20  세</v>
      </c>
      <c r="B31" s="85">
        <f t="shared" si="0"/>
        <v>20016</v>
      </c>
      <c r="C31" s="83">
        <f t="shared" si="1"/>
        <v>10608</v>
      </c>
      <c r="D31" s="83">
        <f t="shared" si="2"/>
        <v>9408</v>
      </c>
      <c r="E31" s="83">
        <f>[1]연령별!B31</f>
        <v>1314</v>
      </c>
      <c r="F31" s="83">
        <f>[1]연령별!C31</f>
        <v>679</v>
      </c>
      <c r="G31" s="83">
        <f>[1]연령별!D31</f>
        <v>635</v>
      </c>
      <c r="H31" s="83">
        <f>[2]연령별!B31</f>
        <v>4171</v>
      </c>
      <c r="I31" s="83">
        <f>[2]연령별!C31</f>
        <v>2243</v>
      </c>
      <c r="J31" s="83">
        <f>[2]연령별!D31</f>
        <v>1928</v>
      </c>
      <c r="K31" s="83">
        <f>[3]연령별!B31</f>
        <v>3093</v>
      </c>
      <c r="L31" s="83">
        <f>[3]연령별!C31</f>
        <v>1605</v>
      </c>
      <c r="M31" s="83">
        <f>[3]연령별!D31</f>
        <v>1488</v>
      </c>
      <c r="N31" s="83">
        <f>[4]연령별!B31</f>
        <v>6865</v>
      </c>
      <c r="O31" s="83">
        <f>[4]연령별!C31</f>
        <v>3661</v>
      </c>
      <c r="P31" s="83">
        <f>[4]연령별!D31</f>
        <v>3204</v>
      </c>
      <c r="Q31" s="83">
        <f>[5]연령별!B31</f>
        <v>4573</v>
      </c>
      <c r="R31" s="83">
        <f>[5]연령별!C31</f>
        <v>2420</v>
      </c>
      <c r="S31" s="83">
        <f>[5]연령별!D31</f>
        <v>2153</v>
      </c>
    </row>
    <row r="32" spans="1:19" s="64" customFormat="1" x14ac:dyDescent="0.15">
      <c r="A32" s="78" t="str">
        <f>[1]연령별!A32</f>
        <v>21  세</v>
      </c>
      <c r="B32" s="85">
        <f t="shared" si="0"/>
        <v>19441</v>
      </c>
      <c r="C32" s="83">
        <f t="shared" si="1"/>
        <v>10016</v>
      </c>
      <c r="D32" s="83">
        <f t="shared" si="2"/>
        <v>9425</v>
      </c>
      <c r="E32" s="83">
        <f>[1]연령별!B32</f>
        <v>1369</v>
      </c>
      <c r="F32" s="83">
        <f>[1]연령별!C32</f>
        <v>672</v>
      </c>
      <c r="G32" s="83">
        <f>[1]연령별!D32</f>
        <v>697</v>
      </c>
      <c r="H32" s="83">
        <f>[2]연령별!B32</f>
        <v>4076</v>
      </c>
      <c r="I32" s="83">
        <f>[2]연령별!C32</f>
        <v>2118</v>
      </c>
      <c r="J32" s="83">
        <f>[2]연령별!D32</f>
        <v>1958</v>
      </c>
      <c r="K32" s="83">
        <f>[3]연령별!B32</f>
        <v>3118</v>
      </c>
      <c r="L32" s="83">
        <f>[3]연령별!C32</f>
        <v>1594</v>
      </c>
      <c r="M32" s="83">
        <f>[3]연령별!D32</f>
        <v>1524</v>
      </c>
      <c r="N32" s="83">
        <f>[4]연령별!B32</f>
        <v>6642</v>
      </c>
      <c r="O32" s="83">
        <f>[4]연령별!C32</f>
        <v>3430</v>
      </c>
      <c r="P32" s="83">
        <f>[4]연령별!D32</f>
        <v>3212</v>
      </c>
      <c r="Q32" s="83">
        <f>[5]연령별!B32</f>
        <v>4236</v>
      </c>
      <c r="R32" s="83">
        <f>[5]연령별!C32</f>
        <v>2202</v>
      </c>
      <c r="S32" s="83">
        <f>[5]연령별!D32</f>
        <v>2034</v>
      </c>
    </row>
    <row r="33" spans="1:19" s="64" customFormat="1" x14ac:dyDescent="0.15">
      <c r="A33" s="78" t="str">
        <f>[1]연령별!A33</f>
        <v>22  세</v>
      </c>
      <c r="B33" s="85">
        <f t="shared" si="0"/>
        <v>18839</v>
      </c>
      <c r="C33" s="83">
        <f t="shared" si="1"/>
        <v>9720</v>
      </c>
      <c r="D33" s="83">
        <f t="shared" si="2"/>
        <v>9119</v>
      </c>
      <c r="E33" s="83">
        <f>[1]연령별!B33</f>
        <v>1496</v>
      </c>
      <c r="F33" s="83">
        <f>[1]연령별!C33</f>
        <v>772</v>
      </c>
      <c r="G33" s="83">
        <f>[1]연령별!D33</f>
        <v>724</v>
      </c>
      <c r="H33" s="83">
        <f>[2]연령별!B33</f>
        <v>3870</v>
      </c>
      <c r="I33" s="83">
        <f>[2]연령별!C33</f>
        <v>1960</v>
      </c>
      <c r="J33" s="83">
        <f>[2]연령별!D33</f>
        <v>1910</v>
      </c>
      <c r="K33" s="83">
        <f>[3]연령별!B33</f>
        <v>3021</v>
      </c>
      <c r="L33" s="83">
        <f>[3]연령별!C33</f>
        <v>1522</v>
      </c>
      <c r="M33" s="83">
        <f>[3]연령별!D33</f>
        <v>1499</v>
      </c>
      <c r="N33" s="83">
        <f>[4]연령별!B33</f>
        <v>6560</v>
      </c>
      <c r="O33" s="83">
        <f>[4]연령별!C33</f>
        <v>3436</v>
      </c>
      <c r="P33" s="83">
        <f>[4]연령별!D33</f>
        <v>3124</v>
      </c>
      <c r="Q33" s="83">
        <f>[5]연령별!B33</f>
        <v>3892</v>
      </c>
      <c r="R33" s="83">
        <f>[5]연령별!C33</f>
        <v>2030</v>
      </c>
      <c r="S33" s="83">
        <f>[5]연령별!D33</f>
        <v>1862</v>
      </c>
    </row>
    <row r="34" spans="1:19" s="64" customFormat="1" x14ac:dyDescent="0.15">
      <c r="A34" s="78" t="str">
        <f>[1]연령별!A34</f>
        <v>23  세</v>
      </c>
      <c r="B34" s="85">
        <f t="shared" si="0"/>
        <v>18490</v>
      </c>
      <c r="C34" s="83">
        <f t="shared" si="1"/>
        <v>9458</v>
      </c>
      <c r="D34" s="83">
        <f t="shared" si="2"/>
        <v>9032</v>
      </c>
      <c r="E34" s="83">
        <f>[1]연령별!B34</f>
        <v>1502</v>
      </c>
      <c r="F34" s="83">
        <f>[1]연령별!C34</f>
        <v>726</v>
      </c>
      <c r="G34" s="83">
        <f>[1]연령별!D34</f>
        <v>776</v>
      </c>
      <c r="H34" s="83">
        <f>[2]연령별!B34</f>
        <v>3914</v>
      </c>
      <c r="I34" s="83">
        <f>[2]연령별!C34</f>
        <v>2014</v>
      </c>
      <c r="J34" s="83">
        <f>[2]연령별!D34</f>
        <v>1900</v>
      </c>
      <c r="K34" s="83">
        <f>[3]연령별!B34</f>
        <v>3002</v>
      </c>
      <c r="L34" s="83">
        <f>[3]연령별!C34</f>
        <v>1519</v>
      </c>
      <c r="M34" s="83">
        <f>[3]연령별!D34</f>
        <v>1483</v>
      </c>
      <c r="N34" s="83">
        <f>[4]연령별!B34</f>
        <v>6340</v>
      </c>
      <c r="O34" s="83">
        <f>[4]연령별!C34</f>
        <v>3242</v>
      </c>
      <c r="P34" s="83">
        <f>[4]연령별!D34</f>
        <v>3098</v>
      </c>
      <c r="Q34" s="83">
        <f>[5]연령별!B34</f>
        <v>3732</v>
      </c>
      <c r="R34" s="83">
        <f>[5]연령별!C34</f>
        <v>1957</v>
      </c>
      <c r="S34" s="83">
        <f>[5]연령별!D34</f>
        <v>1775</v>
      </c>
    </row>
    <row r="35" spans="1:19" s="64" customFormat="1" x14ac:dyDescent="0.15">
      <c r="A35" s="78" t="str">
        <f>[1]연령별!A35</f>
        <v>24  세</v>
      </c>
      <c r="B35" s="85">
        <f t="shared" si="0"/>
        <v>18594</v>
      </c>
      <c r="C35" s="83">
        <f t="shared" si="1"/>
        <v>9507</v>
      </c>
      <c r="D35" s="83">
        <f t="shared" si="2"/>
        <v>9087</v>
      </c>
      <c r="E35" s="83">
        <f>[1]연령별!B35</f>
        <v>1609</v>
      </c>
      <c r="F35" s="83">
        <f>[1]연령별!C35</f>
        <v>811</v>
      </c>
      <c r="G35" s="83">
        <f>[1]연령별!D35</f>
        <v>798</v>
      </c>
      <c r="H35" s="83">
        <f>[2]연령별!B35</f>
        <v>3960</v>
      </c>
      <c r="I35" s="83">
        <f>[2]연령별!C35</f>
        <v>2005</v>
      </c>
      <c r="J35" s="83">
        <f>[2]연령별!D35</f>
        <v>1955</v>
      </c>
      <c r="K35" s="83">
        <f>[3]연령별!B35</f>
        <v>2927</v>
      </c>
      <c r="L35" s="83">
        <f>[3]연령별!C35</f>
        <v>1492</v>
      </c>
      <c r="M35" s="83">
        <f>[3]연령별!D35</f>
        <v>1435</v>
      </c>
      <c r="N35" s="83">
        <f>[4]연령별!B35</f>
        <v>6425</v>
      </c>
      <c r="O35" s="83">
        <f>[4]연령별!C35</f>
        <v>3337</v>
      </c>
      <c r="P35" s="83">
        <f>[4]연령별!D35</f>
        <v>3088</v>
      </c>
      <c r="Q35" s="83">
        <f>[5]연령별!B35</f>
        <v>3673</v>
      </c>
      <c r="R35" s="83">
        <f>[5]연령별!C35</f>
        <v>1862</v>
      </c>
      <c r="S35" s="83">
        <f>[5]연령별!D35</f>
        <v>1811</v>
      </c>
    </row>
    <row r="36" spans="1:19" s="49" customFormat="1" x14ac:dyDescent="0.15">
      <c r="A36" s="77" t="str">
        <f>[1]연령별!A36</f>
        <v>25-29</v>
      </c>
      <c r="B36" s="84">
        <f t="shared" si="0"/>
        <v>109517</v>
      </c>
      <c r="C36" s="82">
        <f t="shared" si="1"/>
        <v>55589</v>
      </c>
      <c r="D36" s="82">
        <f t="shared" si="2"/>
        <v>53928</v>
      </c>
      <c r="E36" s="82">
        <f>[1]연령별!B36</f>
        <v>9003</v>
      </c>
      <c r="F36" s="82">
        <f>[1]연령별!C36</f>
        <v>4787</v>
      </c>
      <c r="G36" s="82">
        <f>[1]연령별!D36</f>
        <v>4216</v>
      </c>
      <c r="H36" s="82">
        <f>[2]연령별!B36</f>
        <v>23414</v>
      </c>
      <c r="I36" s="82">
        <f>[2]연령별!C36</f>
        <v>11707</v>
      </c>
      <c r="J36" s="82">
        <f>[2]연령별!D36</f>
        <v>11707</v>
      </c>
      <c r="K36" s="82">
        <f>[3]연령별!B36</f>
        <v>17170</v>
      </c>
      <c r="L36" s="82">
        <f>[3]연령별!C36</f>
        <v>8713</v>
      </c>
      <c r="M36" s="82">
        <f>[3]연령별!D36</f>
        <v>8457</v>
      </c>
      <c r="N36" s="82">
        <f>[4]연령별!B36</f>
        <v>36223</v>
      </c>
      <c r="O36" s="82">
        <f>[4]연령별!C36</f>
        <v>18686</v>
      </c>
      <c r="P36" s="82">
        <f>[4]연령별!D36</f>
        <v>17537</v>
      </c>
      <c r="Q36" s="82">
        <f>[5]연령별!B36</f>
        <v>23707</v>
      </c>
      <c r="R36" s="82">
        <f>[5]연령별!C36</f>
        <v>11696</v>
      </c>
      <c r="S36" s="82">
        <f>[5]연령별!D36</f>
        <v>12011</v>
      </c>
    </row>
    <row r="37" spans="1:19" s="64" customFormat="1" x14ac:dyDescent="0.15">
      <c r="A37" s="78" t="str">
        <f>[1]연령별!A37</f>
        <v>25 세</v>
      </c>
      <c r="B37" s="85">
        <f t="shared" ref="B37:B68" si="3">SUM(C37:D37)</f>
        <v>19201</v>
      </c>
      <c r="C37" s="83">
        <f t="shared" ref="C37:C68" si="4">SUM(F37,I37,L37,O37,R37)</f>
        <v>9825</v>
      </c>
      <c r="D37" s="83">
        <f t="shared" ref="D37:D68" si="5">SUM(G37,J37,M37,P37,S37)</f>
        <v>9376</v>
      </c>
      <c r="E37" s="83">
        <f>[1]연령별!B37</f>
        <v>1718</v>
      </c>
      <c r="F37" s="83">
        <f>[1]연령별!C37</f>
        <v>905</v>
      </c>
      <c r="G37" s="83">
        <f>[1]연령별!D37</f>
        <v>813</v>
      </c>
      <c r="H37" s="83">
        <f>[2]연령별!B37</f>
        <v>4149</v>
      </c>
      <c r="I37" s="83">
        <f>[2]연령별!C37</f>
        <v>2082</v>
      </c>
      <c r="J37" s="83">
        <f>[2]연령별!D37</f>
        <v>2067</v>
      </c>
      <c r="K37" s="83">
        <f>[3]연령별!B37</f>
        <v>3074</v>
      </c>
      <c r="L37" s="83">
        <f>[3]연령별!C37</f>
        <v>1553</v>
      </c>
      <c r="M37" s="83">
        <f>[3]연령별!D37</f>
        <v>1521</v>
      </c>
      <c r="N37" s="83">
        <f>[4]연령별!B37</f>
        <v>6528</v>
      </c>
      <c r="O37" s="83">
        <f>[4]연령별!C37</f>
        <v>3402</v>
      </c>
      <c r="P37" s="83">
        <f>[4]연령별!D37</f>
        <v>3126</v>
      </c>
      <c r="Q37" s="83">
        <f>[5]연령별!B37</f>
        <v>3732</v>
      </c>
      <c r="R37" s="83">
        <f>[5]연령별!C37</f>
        <v>1883</v>
      </c>
      <c r="S37" s="83">
        <f>[5]연령별!D37</f>
        <v>1849</v>
      </c>
    </row>
    <row r="38" spans="1:19" s="64" customFormat="1" x14ac:dyDescent="0.15">
      <c r="A38" s="78" t="str">
        <f>[1]연령별!A38</f>
        <v>26 세</v>
      </c>
      <c r="B38" s="85">
        <f t="shared" si="3"/>
        <v>19727</v>
      </c>
      <c r="C38" s="83">
        <f t="shared" si="4"/>
        <v>10124</v>
      </c>
      <c r="D38" s="83">
        <f t="shared" si="5"/>
        <v>9603</v>
      </c>
      <c r="E38" s="83">
        <f>[1]연령별!B38</f>
        <v>1639</v>
      </c>
      <c r="F38" s="83">
        <f>[1]연령별!C38</f>
        <v>885</v>
      </c>
      <c r="G38" s="83">
        <f>[1]연령별!D38</f>
        <v>754</v>
      </c>
      <c r="H38" s="83">
        <f>[2]연령별!B38</f>
        <v>4213</v>
      </c>
      <c r="I38" s="83">
        <f>[2]연령별!C38</f>
        <v>2113</v>
      </c>
      <c r="J38" s="83">
        <f>[2]연령별!D38</f>
        <v>2100</v>
      </c>
      <c r="K38" s="83">
        <f>[3]연령별!B38</f>
        <v>3219</v>
      </c>
      <c r="L38" s="83">
        <f>[3]연령별!C38</f>
        <v>1602</v>
      </c>
      <c r="M38" s="83">
        <f>[3]연령별!D38</f>
        <v>1617</v>
      </c>
      <c r="N38" s="83">
        <f>[4]연령별!B38</f>
        <v>6742</v>
      </c>
      <c r="O38" s="83">
        <f>[4]연령별!C38</f>
        <v>3555</v>
      </c>
      <c r="P38" s="83">
        <f>[4]연령별!D38</f>
        <v>3187</v>
      </c>
      <c r="Q38" s="83">
        <f>[5]연령별!B38</f>
        <v>3914</v>
      </c>
      <c r="R38" s="83">
        <f>[5]연령별!C38</f>
        <v>1969</v>
      </c>
      <c r="S38" s="83">
        <f>[5]연령별!D38</f>
        <v>1945</v>
      </c>
    </row>
    <row r="39" spans="1:19" s="64" customFormat="1" x14ac:dyDescent="0.15">
      <c r="A39" s="78" t="str">
        <f>[1]연령별!A39</f>
        <v>27 세</v>
      </c>
      <c r="B39" s="85">
        <f t="shared" si="3"/>
        <v>22235</v>
      </c>
      <c r="C39" s="83">
        <f t="shared" si="4"/>
        <v>11374</v>
      </c>
      <c r="D39" s="83">
        <f t="shared" si="5"/>
        <v>10861</v>
      </c>
      <c r="E39" s="83">
        <f>[1]연령별!B39</f>
        <v>1772</v>
      </c>
      <c r="F39" s="83">
        <f>[1]연령별!C39</f>
        <v>910</v>
      </c>
      <c r="G39" s="83">
        <f>[1]연령별!D39</f>
        <v>862</v>
      </c>
      <c r="H39" s="83">
        <f>[2]연령별!B39</f>
        <v>4832</v>
      </c>
      <c r="I39" s="83">
        <f>[2]연령별!C39</f>
        <v>2426</v>
      </c>
      <c r="J39" s="83">
        <f>[2]연령별!D39</f>
        <v>2406</v>
      </c>
      <c r="K39" s="83">
        <f>[3]연령별!B39</f>
        <v>3560</v>
      </c>
      <c r="L39" s="83">
        <f>[3]연령별!C39</f>
        <v>1906</v>
      </c>
      <c r="M39" s="83">
        <f>[3]연령별!D39</f>
        <v>1654</v>
      </c>
      <c r="N39" s="83">
        <f>[4]연령별!B39</f>
        <v>7330</v>
      </c>
      <c r="O39" s="83">
        <f>[4]연령별!C39</f>
        <v>3779</v>
      </c>
      <c r="P39" s="83">
        <f>[4]연령별!D39</f>
        <v>3551</v>
      </c>
      <c r="Q39" s="83">
        <f>[5]연령별!B39</f>
        <v>4741</v>
      </c>
      <c r="R39" s="83">
        <f>[5]연령별!C39</f>
        <v>2353</v>
      </c>
      <c r="S39" s="83">
        <f>[5]연령별!D39</f>
        <v>2388</v>
      </c>
    </row>
    <row r="40" spans="1:19" s="64" customFormat="1" x14ac:dyDescent="0.15">
      <c r="A40" s="78" t="str">
        <f>[1]연령별!A40</f>
        <v>28  세</v>
      </c>
      <c r="B40" s="85">
        <f t="shared" si="3"/>
        <v>24263</v>
      </c>
      <c r="C40" s="83">
        <f t="shared" si="4"/>
        <v>12236</v>
      </c>
      <c r="D40" s="83">
        <f t="shared" si="5"/>
        <v>12027</v>
      </c>
      <c r="E40" s="83">
        <f>[1]연령별!B40</f>
        <v>1973</v>
      </c>
      <c r="F40" s="83">
        <f>[1]연령별!C40</f>
        <v>1069</v>
      </c>
      <c r="G40" s="83">
        <f>[1]연령별!D40</f>
        <v>904</v>
      </c>
      <c r="H40" s="83">
        <f>[2]연령별!B40</f>
        <v>5150</v>
      </c>
      <c r="I40" s="83">
        <f>[2]연령별!C40</f>
        <v>2524</v>
      </c>
      <c r="J40" s="83">
        <f>[2]연령별!D40</f>
        <v>2626</v>
      </c>
      <c r="K40" s="83">
        <f>[3]연령별!B40</f>
        <v>3717</v>
      </c>
      <c r="L40" s="83">
        <f>[3]연령별!C40</f>
        <v>1844</v>
      </c>
      <c r="M40" s="83">
        <f>[3]연령별!D40</f>
        <v>1873</v>
      </c>
      <c r="N40" s="83">
        <f>[4]연령별!B40</f>
        <v>7788</v>
      </c>
      <c r="O40" s="83">
        <f>[4]연령별!C40</f>
        <v>4036</v>
      </c>
      <c r="P40" s="83">
        <f>[4]연령별!D40</f>
        <v>3752</v>
      </c>
      <c r="Q40" s="83">
        <f>[5]연령별!B40</f>
        <v>5635</v>
      </c>
      <c r="R40" s="83">
        <f>[5]연령별!C40</f>
        <v>2763</v>
      </c>
      <c r="S40" s="83">
        <f>[5]연령별!D40</f>
        <v>2872</v>
      </c>
    </row>
    <row r="41" spans="1:19" s="64" customFormat="1" x14ac:dyDescent="0.15">
      <c r="A41" s="78" t="str">
        <f>[1]연령별!A41</f>
        <v>29  세</v>
      </c>
      <c r="B41" s="85">
        <f t="shared" si="3"/>
        <v>24091</v>
      </c>
      <c r="C41" s="83">
        <f t="shared" si="4"/>
        <v>12030</v>
      </c>
      <c r="D41" s="83">
        <f t="shared" si="5"/>
        <v>12061</v>
      </c>
      <c r="E41" s="83">
        <f>[1]연령별!B41</f>
        <v>1901</v>
      </c>
      <c r="F41" s="83">
        <f>[1]연령별!C41</f>
        <v>1018</v>
      </c>
      <c r="G41" s="83">
        <f>[1]연령별!D41</f>
        <v>883</v>
      </c>
      <c r="H41" s="83">
        <f>[2]연령별!B41</f>
        <v>5070</v>
      </c>
      <c r="I41" s="83">
        <f>[2]연령별!C41</f>
        <v>2562</v>
      </c>
      <c r="J41" s="83">
        <f>[2]연령별!D41</f>
        <v>2508</v>
      </c>
      <c r="K41" s="83">
        <f>[3]연령별!B41</f>
        <v>3600</v>
      </c>
      <c r="L41" s="83">
        <f>[3]연령별!C41</f>
        <v>1808</v>
      </c>
      <c r="M41" s="83">
        <f>[3]연령별!D41</f>
        <v>1792</v>
      </c>
      <c r="N41" s="83">
        <f>[4]연령별!B41</f>
        <v>7835</v>
      </c>
      <c r="O41" s="83">
        <f>[4]연령별!C41</f>
        <v>3914</v>
      </c>
      <c r="P41" s="83">
        <f>[4]연령별!D41</f>
        <v>3921</v>
      </c>
      <c r="Q41" s="83">
        <f>[5]연령별!B41</f>
        <v>5685</v>
      </c>
      <c r="R41" s="83">
        <f>[5]연령별!C41</f>
        <v>2728</v>
      </c>
      <c r="S41" s="83">
        <f>[5]연령별!D41</f>
        <v>2957</v>
      </c>
    </row>
    <row r="42" spans="1:19" s="49" customFormat="1" x14ac:dyDescent="0.15">
      <c r="A42" s="77" t="str">
        <f>[1]연령별!A42</f>
        <v>30-34</v>
      </c>
      <c r="B42" s="84">
        <f t="shared" si="3"/>
        <v>115020</v>
      </c>
      <c r="C42" s="82">
        <f t="shared" si="4"/>
        <v>57364</v>
      </c>
      <c r="D42" s="82">
        <f t="shared" si="5"/>
        <v>57656</v>
      </c>
      <c r="E42" s="82">
        <f>[1]연령별!B42</f>
        <v>7697</v>
      </c>
      <c r="F42" s="82">
        <f>[1]연령별!C42</f>
        <v>4171</v>
      </c>
      <c r="G42" s="82">
        <f>[1]연령별!D42</f>
        <v>3526</v>
      </c>
      <c r="H42" s="82">
        <f>[2]연령별!B42</f>
        <v>23316</v>
      </c>
      <c r="I42" s="82">
        <f>[2]연령별!C42</f>
        <v>11332</v>
      </c>
      <c r="J42" s="82">
        <f>[2]연령별!D42</f>
        <v>11984</v>
      </c>
      <c r="K42" s="82">
        <f>[3]연령별!B42</f>
        <v>15532</v>
      </c>
      <c r="L42" s="82">
        <f>[3]연령별!C42</f>
        <v>7997</v>
      </c>
      <c r="M42" s="82">
        <f>[3]연령별!D42</f>
        <v>7535</v>
      </c>
      <c r="N42" s="82">
        <f>[4]연령별!B42</f>
        <v>36047</v>
      </c>
      <c r="O42" s="82">
        <f>[4]연령별!C42</f>
        <v>18226</v>
      </c>
      <c r="P42" s="82">
        <f>[4]연령별!D42</f>
        <v>17821</v>
      </c>
      <c r="Q42" s="82">
        <f>[5]연령별!B42</f>
        <v>32428</v>
      </c>
      <c r="R42" s="82">
        <f>[5]연령별!C42</f>
        <v>15638</v>
      </c>
      <c r="S42" s="82">
        <f>[5]연령별!D42</f>
        <v>16790</v>
      </c>
    </row>
    <row r="43" spans="1:19" s="64" customFormat="1" x14ac:dyDescent="0.15">
      <c r="A43" s="78" t="str">
        <f>[1]연령별!A43</f>
        <v>30  세</v>
      </c>
      <c r="B43" s="85">
        <f t="shared" si="3"/>
        <v>23720</v>
      </c>
      <c r="C43" s="83">
        <f t="shared" si="4"/>
        <v>11846</v>
      </c>
      <c r="D43" s="83">
        <f t="shared" si="5"/>
        <v>11874</v>
      </c>
      <c r="E43" s="83">
        <f>[1]연령별!B43</f>
        <v>1665</v>
      </c>
      <c r="F43" s="83">
        <f>[1]연령별!C43</f>
        <v>888</v>
      </c>
      <c r="G43" s="83">
        <f>[1]연령별!D43</f>
        <v>777</v>
      </c>
      <c r="H43" s="83">
        <f>[2]연령별!B43</f>
        <v>4860</v>
      </c>
      <c r="I43" s="83">
        <f>[2]연령별!C43</f>
        <v>2347</v>
      </c>
      <c r="J43" s="83">
        <f>[2]연령별!D43</f>
        <v>2513</v>
      </c>
      <c r="K43" s="83">
        <f>[3]연령별!B43</f>
        <v>3370</v>
      </c>
      <c r="L43" s="83">
        <f>[3]연령별!C43</f>
        <v>1703</v>
      </c>
      <c r="M43" s="83">
        <f>[3]연령별!D43</f>
        <v>1667</v>
      </c>
      <c r="N43" s="83">
        <f>[4]연령별!B43</f>
        <v>7719</v>
      </c>
      <c r="O43" s="83">
        <f>[4]연령별!C43</f>
        <v>3928</v>
      </c>
      <c r="P43" s="83">
        <f>[4]연령별!D43</f>
        <v>3791</v>
      </c>
      <c r="Q43" s="83">
        <f>[5]연령별!B43</f>
        <v>6106</v>
      </c>
      <c r="R43" s="83">
        <f>[5]연령별!C43</f>
        <v>2980</v>
      </c>
      <c r="S43" s="83">
        <f>[5]연령별!D43</f>
        <v>3126</v>
      </c>
    </row>
    <row r="44" spans="1:19" s="64" customFormat="1" x14ac:dyDescent="0.15">
      <c r="A44" s="78" t="str">
        <f>[1]연령별!A44</f>
        <v>31  세</v>
      </c>
      <c r="B44" s="85">
        <f t="shared" si="3"/>
        <v>24271</v>
      </c>
      <c r="C44" s="83">
        <f t="shared" si="4"/>
        <v>11905</v>
      </c>
      <c r="D44" s="83">
        <f t="shared" si="5"/>
        <v>12366</v>
      </c>
      <c r="E44" s="83">
        <f>[1]연령별!B44</f>
        <v>1651</v>
      </c>
      <c r="F44" s="83">
        <f>[1]연령별!C44</f>
        <v>910</v>
      </c>
      <c r="G44" s="83">
        <f>[1]연령별!D44</f>
        <v>741</v>
      </c>
      <c r="H44" s="83">
        <f>[2]연령별!B44</f>
        <v>4885</v>
      </c>
      <c r="I44" s="83">
        <f>[2]연령별!C44</f>
        <v>2305</v>
      </c>
      <c r="J44" s="83">
        <f>[2]연령별!D44</f>
        <v>2580</v>
      </c>
      <c r="K44" s="83">
        <f>[3]연령별!B44</f>
        <v>3336</v>
      </c>
      <c r="L44" s="83">
        <f>[3]연령별!C44</f>
        <v>1696</v>
      </c>
      <c r="M44" s="83">
        <f>[3]연령별!D44</f>
        <v>1640</v>
      </c>
      <c r="N44" s="83">
        <f>[4]연령별!B44</f>
        <v>7731</v>
      </c>
      <c r="O44" s="83">
        <f>[4]연령별!C44</f>
        <v>3827</v>
      </c>
      <c r="P44" s="83">
        <f>[4]연령별!D44</f>
        <v>3904</v>
      </c>
      <c r="Q44" s="83">
        <f>[5]연령별!B44</f>
        <v>6668</v>
      </c>
      <c r="R44" s="83">
        <f>[5]연령별!C44</f>
        <v>3167</v>
      </c>
      <c r="S44" s="83">
        <f>[5]연령별!D44</f>
        <v>3501</v>
      </c>
    </row>
    <row r="45" spans="1:19" s="64" customFormat="1" x14ac:dyDescent="0.15">
      <c r="A45" s="78" t="str">
        <f>[1]연령별!A45</f>
        <v>32  세</v>
      </c>
      <c r="B45" s="85">
        <f t="shared" si="3"/>
        <v>21050</v>
      </c>
      <c r="C45" s="83">
        <f t="shared" si="4"/>
        <v>10673</v>
      </c>
      <c r="D45" s="83">
        <f t="shared" si="5"/>
        <v>10377</v>
      </c>
      <c r="E45" s="83">
        <f>[1]연령별!B45</f>
        <v>1414</v>
      </c>
      <c r="F45" s="83">
        <f>[1]연령별!C45</f>
        <v>770</v>
      </c>
      <c r="G45" s="83">
        <f>[1]연령별!D45</f>
        <v>644</v>
      </c>
      <c r="H45" s="83">
        <f>[2]연령별!B45</f>
        <v>4201</v>
      </c>
      <c r="I45" s="83">
        <f>[2]연령별!C45</f>
        <v>2119</v>
      </c>
      <c r="J45" s="83">
        <f>[2]연령별!D45</f>
        <v>2082</v>
      </c>
      <c r="K45" s="83">
        <f>[3]연령별!B45</f>
        <v>2848</v>
      </c>
      <c r="L45" s="83">
        <f>[3]연령별!C45</f>
        <v>1481</v>
      </c>
      <c r="M45" s="83">
        <f>[3]연령별!D45</f>
        <v>1367</v>
      </c>
      <c r="N45" s="83">
        <f>[4]연령별!B45</f>
        <v>6618</v>
      </c>
      <c r="O45" s="83">
        <f>[4]연령별!C45</f>
        <v>3407</v>
      </c>
      <c r="P45" s="83">
        <f>[4]연령별!D45</f>
        <v>3211</v>
      </c>
      <c r="Q45" s="83">
        <f>[5]연령별!B45</f>
        <v>5969</v>
      </c>
      <c r="R45" s="83">
        <f>[5]연령별!C45</f>
        <v>2896</v>
      </c>
      <c r="S45" s="83">
        <f>[5]연령별!D45</f>
        <v>3073</v>
      </c>
    </row>
    <row r="46" spans="1:19" s="64" customFormat="1" x14ac:dyDescent="0.15">
      <c r="A46" s="78" t="str">
        <f>[1]연령별!A46</f>
        <v>33  세</v>
      </c>
      <c r="B46" s="85">
        <f t="shared" si="3"/>
        <v>23043</v>
      </c>
      <c r="C46" s="83">
        <f t="shared" si="4"/>
        <v>11382</v>
      </c>
      <c r="D46" s="83">
        <f t="shared" si="5"/>
        <v>11661</v>
      </c>
      <c r="E46" s="83">
        <f>[1]연령별!B46</f>
        <v>1510</v>
      </c>
      <c r="F46" s="83">
        <f>[1]연령별!C46</f>
        <v>815</v>
      </c>
      <c r="G46" s="83">
        <f>[1]연령별!D46</f>
        <v>695</v>
      </c>
      <c r="H46" s="83">
        <f>[2]연령별!B46</f>
        <v>4676</v>
      </c>
      <c r="I46" s="83">
        <f>[2]연령별!C46</f>
        <v>2280</v>
      </c>
      <c r="J46" s="83">
        <f>[2]연령별!D46</f>
        <v>2396</v>
      </c>
      <c r="K46" s="83">
        <f>[3]연령별!B46</f>
        <v>3085</v>
      </c>
      <c r="L46" s="83">
        <f>[3]연령별!C46</f>
        <v>1569</v>
      </c>
      <c r="M46" s="83">
        <f>[3]연령별!D46</f>
        <v>1516</v>
      </c>
      <c r="N46" s="83">
        <f>[4]연령별!B46</f>
        <v>6966</v>
      </c>
      <c r="O46" s="83">
        <f>[4]연령별!C46</f>
        <v>3480</v>
      </c>
      <c r="P46" s="83">
        <f>[4]연령별!D46</f>
        <v>3486</v>
      </c>
      <c r="Q46" s="83">
        <f>[5]연령별!B46</f>
        <v>6806</v>
      </c>
      <c r="R46" s="83">
        <f>[5]연령별!C46</f>
        <v>3238</v>
      </c>
      <c r="S46" s="83">
        <f>[5]연령별!D46</f>
        <v>3568</v>
      </c>
    </row>
    <row r="47" spans="1:19" s="64" customFormat="1" x14ac:dyDescent="0.15">
      <c r="A47" s="78" t="str">
        <f>[1]연령별!A47</f>
        <v>34  세</v>
      </c>
      <c r="B47" s="85">
        <f t="shared" si="3"/>
        <v>22936</v>
      </c>
      <c r="C47" s="83">
        <f t="shared" si="4"/>
        <v>11558</v>
      </c>
      <c r="D47" s="83">
        <f t="shared" si="5"/>
        <v>11378</v>
      </c>
      <c r="E47" s="83">
        <f>[1]연령별!B47</f>
        <v>1457</v>
      </c>
      <c r="F47" s="83">
        <f>[1]연령별!C47</f>
        <v>788</v>
      </c>
      <c r="G47" s="83">
        <f>[1]연령별!D47</f>
        <v>669</v>
      </c>
      <c r="H47" s="83">
        <f>[2]연령별!B47</f>
        <v>4694</v>
      </c>
      <c r="I47" s="83">
        <f>[2]연령별!C47</f>
        <v>2281</v>
      </c>
      <c r="J47" s="83">
        <f>[2]연령별!D47</f>
        <v>2413</v>
      </c>
      <c r="K47" s="83">
        <f>[3]연령별!B47</f>
        <v>2893</v>
      </c>
      <c r="L47" s="83">
        <f>[3]연령별!C47</f>
        <v>1548</v>
      </c>
      <c r="M47" s="83">
        <f>[3]연령별!D47</f>
        <v>1345</v>
      </c>
      <c r="N47" s="83">
        <f>[4]연령별!B47</f>
        <v>7013</v>
      </c>
      <c r="O47" s="83">
        <f>[4]연령별!C47</f>
        <v>3584</v>
      </c>
      <c r="P47" s="83">
        <f>[4]연령별!D47</f>
        <v>3429</v>
      </c>
      <c r="Q47" s="83">
        <f>[5]연령별!B47</f>
        <v>6879</v>
      </c>
      <c r="R47" s="83">
        <f>[5]연령별!C47</f>
        <v>3357</v>
      </c>
      <c r="S47" s="83">
        <f>[5]연령별!D47</f>
        <v>3522</v>
      </c>
    </row>
    <row r="48" spans="1:19" s="49" customFormat="1" x14ac:dyDescent="0.15">
      <c r="A48" s="77" t="str">
        <f>[1]연령별!A48</f>
        <v>35-39</v>
      </c>
      <c r="B48" s="84">
        <f t="shared" si="3"/>
        <v>128783</v>
      </c>
      <c r="C48" s="82">
        <f t="shared" si="4"/>
        <v>64124</v>
      </c>
      <c r="D48" s="82">
        <f t="shared" si="5"/>
        <v>64659</v>
      </c>
      <c r="E48" s="82">
        <f>[1]연령별!B48</f>
        <v>7459</v>
      </c>
      <c r="F48" s="82">
        <f>[1]연령별!C48</f>
        <v>4050</v>
      </c>
      <c r="G48" s="82">
        <f>[1]연령별!D48</f>
        <v>3409</v>
      </c>
      <c r="H48" s="82">
        <f>[2]연령별!B48</f>
        <v>26750</v>
      </c>
      <c r="I48" s="82">
        <f>[2]연령별!C48</f>
        <v>12776</v>
      </c>
      <c r="J48" s="82">
        <f>[2]연령별!D48</f>
        <v>13974</v>
      </c>
      <c r="K48" s="82">
        <f>[3]연령별!B48</f>
        <v>16129</v>
      </c>
      <c r="L48" s="82">
        <f>[3]연령별!C48</f>
        <v>8092</v>
      </c>
      <c r="M48" s="82">
        <f>[3]연령별!D48</f>
        <v>8037</v>
      </c>
      <c r="N48" s="82">
        <f>[4]연령별!B48</f>
        <v>39298</v>
      </c>
      <c r="O48" s="82">
        <f>[4]연령별!C48</f>
        <v>19716</v>
      </c>
      <c r="P48" s="82">
        <f>[4]연령별!D48</f>
        <v>19582</v>
      </c>
      <c r="Q48" s="82">
        <f>[5]연령별!B48</f>
        <v>39147</v>
      </c>
      <c r="R48" s="82">
        <f>[5]연령별!C48</f>
        <v>19490</v>
      </c>
      <c r="S48" s="82">
        <f>[5]연령별!D48</f>
        <v>19657</v>
      </c>
    </row>
    <row r="49" spans="1:19" s="64" customFormat="1" x14ac:dyDescent="0.15">
      <c r="A49" s="78" t="str">
        <f>[1]연령별!A49</f>
        <v>35  세</v>
      </c>
      <c r="B49" s="85">
        <f t="shared" si="3"/>
        <v>22940</v>
      </c>
      <c r="C49" s="83">
        <f t="shared" si="4"/>
        <v>11479</v>
      </c>
      <c r="D49" s="83">
        <f t="shared" si="5"/>
        <v>11461</v>
      </c>
      <c r="E49" s="83">
        <f>[1]연령별!B49</f>
        <v>1323</v>
      </c>
      <c r="F49" s="83">
        <f>[1]연령별!C49</f>
        <v>718</v>
      </c>
      <c r="G49" s="83">
        <f>[1]연령별!D49</f>
        <v>605</v>
      </c>
      <c r="H49" s="83">
        <f>[2]연령별!B49</f>
        <v>4514</v>
      </c>
      <c r="I49" s="83">
        <f>[2]연령별!C49</f>
        <v>2173</v>
      </c>
      <c r="J49" s="83">
        <f>[2]연령별!D49</f>
        <v>2341</v>
      </c>
      <c r="K49" s="83">
        <f>[3]연령별!B49</f>
        <v>2945</v>
      </c>
      <c r="L49" s="83">
        <f>[3]연령별!C49</f>
        <v>1503</v>
      </c>
      <c r="M49" s="83">
        <f>[3]연령별!D49</f>
        <v>1442</v>
      </c>
      <c r="N49" s="83">
        <f>[4]연령별!B49</f>
        <v>7102</v>
      </c>
      <c r="O49" s="83">
        <f>[4]연령별!C49</f>
        <v>3660</v>
      </c>
      <c r="P49" s="83">
        <f>[4]연령별!D49</f>
        <v>3442</v>
      </c>
      <c r="Q49" s="83">
        <f>[5]연령별!B49</f>
        <v>7056</v>
      </c>
      <c r="R49" s="83">
        <f>[5]연령별!C49</f>
        <v>3425</v>
      </c>
      <c r="S49" s="83">
        <f>[5]연령별!D49</f>
        <v>3631</v>
      </c>
    </row>
    <row r="50" spans="1:19" s="64" customFormat="1" x14ac:dyDescent="0.15">
      <c r="A50" s="78" t="str">
        <f>[1]연령별!A50</f>
        <v>36  세</v>
      </c>
      <c r="B50" s="85">
        <f t="shared" si="3"/>
        <v>25853</v>
      </c>
      <c r="C50" s="83">
        <f t="shared" si="4"/>
        <v>12941</v>
      </c>
      <c r="D50" s="83">
        <f t="shared" si="5"/>
        <v>12912</v>
      </c>
      <c r="E50" s="83">
        <f>[1]연령별!B50</f>
        <v>1486</v>
      </c>
      <c r="F50" s="83">
        <f>[1]연령별!C50</f>
        <v>820</v>
      </c>
      <c r="G50" s="83">
        <f>[1]연령별!D50</f>
        <v>666</v>
      </c>
      <c r="H50" s="83">
        <f>[2]연령별!B50</f>
        <v>5388</v>
      </c>
      <c r="I50" s="83">
        <f>[2]연령별!C50</f>
        <v>2615</v>
      </c>
      <c r="J50" s="83">
        <f>[2]연령별!D50</f>
        <v>2773</v>
      </c>
      <c r="K50" s="83">
        <f>[3]연령별!B50</f>
        <v>3171</v>
      </c>
      <c r="L50" s="83">
        <f>[3]연령별!C50</f>
        <v>1624</v>
      </c>
      <c r="M50" s="83">
        <f>[3]연령별!D50</f>
        <v>1547</v>
      </c>
      <c r="N50" s="83">
        <f>[4]연령별!B50</f>
        <v>7946</v>
      </c>
      <c r="O50" s="83">
        <f>[4]연령별!C50</f>
        <v>4004</v>
      </c>
      <c r="P50" s="83">
        <f>[4]연령별!D50</f>
        <v>3942</v>
      </c>
      <c r="Q50" s="83">
        <f>[5]연령별!B50</f>
        <v>7862</v>
      </c>
      <c r="R50" s="83">
        <f>[5]연령별!C50</f>
        <v>3878</v>
      </c>
      <c r="S50" s="83">
        <f>[5]연령별!D50</f>
        <v>3984</v>
      </c>
    </row>
    <row r="51" spans="1:19" s="64" customFormat="1" x14ac:dyDescent="0.15">
      <c r="A51" s="78" t="str">
        <f>[1]연령별!A51</f>
        <v>37  세</v>
      </c>
      <c r="B51" s="85">
        <f t="shared" si="3"/>
        <v>26196</v>
      </c>
      <c r="C51" s="83">
        <f t="shared" si="4"/>
        <v>12932</v>
      </c>
      <c r="D51" s="83">
        <f t="shared" si="5"/>
        <v>13264</v>
      </c>
      <c r="E51" s="83">
        <f>[1]연령별!B51</f>
        <v>1576</v>
      </c>
      <c r="F51" s="83">
        <f>[1]연령별!C51</f>
        <v>846</v>
      </c>
      <c r="G51" s="83">
        <f>[1]연령별!D51</f>
        <v>730</v>
      </c>
      <c r="H51" s="83">
        <f>[2]연령별!B51</f>
        <v>5432</v>
      </c>
      <c r="I51" s="83">
        <f>[2]연령별!C51</f>
        <v>2557</v>
      </c>
      <c r="J51" s="83">
        <f>[2]연령별!D51</f>
        <v>2875</v>
      </c>
      <c r="K51" s="83">
        <f>[3]연령별!B51</f>
        <v>3242</v>
      </c>
      <c r="L51" s="83">
        <f>[3]연령별!C51</f>
        <v>1626</v>
      </c>
      <c r="M51" s="83">
        <f>[3]연령별!D51</f>
        <v>1616</v>
      </c>
      <c r="N51" s="83">
        <f>[4]연령별!B51</f>
        <v>7925</v>
      </c>
      <c r="O51" s="83">
        <f>[4]연령별!C51</f>
        <v>3951</v>
      </c>
      <c r="P51" s="83">
        <f>[4]연령별!D51</f>
        <v>3974</v>
      </c>
      <c r="Q51" s="83">
        <f>[5]연령별!B51</f>
        <v>8021</v>
      </c>
      <c r="R51" s="83">
        <f>[5]연령별!C51</f>
        <v>3952</v>
      </c>
      <c r="S51" s="83">
        <f>[5]연령별!D51</f>
        <v>4069</v>
      </c>
    </row>
    <row r="52" spans="1:19" s="64" customFormat="1" x14ac:dyDescent="0.15">
      <c r="A52" s="78" t="str">
        <f>[1]연령별!A52</f>
        <v>38  세</v>
      </c>
      <c r="B52" s="85">
        <f t="shared" si="3"/>
        <v>26278</v>
      </c>
      <c r="C52" s="83">
        <f t="shared" si="4"/>
        <v>13034</v>
      </c>
      <c r="D52" s="83">
        <f t="shared" si="5"/>
        <v>13244</v>
      </c>
      <c r="E52" s="83">
        <f>[1]연령별!B52</f>
        <v>1507</v>
      </c>
      <c r="F52" s="83">
        <f>[1]연령별!C52</f>
        <v>795</v>
      </c>
      <c r="G52" s="83">
        <f>[1]연령별!D52</f>
        <v>712</v>
      </c>
      <c r="H52" s="83">
        <f>[2]연령별!B52</f>
        <v>5572</v>
      </c>
      <c r="I52" s="83">
        <f>[2]연령별!C52</f>
        <v>2635</v>
      </c>
      <c r="J52" s="83">
        <f>[2]연령별!D52</f>
        <v>2937</v>
      </c>
      <c r="K52" s="83">
        <f>[3]연령별!B52</f>
        <v>3315</v>
      </c>
      <c r="L52" s="83">
        <f>[3]연령별!C52</f>
        <v>1617</v>
      </c>
      <c r="M52" s="83">
        <f>[3]연령별!D52</f>
        <v>1698</v>
      </c>
      <c r="N52" s="83">
        <f>[4]연령별!B52</f>
        <v>7963</v>
      </c>
      <c r="O52" s="83">
        <f>[4]연령별!C52</f>
        <v>3965</v>
      </c>
      <c r="P52" s="83">
        <f>[4]연령별!D52</f>
        <v>3998</v>
      </c>
      <c r="Q52" s="83">
        <f>[5]연령별!B52</f>
        <v>7921</v>
      </c>
      <c r="R52" s="83">
        <f>[5]연령별!C52</f>
        <v>4022</v>
      </c>
      <c r="S52" s="83">
        <f>[5]연령별!D52</f>
        <v>3899</v>
      </c>
    </row>
    <row r="53" spans="1:19" s="64" customFormat="1" x14ac:dyDescent="0.15">
      <c r="A53" s="78" t="str">
        <f>[1]연령별!A53</f>
        <v>39  세</v>
      </c>
      <c r="B53" s="85">
        <f t="shared" si="3"/>
        <v>27516</v>
      </c>
      <c r="C53" s="83">
        <f t="shared" si="4"/>
        <v>13738</v>
      </c>
      <c r="D53" s="83">
        <f t="shared" si="5"/>
        <v>13778</v>
      </c>
      <c r="E53" s="83">
        <f>[1]연령별!B53</f>
        <v>1567</v>
      </c>
      <c r="F53" s="83">
        <f>[1]연령별!C53</f>
        <v>871</v>
      </c>
      <c r="G53" s="83">
        <f>[1]연령별!D53</f>
        <v>696</v>
      </c>
      <c r="H53" s="83">
        <f>[2]연령별!B53</f>
        <v>5844</v>
      </c>
      <c r="I53" s="83">
        <f>[2]연령별!C53</f>
        <v>2796</v>
      </c>
      <c r="J53" s="83">
        <f>[2]연령별!D53</f>
        <v>3048</v>
      </c>
      <c r="K53" s="83">
        <f>[3]연령별!B53</f>
        <v>3456</v>
      </c>
      <c r="L53" s="83">
        <f>[3]연령별!C53</f>
        <v>1722</v>
      </c>
      <c r="M53" s="83">
        <f>[3]연령별!D53</f>
        <v>1734</v>
      </c>
      <c r="N53" s="83">
        <f>[4]연령별!B53</f>
        <v>8362</v>
      </c>
      <c r="O53" s="83">
        <f>[4]연령별!C53</f>
        <v>4136</v>
      </c>
      <c r="P53" s="83">
        <f>[4]연령별!D53</f>
        <v>4226</v>
      </c>
      <c r="Q53" s="83">
        <f>[5]연령별!B53</f>
        <v>8287</v>
      </c>
      <c r="R53" s="83">
        <f>[5]연령별!C53</f>
        <v>4213</v>
      </c>
      <c r="S53" s="83">
        <f>[5]연령별!D53</f>
        <v>4074</v>
      </c>
    </row>
    <row r="54" spans="1:19" s="49" customFormat="1" x14ac:dyDescent="0.15">
      <c r="A54" s="77" t="str">
        <f>[1]연령별!A54</f>
        <v>40-44</v>
      </c>
      <c r="B54" s="84">
        <f t="shared" si="3"/>
        <v>130349</v>
      </c>
      <c r="C54" s="82">
        <f t="shared" si="4"/>
        <v>65316</v>
      </c>
      <c r="D54" s="82">
        <f t="shared" si="5"/>
        <v>65033</v>
      </c>
      <c r="E54" s="82">
        <f>[1]연령별!B54</f>
        <v>7471</v>
      </c>
      <c r="F54" s="82">
        <f>[1]연령별!C54</f>
        <v>3992</v>
      </c>
      <c r="G54" s="82">
        <f>[1]연령별!D54</f>
        <v>3479</v>
      </c>
      <c r="H54" s="82">
        <f>[2]연령별!B54</f>
        <v>28067</v>
      </c>
      <c r="I54" s="82">
        <f>[2]연령별!C54</f>
        <v>13753</v>
      </c>
      <c r="J54" s="82">
        <f>[2]연령별!D54</f>
        <v>14314</v>
      </c>
      <c r="K54" s="82">
        <f>[3]연령별!B54</f>
        <v>17173</v>
      </c>
      <c r="L54" s="82">
        <f>[3]연령별!C54</f>
        <v>8201</v>
      </c>
      <c r="M54" s="82">
        <f>[3]연령별!D54</f>
        <v>8972</v>
      </c>
      <c r="N54" s="82">
        <f>[4]연령별!B54</f>
        <v>40673</v>
      </c>
      <c r="O54" s="82">
        <f>[4]연령별!C54</f>
        <v>20230</v>
      </c>
      <c r="P54" s="82">
        <f>[4]연령별!D54</f>
        <v>20443</v>
      </c>
      <c r="Q54" s="82">
        <f>[5]연령별!B54</f>
        <v>36965</v>
      </c>
      <c r="R54" s="82">
        <f>[5]연령별!C54</f>
        <v>19140</v>
      </c>
      <c r="S54" s="82">
        <f>[5]연령별!D54</f>
        <v>17825</v>
      </c>
    </row>
    <row r="55" spans="1:19" s="64" customFormat="1" x14ac:dyDescent="0.15">
      <c r="A55" s="78" t="str">
        <f>[1]연령별!A55</f>
        <v>40  세</v>
      </c>
      <c r="B55" s="85">
        <f t="shared" si="3"/>
        <v>27290</v>
      </c>
      <c r="C55" s="83">
        <f t="shared" si="4"/>
        <v>13673</v>
      </c>
      <c r="D55" s="83">
        <f t="shared" si="5"/>
        <v>13617</v>
      </c>
      <c r="E55" s="83">
        <f>[1]연령별!B55</f>
        <v>1587</v>
      </c>
      <c r="F55" s="83">
        <f>[1]연령별!C55</f>
        <v>837</v>
      </c>
      <c r="G55" s="83">
        <f>[1]연령별!D55</f>
        <v>750</v>
      </c>
      <c r="H55" s="83">
        <f>[2]연령별!B55</f>
        <v>5795</v>
      </c>
      <c r="I55" s="83">
        <f>[2]연령별!C55</f>
        <v>2838</v>
      </c>
      <c r="J55" s="83">
        <f>[2]연령별!D55</f>
        <v>2957</v>
      </c>
      <c r="K55" s="83">
        <f>[3]연령별!B55</f>
        <v>3387</v>
      </c>
      <c r="L55" s="83">
        <f>[3]연령별!C55</f>
        <v>1616</v>
      </c>
      <c r="M55" s="83">
        <f>[3]연령별!D55</f>
        <v>1771</v>
      </c>
      <c r="N55" s="83">
        <f>[4]연령별!B55</f>
        <v>8375</v>
      </c>
      <c r="O55" s="83">
        <f>[4]연령별!C55</f>
        <v>4128</v>
      </c>
      <c r="P55" s="83">
        <f>[4]연령별!D55</f>
        <v>4247</v>
      </c>
      <c r="Q55" s="83">
        <f>[5]연령별!B55</f>
        <v>8146</v>
      </c>
      <c r="R55" s="83">
        <f>[5]연령별!C55</f>
        <v>4254</v>
      </c>
      <c r="S55" s="83">
        <f>[5]연령별!D55</f>
        <v>3892</v>
      </c>
    </row>
    <row r="56" spans="1:19" s="64" customFormat="1" x14ac:dyDescent="0.15">
      <c r="A56" s="78" t="str">
        <f>[1]연령별!A56</f>
        <v>41  세</v>
      </c>
      <c r="B56" s="85">
        <f t="shared" si="3"/>
        <v>25934</v>
      </c>
      <c r="C56" s="83">
        <f t="shared" si="4"/>
        <v>12956</v>
      </c>
      <c r="D56" s="83">
        <f t="shared" si="5"/>
        <v>12978</v>
      </c>
      <c r="E56" s="83">
        <f>[1]연령별!B56</f>
        <v>1468</v>
      </c>
      <c r="F56" s="83">
        <f>[1]연령별!C56</f>
        <v>811</v>
      </c>
      <c r="G56" s="83">
        <f>[1]연령별!D56</f>
        <v>657</v>
      </c>
      <c r="H56" s="83">
        <f>[2]연령별!B56</f>
        <v>5696</v>
      </c>
      <c r="I56" s="83">
        <f>[2]연령별!C56</f>
        <v>2711</v>
      </c>
      <c r="J56" s="83">
        <f>[2]연령별!D56</f>
        <v>2985</v>
      </c>
      <c r="K56" s="83">
        <f>[3]연령별!B56</f>
        <v>3321</v>
      </c>
      <c r="L56" s="83">
        <f>[3]연령별!C56</f>
        <v>1631</v>
      </c>
      <c r="M56" s="83">
        <f>[3]연령별!D56</f>
        <v>1690</v>
      </c>
      <c r="N56" s="83">
        <f>[4]연령별!B56</f>
        <v>7984</v>
      </c>
      <c r="O56" s="83">
        <f>[4]연령별!C56</f>
        <v>3942</v>
      </c>
      <c r="P56" s="83">
        <f>[4]연령별!D56</f>
        <v>4042</v>
      </c>
      <c r="Q56" s="83">
        <f>[5]연령별!B56</f>
        <v>7465</v>
      </c>
      <c r="R56" s="83">
        <f>[5]연령별!C56</f>
        <v>3861</v>
      </c>
      <c r="S56" s="83">
        <f>[5]연령별!D56</f>
        <v>3604</v>
      </c>
    </row>
    <row r="57" spans="1:19" s="64" customFormat="1" x14ac:dyDescent="0.15">
      <c r="A57" s="78" t="str">
        <f>[1]연령별!A57</f>
        <v>42  세</v>
      </c>
      <c r="B57" s="85">
        <f t="shared" si="3"/>
        <v>27529</v>
      </c>
      <c r="C57" s="83">
        <f t="shared" si="4"/>
        <v>13706</v>
      </c>
      <c r="D57" s="83">
        <f t="shared" si="5"/>
        <v>13823</v>
      </c>
      <c r="E57" s="83">
        <f>[1]연령별!B57</f>
        <v>1496</v>
      </c>
      <c r="F57" s="83">
        <f>[1]연령별!C57</f>
        <v>781</v>
      </c>
      <c r="G57" s="83">
        <f>[1]연령별!D57</f>
        <v>715</v>
      </c>
      <c r="H57" s="83">
        <f>[2]연령별!B57</f>
        <v>5921</v>
      </c>
      <c r="I57" s="83">
        <f>[2]연령별!C57</f>
        <v>2948</v>
      </c>
      <c r="J57" s="83">
        <f>[2]연령별!D57</f>
        <v>2973</v>
      </c>
      <c r="K57" s="83">
        <f>[3]연령별!B57</f>
        <v>3635</v>
      </c>
      <c r="L57" s="83">
        <f>[3]연령별!C57</f>
        <v>1691</v>
      </c>
      <c r="M57" s="83">
        <f>[3]연령별!D57</f>
        <v>1944</v>
      </c>
      <c r="N57" s="83">
        <f>[4]연령별!B57</f>
        <v>8642</v>
      </c>
      <c r="O57" s="83">
        <f>[4]연령별!C57</f>
        <v>4355</v>
      </c>
      <c r="P57" s="83">
        <f>[4]연령별!D57</f>
        <v>4287</v>
      </c>
      <c r="Q57" s="83">
        <f>[5]연령별!B57</f>
        <v>7835</v>
      </c>
      <c r="R57" s="83">
        <f>[5]연령별!C57</f>
        <v>3931</v>
      </c>
      <c r="S57" s="83">
        <f>[5]연령별!D57</f>
        <v>3904</v>
      </c>
    </row>
    <row r="58" spans="1:19" s="64" customFormat="1" x14ac:dyDescent="0.15">
      <c r="A58" s="78" t="str">
        <f>[1]연령별!A58</f>
        <v>43  세</v>
      </c>
      <c r="B58" s="85">
        <f t="shared" si="3"/>
        <v>25080</v>
      </c>
      <c r="C58" s="83">
        <f t="shared" si="4"/>
        <v>12462</v>
      </c>
      <c r="D58" s="83">
        <f t="shared" si="5"/>
        <v>12618</v>
      </c>
      <c r="E58" s="83">
        <f>[1]연령별!B58</f>
        <v>1460</v>
      </c>
      <c r="F58" s="83">
        <f>[1]연령별!C58</f>
        <v>784</v>
      </c>
      <c r="G58" s="83">
        <f>[1]연령별!D58</f>
        <v>676</v>
      </c>
      <c r="H58" s="83">
        <f>[2]연령별!B58</f>
        <v>5480</v>
      </c>
      <c r="I58" s="83">
        <f>[2]연령별!C58</f>
        <v>2690</v>
      </c>
      <c r="J58" s="83">
        <f>[2]연령별!D58</f>
        <v>2790</v>
      </c>
      <c r="K58" s="83">
        <f>[3]연령별!B58</f>
        <v>3462</v>
      </c>
      <c r="L58" s="83">
        <f>[3]연령별!C58</f>
        <v>1630</v>
      </c>
      <c r="M58" s="83">
        <f>[3]연령별!D58</f>
        <v>1832</v>
      </c>
      <c r="N58" s="83">
        <f>[4]연령별!B58</f>
        <v>7865</v>
      </c>
      <c r="O58" s="83">
        <f>[4]연령별!C58</f>
        <v>3816</v>
      </c>
      <c r="P58" s="83">
        <f>[4]연령별!D58</f>
        <v>4049</v>
      </c>
      <c r="Q58" s="83">
        <f>[5]연령별!B58</f>
        <v>6813</v>
      </c>
      <c r="R58" s="83">
        <f>[5]연령별!C58</f>
        <v>3542</v>
      </c>
      <c r="S58" s="83">
        <f>[5]연령별!D58</f>
        <v>3271</v>
      </c>
    </row>
    <row r="59" spans="1:19" s="64" customFormat="1" x14ac:dyDescent="0.15">
      <c r="A59" s="78" t="str">
        <f>[1]연령별!A59</f>
        <v>44  세</v>
      </c>
      <c r="B59" s="85">
        <f t="shared" si="3"/>
        <v>24516</v>
      </c>
      <c r="C59" s="83">
        <f t="shared" si="4"/>
        <v>12519</v>
      </c>
      <c r="D59" s="83">
        <f t="shared" si="5"/>
        <v>11997</v>
      </c>
      <c r="E59" s="83">
        <f>[1]연령별!B59</f>
        <v>1460</v>
      </c>
      <c r="F59" s="83">
        <f>[1]연령별!C59</f>
        <v>779</v>
      </c>
      <c r="G59" s="83">
        <f>[1]연령별!D59</f>
        <v>681</v>
      </c>
      <c r="H59" s="83">
        <f>[2]연령별!B59</f>
        <v>5175</v>
      </c>
      <c r="I59" s="83">
        <f>[2]연령별!C59</f>
        <v>2566</v>
      </c>
      <c r="J59" s="83">
        <f>[2]연령별!D59</f>
        <v>2609</v>
      </c>
      <c r="K59" s="83">
        <f>[3]연령별!B59</f>
        <v>3368</v>
      </c>
      <c r="L59" s="83">
        <f>[3]연령별!C59</f>
        <v>1633</v>
      </c>
      <c r="M59" s="83">
        <f>[3]연령별!D59</f>
        <v>1735</v>
      </c>
      <c r="N59" s="83">
        <f>[4]연령별!B59</f>
        <v>7807</v>
      </c>
      <c r="O59" s="83">
        <f>[4]연령별!C59</f>
        <v>3989</v>
      </c>
      <c r="P59" s="83">
        <f>[4]연령별!D59</f>
        <v>3818</v>
      </c>
      <c r="Q59" s="83">
        <f>[5]연령별!B59</f>
        <v>6706</v>
      </c>
      <c r="R59" s="83">
        <f>[5]연령별!C59</f>
        <v>3552</v>
      </c>
      <c r="S59" s="83">
        <f>[5]연령별!D59</f>
        <v>3154</v>
      </c>
    </row>
    <row r="60" spans="1:19" s="49" customFormat="1" x14ac:dyDescent="0.15">
      <c r="A60" s="77" t="str">
        <f>[1]연령별!A60</f>
        <v>45-49</v>
      </c>
      <c r="B60" s="84">
        <f t="shared" si="3"/>
        <v>118067</v>
      </c>
      <c r="C60" s="82">
        <f t="shared" si="4"/>
        <v>59070</v>
      </c>
      <c r="D60" s="82">
        <f t="shared" si="5"/>
        <v>58997</v>
      </c>
      <c r="E60" s="82">
        <f>[1]연령별!B60</f>
        <v>7909</v>
      </c>
      <c r="F60" s="82">
        <f>[1]연령별!C60</f>
        <v>3945</v>
      </c>
      <c r="G60" s="82">
        <f>[1]연령별!D60</f>
        <v>3964</v>
      </c>
      <c r="H60" s="82">
        <f>[2]연령별!B60</f>
        <v>24730</v>
      </c>
      <c r="I60" s="82">
        <f>[2]연령별!C60</f>
        <v>12244</v>
      </c>
      <c r="J60" s="82">
        <f>[2]연령별!D60</f>
        <v>12486</v>
      </c>
      <c r="K60" s="82">
        <f>[3]연령별!B60</f>
        <v>17799</v>
      </c>
      <c r="L60" s="82">
        <f>[3]연령별!C60</f>
        <v>8432</v>
      </c>
      <c r="M60" s="82">
        <f>[3]연령별!D60</f>
        <v>9367</v>
      </c>
      <c r="N60" s="82">
        <f>[4]연령별!B60</f>
        <v>39286</v>
      </c>
      <c r="O60" s="82">
        <f>[4]연령별!C60</f>
        <v>19137</v>
      </c>
      <c r="P60" s="82">
        <f>[4]연령별!D60</f>
        <v>20149</v>
      </c>
      <c r="Q60" s="82">
        <f>[5]연령별!B60</f>
        <v>28343</v>
      </c>
      <c r="R60" s="82">
        <f>[5]연령별!C60</f>
        <v>15312</v>
      </c>
      <c r="S60" s="82">
        <f>[5]연령별!D60</f>
        <v>13031</v>
      </c>
    </row>
    <row r="61" spans="1:19" s="64" customFormat="1" x14ac:dyDescent="0.15">
      <c r="A61" s="78" t="str">
        <f>[1]연령별!A61</f>
        <v>45  세</v>
      </c>
      <c r="B61" s="85">
        <f t="shared" si="3"/>
        <v>24535</v>
      </c>
      <c r="C61" s="83">
        <f t="shared" si="4"/>
        <v>12142</v>
      </c>
      <c r="D61" s="83">
        <f t="shared" si="5"/>
        <v>12393</v>
      </c>
      <c r="E61" s="83">
        <f>[1]연령별!B61</f>
        <v>1493</v>
      </c>
      <c r="F61" s="83">
        <f>[1]연령별!C61</f>
        <v>746</v>
      </c>
      <c r="G61" s="83">
        <f>[1]연령별!D61</f>
        <v>747</v>
      </c>
      <c r="H61" s="83">
        <f>[2]연령별!B61</f>
        <v>5147</v>
      </c>
      <c r="I61" s="83">
        <f>[2]연령별!C61</f>
        <v>2573</v>
      </c>
      <c r="J61" s="83">
        <f>[2]연령별!D61</f>
        <v>2574</v>
      </c>
      <c r="K61" s="83">
        <f>[3]연령별!B61</f>
        <v>3455</v>
      </c>
      <c r="L61" s="83">
        <f>[3]연령별!C61</f>
        <v>1609</v>
      </c>
      <c r="M61" s="83">
        <f>[3]연령별!D61</f>
        <v>1846</v>
      </c>
      <c r="N61" s="83">
        <f>[4]연령별!B61</f>
        <v>7989</v>
      </c>
      <c r="O61" s="83">
        <f>[4]연령별!C61</f>
        <v>3846</v>
      </c>
      <c r="P61" s="83">
        <f>[4]연령별!D61</f>
        <v>4143</v>
      </c>
      <c r="Q61" s="83">
        <f>[5]연령별!B61</f>
        <v>6451</v>
      </c>
      <c r="R61" s="83">
        <f>[5]연령별!C61</f>
        <v>3368</v>
      </c>
      <c r="S61" s="83">
        <f>[5]연령별!D61</f>
        <v>3083</v>
      </c>
    </row>
    <row r="62" spans="1:19" s="64" customFormat="1" x14ac:dyDescent="0.15">
      <c r="A62" s="78" t="str">
        <f>[1]연령별!A62</f>
        <v>46  세</v>
      </c>
      <c r="B62" s="85">
        <f t="shared" si="3"/>
        <v>23138</v>
      </c>
      <c r="C62" s="83">
        <f t="shared" si="4"/>
        <v>11672</v>
      </c>
      <c r="D62" s="83">
        <f t="shared" si="5"/>
        <v>11466</v>
      </c>
      <c r="E62" s="83">
        <f>[1]연령별!B62</f>
        <v>1472</v>
      </c>
      <c r="F62" s="83">
        <f>[1]연령별!C62</f>
        <v>719</v>
      </c>
      <c r="G62" s="83">
        <f>[1]연령별!D62</f>
        <v>753</v>
      </c>
      <c r="H62" s="83">
        <f>[2]연령별!B62</f>
        <v>4932</v>
      </c>
      <c r="I62" s="83">
        <f>[2]연령별!C62</f>
        <v>2463</v>
      </c>
      <c r="J62" s="83">
        <f>[2]연령별!D62</f>
        <v>2469</v>
      </c>
      <c r="K62" s="83">
        <f>[3]연령별!B62</f>
        <v>3441</v>
      </c>
      <c r="L62" s="83">
        <f>[3]연령별!C62</f>
        <v>1637</v>
      </c>
      <c r="M62" s="83">
        <f>[3]연령별!D62</f>
        <v>1804</v>
      </c>
      <c r="N62" s="83">
        <f>[4]연령별!B62</f>
        <v>7597</v>
      </c>
      <c r="O62" s="83">
        <f>[4]연령별!C62</f>
        <v>3785</v>
      </c>
      <c r="P62" s="83">
        <f>[4]연령별!D62</f>
        <v>3812</v>
      </c>
      <c r="Q62" s="83">
        <f>[5]연령별!B62</f>
        <v>5696</v>
      </c>
      <c r="R62" s="83">
        <f>[5]연령별!C62</f>
        <v>3068</v>
      </c>
      <c r="S62" s="83">
        <f>[5]연령별!D62</f>
        <v>2628</v>
      </c>
    </row>
    <row r="63" spans="1:19" s="64" customFormat="1" x14ac:dyDescent="0.15">
      <c r="A63" s="78" t="str">
        <f>[1]연령별!A63</f>
        <v>47  세</v>
      </c>
      <c r="B63" s="85">
        <f t="shared" si="3"/>
        <v>23291</v>
      </c>
      <c r="C63" s="83">
        <f t="shared" si="4"/>
        <v>11769</v>
      </c>
      <c r="D63" s="83">
        <f t="shared" si="5"/>
        <v>11522</v>
      </c>
      <c r="E63" s="83">
        <f>[1]연령별!B63</f>
        <v>1562</v>
      </c>
      <c r="F63" s="83">
        <f>[1]연령별!C63</f>
        <v>821</v>
      </c>
      <c r="G63" s="83">
        <f>[1]연령별!D63</f>
        <v>741</v>
      </c>
      <c r="H63" s="83">
        <f>[2]연령별!B63</f>
        <v>4791</v>
      </c>
      <c r="I63" s="83">
        <f>[2]연령별!C63</f>
        <v>2369</v>
      </c>
      <c r="J63" s="83">
        <f>[2]연령별!D63</f>
        <v>2422</v>
      </c>
      <c r="K63" s="83">
        <f>[3]연령별!B63</f>
        <v>3537</v>
      </c>
      <c r="L63" s="83">
        <f>[3]연령별!C63</f>
        <v>1711</v>
      </c>
      <c r="M63" s="83">
        <f>[3]연령별!D63</f>
        <v>1826</v>
      </c>
      <c r="N63" s="83">
        <f>[4]연령별!B63</f>
        <v>7822</v>
      </c>
      <c r="O63" s="83">
        <f>[4]연령별!C63</f>
        <v>3841</v>
      </c>
      <c r="P63" s="83">
        <f>[4]연령별!D63</f>
        <v>3981</v>
      </c>
      <c r="Q63" s="83">
        <f>[5]연령별!B63</f>
        <v>5579</v>
      </c>
      <c r="R63" s="83">
        <f>[5]연령별!C63</f>
        <v>3027</v>
      </c>
      <c r="S63" s="83">
        <f>[5]연령별!D63</f>
        <v>2552</v>
      </c>
    </row>
    <row r="64" spans="1:19" s="64" customFormat="1" x14ac:dyDescent="0.15">
      <c r="A64" s="78" t="str">
        <f>[1]연령별!A64</f>
        <v>48  세</v>
      </c>
      <c r="B64" s="85">
        <f t="shared" si="3"/>
        <v>23270</v>
      </c>
      <c r="C64" s="83">
        <f t="shared" si="4"/>
        <v>11661</v>
      </c>
      <c r="D64" s="83">
        <f t="shared" si="5"/>
        <v>11609</v>
      </c>
      <c r="E64" s="83">
        <f>[1]연령별!B64</f>
        <v>1617</v>
      </c>
      <c r="F64" s="83">
        <f>[1]연령별!C64</f>
        <v>780</v>
      </c>
      <c r="G64" s="83">
        <f>[1]연령별!D64</f>
        <v>837</v>
      </c>
      <c r="H64" s="83">
        <f>[2]연령별!B64</f>
        <v>4934</v>
      </c>
      <c r="I64" s="83">
        <f>[2]연령별!C64</f>
        <v>2385</v>
      </c>
      <c r="J64" s="83">
        <f>[2]연령별!D64</f>
        <v>2549</v>
      </c>
      <c r="K64" s="83">
        <f>[3]연령별!B64</f>
        <v>3549</v>
      </c>
      <c r="L64" s="83">
        <f>[3]연령별!C64</f>
        <v>1690</v>
      </c>
      <c r="M64" s="83">
        <f>[3]연령별!D64</f>
        <v>1859</v>
      </c>
      <c r="N64" s="83">
        <f>[4]연령별!B64</f>
        <v>7782</v>
      </c>
      <c r="O64" s="83">
        <f>[4]연령별!C64</f>
        <v>3752</v>
      </c>
      <c r="P64" s="83">
        <f>[4]연령별!D64</f>
        <v>4030</v>
      </c>
      <c r="Q64" s="83">
        <f>[5]연령별!B64</f>
        <v>5388</v>
      </c>
      <c r="R64" s="83">
        <f>[5]연령별!C64</f>
        <v>3054</v>
      </c>
      <c r="S64" s="83">
        <f>[5]연령별!D64</f>
        <v>2334</v>
      </c>
    </row>
    <row r="65" spans="1:19" s="64" customFormat="1" x14ac:dyDescent="0.15">
      <c r="A65" s="78" t="str">
        <f>[1]연령별!A65</f>
        <v>49  세</v>
      </c>
      <c r="B65" s="85">
        <f t="shared" si="3"/>
        <v>23833</v>
      </c>
      <c r="C65" s="83">
        <f t="shared" si="4"/>
        <v>11826</v>
      </c>
      <c r="D65" s="83">
        <f t="shared" si="5"/>
        <v>12007</v>
      </c>
      <c r="E65" s="83">
        <f>[1]연령별!B65</f>
        <v>1765</v>
      </c>
      <c r="F65" s="83">
        <f>[1]연령별!C65</f>
        <v>879</v>
      </c>
      <c r="G65" s="83">
        <f>[1]연령별!D65</f>
        <v>886</v>
      </c>
      <c r="H65" s="83">
        <f>[2]연령별!B65</f>
        <v>4926</v>
      </c>
      <c r="I65" s="83">
        <f>[2]연령별!C65</f>
        <v>2454</v>
      </c>
      <c r="J65" s="83">
        <f>[2]연령별!D65</f>
        <v>2472</v>
      </c>
      <c r="K65" s="83">
        <f>[3]연령별!B65</f>
        <v>3817</v>
      </c>
      <c r="L65" s="83">
        <f>[3]연령별!C65</f>
        <v>1785</v>
      </c>
      <c r="M65" s="83">
        <f>[3]연령별!D65</f>
        <v>2032</v>
      </c>
      <c r="N65" s="83">
        <f>[4]연령별!B65</f>
        <v>8096</v>
      </c>
      <c r="O65" s="83">
        <f>[4]연령별!C65</f>
        <v>3913</v>
      </c>
      <c r="P65" s="83">
        <f>[4]연령별!D65</f>
        <v>4183</v>
      </c>
      <c r="Q65" s="83">
        <f>[5]연령별!B65</f>
        <v>5229</v>
      </c>
      <c r="R65" s="83">
        <f>[5]연령별!C65</f>
        <v>2795</v>
      </c>
      <c r="S65" s="83">
        <f>[5]연령별!D65</f>
        <v>2434</v>
      </c>
    </row>
    <row r="66" spans="1:19" s="49" customFormat="1" x14ac:dyDescent="0.15">
      <c r="A66" s="77" t="str">
        <f>[1]연령별!A66</f>
        <v>50-54</v>
      </c>
      <c r="B66" s="84">
        <f t="shared" si="3"/>
        <v>106920</v>
      </c>
      <c r="C66" s="82">
        <f t="shared" si="4"/>
        <v>52667</v>
      </c>
      <c r="D66" s="82">
        <f t="shared" si="5"/>
        <v>54253</v>
      </c>
      <c r="E66" s="82">
        <f>[1]연령별!B66</f>
        <v>8797</v>
      </c>
      <c r="F66" s="82">
        <f>[1]연령별!C66</f>
        <v>4300</v>
      </c>
      <c r="G66" s="82">
        <f>[1]연령별!D66</f>
        <v>4497</v>
      </c>
      <c r="H66" s="82">
        <f>[2]연령별!B66</f>
        <v>22420</v>
      </c>
      <c r="I66" s="82">
        <f>[2]연령별!C66</f>
        <v>10946</v>
      </c>
      <c r="J66" s="82">
        <f>[2]연령별!D66</f>
        <v>11474</v>
      </c>
      <c r="K66" s="82">
        <f>[3]연령별!B66</f>
        <v>17818</v>
      </c>
      <c r="L66" s="82">
        <f>[3]연령별!C66</f>
        <v>8414</v>
      </c>
      <c r="M66" s="82">
        <f>[3]연령별!D66</f>
        <v>9404</v>
      </c>
      <c r="N66" s="82">
        <f>[4]연령별!B66</f>
        <v>36767</v>
      </c>
      <c r="O66" s="82">
        <f>[4]연령별!C66</f>
        <v>17821</v>
      </c>
      <c r="P66" s="82">
        <f>[4]연령별!D66</f>
        <v>18946</v>
      </c>
      <c r="Q66" s="82">
        <f>[5]연령별!B66</f>
        <v>21118</v>
      </c>
      <c r="R66" s="82">
        <f>[5]연령별!C66</f>
        <v>11186</v>
      </c>
      <c r="S66" s="82">
        <f>[5]연령별!D66</f>
        <v>9932</v>
      </c>
    </row>
    <row r="67" spans="1:19" s="64" customFormat="1" x14ac:dyDescent="0.15">
      <c r="A67" s="78" t="str">
        <f>[1]연령별!A67</f>
        <v>50  세</v>
      </c>
      <c r="B67" s="85">
        <f t="shared" si="3"/>
        <v>25671</v>
      </c>
      <c r="C67" s="83">
        <f t="shared" si="4"/>
        <v>12625</v>
      </c>
      <c r="D67" s="83">
        <f t="shared" si="5"/>
        <v>13046</v>
      </c>
      <c r="E67" s="83">
        <f>[1]연령별!B67</f>
        <v>1920</v>
      </c>
      <c r="F67" s="83">
        <f>[1]연령별!C67</f>
        <v>885</v>
      </c>
      <c r="G67" s="83">
        <f>[1]연령별!D67</f>
        <v>1035</v>
      </c>
      <c r="H67" s="83">
        <f>[2]연령별!B67</f>
        <v>5375</v>
      </c>
      <c r="I67" s="83">
        <f>[2]연령별!C67</f>
        <v>2577</v>
      </c>
      <c r="J67" s="83">
        <f>[2]연령별!D67</f>
        <v>2798</v>
      </c>
      <c r="K67" s="83">
        <f>[3]연령별!B67</f>
        <v>4109</v>
      </c>
      <c r="L67" s="83">
        <f>[3]연령별!C67</f>
        <v>1927</v>
      </c>
      <c r="M67" s="83">
        <f>[3]연령별!D67</f>
        <v>2182</v>
      </c>
      <c r="N67" s="83">
        <f>[4]연령별!B67</f>
        <v>8835</v>
      </c>
      <c r="O67" s="83">
        <f>[4]연령별!C67</f>
        <v>4259</v>
      </c>
      <c r="P67" s="83">
        <f>[4]연령별!D67</f>
        <v>4576</v>
      </c>
      <c r="Q67" s="83">
        <f>[5]연령별!B67</f>
        <v>5432</v>
      </c>
      <c r="R67" s="83">
        <f>[5]연령별!C67</f>
        <v>2977</v>
      </c>
      <c r="S67" s="83">
        <f>[5]연령별!D67</f>
        <v>2455</v>
      </c>
    </row>
    <row r="68" spans="1:19" s="64" customFormat="1" x14ac:dyDescent="0.15">
      <c r="A68" s="78" t="str">
        <f>[1]연령별!A68</f>
        <v>51  세</v>
      </c>
      <c r="B68" s="85">
        <f t="shared" si="3"/>
        <v>23177</v>
      </c>
      <c r="C68" s="83">
        <f t="shared" si="4"/>
        <v>11380</v>
      </c>
      <c r="D68" s="83">
        <f t="shared" si="5"/>
        <v>11797</v>
      </c>
      <c r="E68" s="83">
        <f>[1]연령별!B68</f>
        <v>1782</v>
      </c>
      <c r="F68" s="83">
        <f>[1]연령별!C68</f>
        <v>886</v>
      </c>
      <c r="G68" s="83">
        <f>[1]연령별!D68</f>
        <v>896</v>
      </c>
      <c r="H68" s="83">
        <f>[2]연령별!B68</f>
        <v>4784</v>
      </c>
      <c r="I68" s="83">
        <f>[2]연령별!C68</f>
        <v>2336</v>
      </c>
      <c r="J68" s="83">
        <f>[2]연령별!D68</f>
        <v>2448</v>
      </c>
      <c r="K68" s="83">
        <f>[3]연령별!B68</f>
        <v>3828</v>
      </c>
      <c r="L68" s="83">
        <f>[3]연령별!C68</f>
        <v>1810</v>
      </c>
      <c r="M68" s="83">
        <f>[3]연령별!D68</f>
        <v>2018</v>
      </c>
      <c r="N68" s="83">
        <f>[4]연령별!B68</f>
        <v>8058</v>
      </c>
      <c r="O68" s="83">
        <f>[4]연령별!C68</f>
        <v>3857</v>
      </c>
      <c r="P68" s="83">
        <f>[4]연령별!D68</f>
        <v>4201</v>
      </c>
      <c r="Q68" s="83">
        <f>[5]연령별!B68</f>
        <v>4725</v>
      </c>
      <c r="R68" s="83">
        <f>[5]연령별!C68</f>
        <v>2491</v>
      </c>
      <c r="S68" s="83">
        <f>[5]연령별!D68</f>
        <v>2234</v>
      </c>
    </row>
    <row r="69" spans="1:19" s="64" customFormat="1" x14ac:dyDescent="0.15">
      <c r="A69" s="78" t="str">
        <f>[1]연령별!A69</f>
        <v>52  세</v>
      </c>
      <c r="B69" s="85">
        <f t="shared" ref="B69:B100" si="6">SUM(C69:D69)</f>
        <v>20618</v>
      </c>
      <c r="C69" s="83">
        <f t="shared" ref="C69:C100" si="7">SUM(F69,I69,L69,O69,R69)</f>
        <v>10060</v>
      </c>
      <c r="D69" s="83">
        <f t="shared" ref="D69:D100" si="8">SUM(G69,J69,M69,P69,S69)</f>
        <v>10558</v>
      </c>
      <c r="E69" s="83">
        <f>[1]연령별!B69</f>
        <v>1729</v>
      </c>
      <c r="F69" s="83">
        <f>[1]연령별!C69</f>
        <v>851</v>
      </c>
      <c r="G69" s="83">
        <f>[1]연령별!D69</f>
        <v>878</v>
      </c>
      <c r="H69" s="83">
        <f>[2]연령별!B69</f>
        <v>4308</v>
      </c>
      <c r="I69" s="83">
        <f>[2]연령별!C69</f>
        <v>2060</v>
      </c>
      <c r="J69" s="83">
        <f>[2]연령별!D69</f>
        <v>2248</v>
      </c>
      <c r="K69" s="83">
        <f>[3]연령별!B69</f>
        <v>3492</v>
      </c>
      <c r="L69" s="83">
        <f>[3]연령별!C69</f>
        <v>1649</v>
      </c>
      <c r="M69" s="83">
        <f>[3]연령별!D69</f>
        <v>1843</v>
      </c>
      <c r="N69" s="83">
        <f>[4]연령별!B69</f>
        <v>7048</v>
      </c>
      <c r="O69" s="83">
        <f>[4]연령별!C69</f>
        <v>3361</v>
      </c>
      <c r="P69" s="83">
        <f>[4]연령별!D69</f>
        <v>3687</v>
      </c>
      <c r="Q69" s="83">
        <f>[5]연령별!B69</f>
        <v>4041</v>
      </c>
      <c r="R69" s="83">
        <f>[5]연령별!C69</f>
        <v>2139</v>
      </c>
      <c r="S69" s="83">
        <f>[5]연령별!D69</f>
        <v>1902</v>
      </c>
    </row>
    <row r="70" spans="1:19" s="64" customFormat="1" x14ac:dyDescent="0.15">
      <c r="A70" s="78" t="str">
        <f>[1]연령별!A70</f>
        <v>53  세</v>
      </c>
      <c r="B70" s="85">
        <f t="shared" si="6"/>
        <v>20323</v>
      </c>
      <c r="C70" s="83">
        <f t="shared" si="7"/>
        <v>10025</v>
      </c>
      <c r="D70" s="83">
        <f t="shared" si="8"/>
        <v>10298</v>
      </c>
      <c r="E70" s="83">
        <f>[1]연령별!B70</f>
        <v>1803</v>
      </c>
      <c r="F70" s="83">
        <f>[1]연령별!C70</f>
        <v>884</v>
      </c>
      <c r="G70" s="83">
        <f>[1]연령별!D70</f>
        <v>919</v>
      </c>
      <c r="H70" s="83">
        <f>[2]연령별!B70</f>
        <v>4259</v>
      </c>
      <c r="I70" s="83">
        <f>[2]연령별!C70</f>
        <v>2128</v>
      </c>
      <c r="J70" s="83">
        <f>[2]연령별!D70</f>
        <v>2131</v>
      </c>
      <c r="K70" s="83">
        <f>[3]연령별!B70</f>
        <v>3432</v>
      </c>
      <c r="L70" s="83">
        <f>[3]연령별!C70</f>
        <v>1604</v>
      </c>
      <c r="M70" s="83">
        <f>[3]연령별!D70</f>
        <v>1828</v>
      </c>
      <c r="N70" s="83">
        <f>[4]연령별!B70</f>
        <v>7010</v>
      </c>
      <c r="O70" s="83">
        <f>[4]연령별!C70</f>
        <v>3421</v>
      </c>
      <c r="P70" s="83">
        <f>[4]연령별!D70</f>
        <v>3589</v>
      </c>
      <c r="Q70" s="83">
        <f>[5]연령별!B70</f>
        <v>3819</v>
      </c>
      <c r="R70" s="83">
        <f>[5]연령별!C70</f>
        <v>1988</v>
      </c>
      <c r="S70" s="83">
        <f>[5]연령별!D70</f>
        <v>1831</v>
      </c>
    </row>
    <row r="71" spans="1:19" s="64" customFormat="1" x14ac:dyDescent="0.15">
      <c r="A71" s="78" t="str">
        <f>[1]연령별!A71</f>
        <v>54  세</v>
      </c>
      <c r="B71" s="85">
        <f t="shared" si="6"/>
        <v>17131</v>
      </c>
      <c r="C71" s="83">
        <f t="shared" si="7"/>
        <v>8577</v>
      </c>
      <c r="D71" s="83">
        <f t="shared" si="8"/>
        <v>8554</v>
      </c>
      <c r="E71" s="83">
        <f>[1]연령별!B71</f>
        <v>1563</v>
      </c>
      <c r="F71" s="83">
        <f>[1]연령별!C71</f>
        <v>794</v>
      </c>
      <c r="G71" s="83">
        <f>[1]연령별!D71</f>
        <v>769</v>
      </c>
      <c r="H71" s="83">
        <f>[2]연령별!B71</f>
        <v>3694</v>
      </c>
      <c r="I71" s="83">
        <f>[2]연령별!C71</f>
        <v>1845</v>
      </c>
      <c r="J71" s="83">
        <f>[2]연령별!D71</f>
        <v>1849</v>
      </c>
      <c r="K71" s="83">
        <f>[3]연령별!B71</f>
        <v>2957</v>
      </c>
      <c r="L71" s="83">
        <f>[3]연령별!C71</f>
        <v>1424</v>
      </c>
      <c r="M71" s="83">
        <f>[3]연령별!D71</f>
        <v>1533</v>
      </c>
      <c r="N71" s="83">
        <f>[4]연령별!B71</f>
        <v>5816</v>
      </c>
      <c r="O71" s="83">
        <f>[4]연령별!C71</f>
        <v>2923</v>
      </c>
      <c r="P71" s="83">
        <f>[4]연령별!D71</f>
        <v>2893</v>
      </c>
      <c r="Q71" s="83">
        <f>[5]연령별!B71</f>
        <v>3101</v>
      </c>
      <c r="R71" s="83">
        <f>[5]연령별!C71</f>
        <v>1591</v>
      </c>
      <c r="S71" s="83">
        <f>[5]연령별!D71</f>
        <v>1510</v>
      </c>
    </row>
    <row r="72" spans="1:19" s="49" customFormat="1" x14ac:dyDescent="0.15">
      <c r="A72" s="77" t="str">
        <f>[1]연령별!A72</f>
        <v>55-59</v>
      </c>
      <c r="B72" s="84">
        <f t="shared" si="6"/>
        <v>72578</v>
      </c>
      <c r="C72" s="82">
        <f t="shared" si="7"/>
        <v>35149</v>
      </c>
      <c r="D72" s="82">
        <f t="shared" si="8"/>
        <v>37429</v>
      </c>
      <c r="E72" s="82">
        <f>[1]연령별!B72</f>
        <v>7413</v>
      </c>
      <c r="F72" s="82">
        <f>[1]연령별!C72</f>
        <v>3480</v>
      </c>
      <c r="G72" s="82">
        <f>[1]연령별!D72</f>
        <v>3933</v>
      </c>
      <c r="H72" s="82">
        <f>[2]연령별!B72</f>
        <v>15038</v>
      </c>
      <c r="I72" s="82">
        <f>[2]연령별!C72</f>
        <v>7279</v>
      </c>
      <c r="J72" s="82">
        <f>[2]연령별!D72</f>
        <v>7759</v>
      </c>
      <c r="K72" s="82">
        <f>[3]연령별!B72</f>
        <v>12955</v>
      </c>
      <c r="L72" s="82">
        <f>[3]연령별!C72</f>
        <v>6147</v>
      </c>
      <c r="M72" s="82">
        <f>[3]연령별!D72</f>
        <v>6808</v>
      </c>
      <c r="N72" s="82">
        <f>[4]연령별!B72</f>
        <v>24687</v>
      </c>
      <c r="O72" s="82">
        <f>[4]연령별!C72</f>
        <v>12063</v>
      </c>
      <c r="P72" s="82">
        <f>[4]연령별!D72</f>
        <v>12624</v>
      </c>
      <c r="Q72" s="82">
        <f>[5]연령별!B72</f>
        <v>12485</v>
      </c>
      <c r="R72" s="82">
        <f>[5]연령별!C72</f>
        <v>6180</v>
      </c>
      <c r="S72" s="82">
        <f>[5]연령별!D72</f>
        <v>6305</v>
      </c>
    </row>
    <row r="73" spans="1:19" s="64" customFormat="1" x14ac:dyDescent="0.15">
      <c r="A73" s="78" t="str">
        <f>[1]연령별!A73</f>
        <v>55  세</v>
      </c>
      <c r="B73" s="85">
        <f t="shared" si="6"/>
        <v>18085</v>
      </c>
      <c r="C73" s="83">
        <f t="shared" si="7"/>
        <v>8757</v>
      </c>
      <c r="D73" s="83">
        <f t="shared" si="8"/>
        <v>9328</v>
      </c>
      <c r="E73" s="83">
        <f>[1]연령별!B73</f>
        <v>1795</v>
      </c>
      <c r="F73" s="83">
        <f>[1]연령별!C73</f>
        <v>827</v>
      </c>
      <c r="G73" s="83">
        <f>[1]연령별!D73</f>
        <v>968</v>
      </c>
      <c r="H73" s="83">
        <f>[2]연령별!B73</f>
        <v>3855</v>
      </c>
      <c r="I73" s="83">
        <f>[2]연령별!C73</f>
        <v>1835</v>
      </c>
      <c r="J73" s="83">
        <f>[2]연령별!D73</f>
        <v>2020</v>
      </c>
      <c r="K73" s="83">
        <f>[3]연령별!B73</f>
        <v>3158</v>
      </c>
      <c r="L73" s="83">
        <f>[3]연령별!C73</f>
        <v>1473</v>
      </c>
      <c r="M73" s="83">
        <f>[3]연령별!D73</f>
        <v>1685</v>
      </c>
      <c r="N73" s="83">
        <f>[4]연령별!B73</f>
        <v>6149</v>
      </c>
      <c r="O73" s="83">
        <f>[4]연령별!C73</f>
        <v>3044</v>
      </c>
      <c r="P73" s="83">
        <f>[4]연령별!D73</f>
        <v>3105</v>
      </c>
      <c r="Q73" s="83">
        <f>[5]연령별!B73</f>
        <v>3128</v>
      </c>
      <c r="R73" s="83">
        <f>[5]연령별!C73</f>
        <v>1578</v>
      </c>
      <c r="S73" s="83">
        <f>[5]연령별!D73</f>
        <v>1550</v>
      </c>
    </row>
    <row r="74" spans="1:19" s="64" customFormat="1" x14ac:dyDescent="0.15">
      <c r="A74" s="78" t="str">
        <f>[1]연령별!A74</f>
        <v>56  세</v>
      </c>
      <c r="B74" s="85">
        <f t="shared" si="6"/>
        <v>15139</v>
      </c>
      <c r="C74" s="83">
        <f t="shared" si="7"/>
        <v>7390</v>
      </c>
      <c r="D74" s="83">
        <f t="shared" si="8"/>
        <v>7749</v>
      </c>
      <c r="E74" s="83">
        <f>[1]연령별!B74</f>
        <v>1515</v>
      </c>
      <c r="F74" s="83">
        <f>[1]연령별!C74</f>
        <v>736</v>
      </c>
      <c r="G74" s="83">
        <f>[1]연령별!D74</f>
        <v>779</v>
      </c>
      <c r="H74" s="83">
        <f>[2]연령별!B74</f>
        <v>3085</v>
      </c>
      <c r="I74" s="83">
        <f>[2]연령별!C74</f>
        <v>1501</v>
      </c>
      <c r="J74" s="83">
        <f>[2]연령별!D74</f>
        <v>1584</v>
      </c>
      <c r="K74" s="83">
        <f>[3]연령별!B74</f>
        <v>2676</v>
      </c>
      <c r="L74" s="83">
        <f>[3]연령별!C74</f>
        <v>1261</v>
      </c>
      <c r="M74" s="83">
        <f>[3]연령별!D74</f>
        <v>1415</v>
      </c>
      <c r="N74" s="83">
        <f>[4]연령별!B74</f>
        <v>5184</v>
      </c>
      <c r="O74" s="83">
        <f>[4]연령별!C74</f>
        <v>2541</v>
      </c>
      <c r="P74" s="83">
        <f>[4]연령별!D74</f>
        <v>2643</v>
      </c>
      <c r="Q74" s="83">
        <f>[5]연령별!B74</f>
        <v>2679</v>
      </c>
      <c r="R74" s="83">
        <f>[5]연령별!C74</f>
        <v>1351</v>
      </c>
      <c r="S74" s="83">
        <f>[5]연령별!D74</f>
        <v>1328</v>
      </c>
    </row>
    <row r="75" spans="1:19" s="64" customFormat="1" x14ac:dyDescent="0.15">
      <c r="A75" s="78" t="str">
        <f>[1]연령별!A75</f>
        <v>57  세</v>
      </c>
      <c r="B75" s="85">
        <f t="shared" si="6"/>
        <v>12913</v>
      </c>
      <c r="C75" s="83">
        <f t="shared" si="7"/>
        <v>6211</v>
      </c>
      <c r="D75" s="83">
        <f t="shared" si="8"/>
        <v>6702</v>
      </c>
      <c r="E75" s="83">
        <f>[1]연령별!B75</f>
        <v>1332</v>
      </c>
      <c r="F75" s="83">
        <f>[1]연령별!C75</f>
        <v>616</v>
      </c>
      <c r="G75" s="83">
        <f>[1]연령별!D75</f>
        <v>716</v>
      </c>
      <c r="H75" s="83">
        <f>[2]연령별!B75</f>
        <v>2678</v>
      </c>
      <c r="I75" s="83">
        <f>[2]연령별!C75</f>
        <v>1276</v>
      </c>
      <c r="J75" s="83">
        <f>[2]연령별!D75</f>
        <v>1402</v>
      </c>
      <c r="K75" s="83">
        <f>[3]연령별!B75</f>
        <v>2324</v>
      </c>
      <c r="L75" s="83">
        <f>[3]연령별!C75</f>
        <v>1128</v>
      </c>
      <c r="M75" s="83">
        <f>[3]연령별!D75</f>
        <v>1196</v>
      </c>
      <c r="N75" s="83">
        <f>[4]연령별!B75</f>
        <v>4371</v>
      </c>
      <c r="O75" s="83">
        <f>[4]연령별!C75</f>
        <v>2118</v>
      </c>
      <c r="P75" s="83">
        <f>[4]연령별!D75</f>
        <v>2253</v>
      </c>
      <c r="Q75" s="83">
        <f>[5]연령별!B75</f>
        <v>2208</v>
      </c>
      <c r="R75" s="83">
        <f>[5]연령별!C75</f>
        <v>1073</v>
      </c>
      <c r="S75" s="83">
        <f>[5]연령별!D75</f>
        <v>1135</v>
      </c>
    </row>
    <row r="76" spans="1:19" s="64" customFormat="1" x14ac:dyDescent="0.15">
      <c r="A76" s="78" t="str">
        <f>[1]연령별!A76</f>
        <v>58  세</v>
      </c>
      <c r="B76" s="85">
        <f t="shared" si="6"/>
        <v>14598</v>
      </c>
      <c r="C76" s="83">
        <f t="shared" si="7"/>
        <v>7062</v>
      </c>
      <c r="D76" s="83">
        <f t="shared" si="8"/>
        <v>7536</v>
      </c>
      <c r="E76" s="83">
        <f>[1]연령별!B76</f>
        <v>1478</v>
      </c>
      <c r="F76" s="83">
        <f>[1]연령별!C76</f>
        <v>681</v>
      </c>
      <c r="G76" s="83">
        <f>[1]연령별!D76</f>
        <v>797</v>
      </c>
      <c r="H76" s="83">
        <f>[2]연령별!B76</f>
        <v>3017</v>
      </c>
      <c r="I76" s="83">
        <f>[2]연령별!C76</f>
        <v>1500</v>
      </c>
      <c r="J76" s="83">
        <f>[2]연령별!D76</f>
        <v>1517</v>
      </c>
      <c r="K76" s="83">
        <f>[3]연령별!B76</f>
        <v>2640</v>
      </c>
      <c r="L76" s="83">
        <f>[3]연령별!C76</f>
        <v>1252</v>
      </c>
      <c r="M76" s="83">
        <f>[3]연령별!D76</f>
        <v>1388</v>
      </c>
      <c r="N76" s="83">
        <f>[4]연령별!B76</f>
        <v>4989</v>
      </c>
      <c r="O76" s="83">
        <f>[4]연령별!C76</f>
        <v>2415</v>
      </c>
      <c r="P76" s="83">
        <f>[4]연령별!D76</f>
        <v>2574</v>
      </c>
      <c r="Q76" s="83">
        <f>[5]연령별!B76</f>
        <v>2474</v>
      </c>
      <c r="R76" s="83">
        <f>[5]연령별!C76</f>
        <v>1214</v>
      </c>
      <c r="S76" s="83">
        <f>[5]연령별!D76</f>
        <v>1260</v>
      </c>
    </row>
    <row r="77" spans="1:19" s="64" customFormat="1" x14ac:dyDescent="0.15">
      <c r="A77" s="78" t="str">
        <f>[1]연령별!A77</f>
        <v>59  세</v>
      </c>
      <c r="B77" s="85">
        <f t="shared" si="6"/>
        <v>11843</v>
      </c>
      <c r="C77" s="83">
        <f t="shared" si="7"/>
        <v>5729</v>
      </c>
      <c r="D77" s="83">
        <f t="shared" si="8"/>
        <v>6114</v>
      </c>
      <c r="E77" s="83">
        <f>[1]연령별!B77</f>
        <v>1293</v>
      </c>
      <c r="F77" s="83">
        <f>[1]연령별!C77</f>
        <v>620</v>
      </c>
      <c r="G77" s="83">
        <f>[1]연령별!D77</f>
        <v>673</v>
      </c>
      <c r="H77" s="83">
        <f>[2]연령별!B77</f>
        <v>2403</v>
      </c>
      <c r="I77" s="83">
        <f>[2]연령별!C77</f>
        <v>1167</v>
      </c>
      <c r="J77" s="83">
        <f>[2]연령별!D77</f>
        <v>1236</v>
      </c>
      <c r="K77" s="83">
        <f>[3]연령별!B77</f>
        <v>2157</v>
      </c>
      <c r="L77" s="83">
        <f>[3]연령별!C77</f>
        <v>1033</v>
      </c>
      <c r="M77" s="83">
        <f>[3]연령별!D77</f>
        <v>1124</v>
      </c>
      <c r="N77" s="83">
        <f>[4]연령별!B77</f>
        <v>3994</v>
      </c>
      <c r="O77" s="83">
        <f>[4]연령별!C77</f>
        <v>1945</v>
      </c>
      <c r="P77" s="83">
        <f>[4]연령별!D77</f>
        <v>2049</v>
      </c>
      <c r="Q77" s="83">
        <f>[5]연령별!B77</f>
        <v>1996</v>
      </c>
      <c r="R77" s="83">
        <f>[5]연령별!C77</f>
        <v>964</v>
      </c>
      <c r="S77" s="83">
        <f>[5]연령별!D77</f>
        <v>1032</v>
      </c>
    </row>
    <row r="78" spans="1:19" s="49" customFormat="1" x14ac:dyDescent="0.15">
      <c r="A78" s="77" t="str">
        <f>[1]연령별!A78</f>
        <v>60-64</v>
      </c>
      <c r="B78" s="84">
        <f t="shared" si="6"/>
        <v>59890</v>
      </c>
      <c r="C78" s="82">
        <f t="shared" si="7"/>
        <v>28702</v>
      </c>
      <c r="D78" s="82">
        <f t="shared" si="8"/>
        <v>31188</v>
      </c>
      <c r="E78" s="82">
        <f>[1]연령별!B78</f>
        <v>6680</v>
      </c>
      <c r="F78" s="82">
        <f>[1]연령별!C78</f>
        <v>3113</v>
      </c>
      <c r="G78" s="82">
        <f>[1]연령별!D78</f>
        <v>3567</v>
      </c>
      <c r="H78" s="82">
        <f>[2]연령별!B78</f>
        <v>12061</v>
      </c>
      <c r="I78" s="82">
        <f>[2]연령별!C78</f>
        <v>5824</v>
      </c>
      <c r="J78" s="82">
        <f>[2]연령별!D78</f>
        <v>6237</v>
      </c>
      <c r="K78" s="82">
        <f>[3]연령별!B78</f>
        <v>11160</v>
      </c>
      <c r="L78" s="82">
        <f>[3]연령별!C78</f>
        <v>5331</v>
      </c>
      <c r="M78" s="82">
        <f>[3]연령별!D78</f>
        <v>5829</v>
      </c>
      <c r="N78" s="82">
        <f>[4]연령별!B78</f>
        <v>19874</v>
      </c>
      <c r="O78" s="82">
        <f>[4]연령별!C78</f>
        <v>9647</v>
      </c>
      <c r="P78" s="82">
        <f>[4]연령별!D78</f>
        <v>10227</v>
      </c>
      <c r="Q78" s="82">
        <f>[5]연령별!B78</f>
        <v>10115</v>
      </c>
      <c r="R78" s="82">
        <f>[5]연령별!C78</f>
        <v>4787</v>
      </c>
      <c r="S78" s="82">
        <f>[5]연령별!D78</f>
        <v>5328</v>
      </c>
    </row>
    <row r="79" spans="1:19" s="64" customFormat="1" x14ac:dyDescent="0.15">
      <c r="A79" s="78" t="str">
        <f>[1]연령별!A79</f>
        <v>60  세</v>
      </c>
      <c r="B79" s="85">
        <f t="shared" si="6"/>
        <v>12386</v>
      </c>
      <c r="C79" s="83">
        <f t="shared" si="7"/>
        <v>5979</v>
      </c>
      <c r="D79" s="83">
        <f t="shared" si="8"/>
        <v>6407</v>
      </c>
      <c r="E79" s="83">
        <f>[1]연령별!B79</f>
        <v>1327</v>
      </c>
      <c r="F79" s="83">
        <f>[1]연령별!C79</f>
        <v>623</v>
      </c>
      <c r="G79" s="83">
        <f>[1]연령별!D79</f>
        <v>704</v>
      </c>
      <c r="H79" s="83">
        <f>[2]연령별!B79</f>
        <v>2540</v>
      </c>
      <c r="I79" s="83">
        <f>[2]연령별!C79</f>
        <v>1266</v>
      </c>
      <c r="J79" s="83">
        <f>[2]연령별!D79</f>
        <v>1274</v>
      </c>
      <c r="K79" s="83">
        <f>[3]연령별!B79</f>
        <v>2254</v>
      </c>
      <c r="L79" s="83">
        <f>[3]연령별!C79</f>
        <v>1060</v>
      </c>
      <c r="M79" s="83">
        <f>[3]연령별!D79</f>
        <v>1194</v>
      </c>
      <c r="N79" s="83">
        <f>[4]연령별!B79</f>
        <v>4225</v>
      </c>
      <c r="O79" s="83">
        <f>[4]연령별!C79</f>
        <v>2086</v>
      </c>
      <c r="P79" s="83">
        <f>[4]연령별!D79</f>
        <v>2139</v>
      </c>
      <c r="Q79" s="83">
        <f>[5]연령별!B79</f>
        <v>2040</v>
      </c>
      <c r="R79" s="83">
        <f>[5]연령별!C79</f>
        <v>944</v>
      </c>
      <c r="S79" s="83">
        <f>[5]연령별!D79</f>
        <v>1096</v>
      </c>
    </row>
    <row r="80" spans="1:19" s="64" customFormat="1" x14ac:dyDescent="0.15">
      <c r="A80" s="78" t="str">
        <f>[1]연령별!A80</f>
        <v>61  세</v>
      </c>
      <c r="B80" s="85">
        <f t="shared" si="6"/>
        <v>12859</v>
      </c>
      <c r="C80" s="83">
        <f t="shared" si="7"/>
        <v>6106</v>
      </c>
      <c r="D80" s="83">
        <f t="shared" si="8"/>
        <v>6753</v>
      </c>
      <c r="E80" s="83">
        <f>[1]연령별!B80</f>
        <v>1439</v>
      </c>
      <c r="F80" s="83">
        <f>[1]연령별!C80</f>
        <v>685</v>
      </c>
      <c r="G80" s="83">
        <f>[1]연령별!D80</f>
        <v>754</v>
      </c>
      <c r="H80" s="83">
        <f>[2]연령별!B80</f>
        <v>2527</v>
      </c>
      <c r="I80" s="83">
        <f>[2]연령별!C80</f>
        <v>1202</v>
      </c>
      <c r="J80" s="83">
        <f>[2]연령별!D80</f>
        <v>1325</v>
      </c>
      <c r="K80" s="83">
        <f>[3]연령별!B80</f>
        <v>2451</v>
      </c>
      <c r="L80" s="83">
        <f>[3]연령별!C80</f>
        <v>1173</v>
      </c>
      <c r="M80" s="83">
        <f>[3]연령별!D80</f>
        <v>1278</v>
      </c>
      <c r="N80" s="83">
        <f>[4]연령별!B80</f>
        <v>4264</v>
      </c>
      <c r="O80" s="83">
        <f>[4]연령별!C80</f>
        <v>2038</v>
      </c>
      <c r="P80" s="83">
        <f>[4]연령별!D80</f>
        <v>2226</v>
      </c>
      <c r="Q80" s="83">
        <f>[5]연령별!B80</f>
        <v>2178</v>
      </c>
      <c r="R80" s="83">
        <f>[5]연령별!C80</f>
        <v>1008</v>
      </c>
      <c r="S80" s="83">
        <f>[5]연령별!D80</f>
        <v>1170</v>
      </c>
    </row>
    <row r="81" spans="1:19" s="64" customFormat="1" x14ac:dyDescent="0.15">
      <c r="A81" s="78" t="str">
        <f>[1]연령별!A81</f>
        <v>62  세</v>
      </c>
      <c r="B81" s="85">
        <f t="shared" si="6"/>
        <v>11941</v>
      </c>
      <c r="C81" s="83">
        <f t="shared" si="7"/>
        <v>5748</v>
      </c>
      <c r="D81" s="83">
        <f t="shared" si="8"/>
        <v>6193</v>
      </c>
      <c r="E81" s="83">
        <f>[1]연령별!B81</f>
        <v>1335</v>
      </c>
      <c r="F81" s="83">
        <f>[1]연령별!C81</f>
        <v>622</v>
      </c>
      <c r="G81" s="83">
        <f>[1]연령별!D81</f>
        <v>713</v>
      </c>
      <c r="H81" s="83">
        <f>[2]연령별!B81</f>
        <v>2422</v>
      </c>
      <c r="I81" s="83">
        <f>[2]연령별!C81</f>
        <v>1176</v>
      </c>
      <c r="J81" s="83">
        <f>[2]연령별!D81</f>
        <v>1246</v>
      </c>
      <c r="K81" s="83">
        <f>[3]연령별!B81</f>
        <v>2196</v>
      </c>
      <c r="L81" s="83">
        <f>[3]연령별!C81</f>
        <v>1038</v>
      </c>
      <c r="M81" s="83">
        <f>[3]연령별!D81</f>
        <v>1158</v>
      </c>
      <c r="N81" s="83">
        <f>[4]연령별!B81</f>
        <v>4010</v>
      </c>
      <c r="O81" s="83">
        <f>[4]연령별!C81</f>
        <v>1957</v>
      </c>
      <c r="P81" s="83">
        <f>[4]연령별!D81</f>
        <v>2053</v>
      </c>
      <c r="Q81" s="83">
        <f>[5]연령별!B81</f>
        <v>1978</v>
      </c>
      <c r="R81" s="83">
        <f>[5]연령별!C81</f>
        <v>955</v>
      </c>
      <c r="S81" s="83">
        <f>[5]연령별!D81</f>
        <v>1023</v>
      </c>
    </row>
    <row r="82" spans="1:19" s="64" customFormat="1" x14ac:dyDescent="0.15">
      <c r="A82" s="78" t="str">
        <f>[1]연령별!A82</f>
        <v>63  세</v>
      </c>
      <c r="B82" s="85">
        <f t="shared" si="6"/>
        <v>12665</v>
      </c>
      <c r="C82" s="83">
        <f t="shared" si="7"/>
        <v>5967</v>
      </c>
      <c r="D82" s="83">
        <f t="shared" si="8"/>
        <v>6698</v>
      </c>
      <c r="E82" s="83">
        <f>[1]연령별!B82</f>
        <v>1403</v>
      </c>
      <c r="F82" s="83">
        <f>[1]연령별!C82</f>
        <v>658</v>
      </c>
      <c r="G82" s="83">
        <f>[1]연령별!D82</f>
        <v>745</v>
      </c>
      <c r="H82" s="83">
        <f>[2]연령별!B82</f>
        <v>2579</v>
      </c>
      <c r="I82" s="83">
        <f>[2]연령별!C82</f>
        <v>1208</v>
      </c>
      <c r="J82" s="83">
        <f>[2]연령별!D82</f>
        <v>1371</v>
      </c>
      <c r="K82" s="83">
        <f>[3]연령별!B82</f>
        <v>2353</v>
      </c>
      <c r="L82" s="83">
        <f>[3]연령별!C82</f>
        <v>1120</v>
      </c>
      <c r="M82" s="83">
        <f>[3]연령별!D82</f>
        <v>1233</v>
      </c>
      <c r="N82" s="83">
        <f>[4]연령별!B82</f>
        <v>4156</v>
      </c>
      <c r="O82" s="83">
        <f>[4]연령별!C82</f>
        <v>1974</v>
      </c>
      <c r="P82" s="83">
        <f>[4]연령별!D82</f>
        <v>2182</v>
      </c>
      <c r="Q82" s="83">
        <f>[5]연령별!B82</f>
        <v>2174</v>
      </c>
      <c r="R82" s="83">
        <f>[5]연령별!C82</f>
        <v>1007</v>
      </c>
      <c r="S82" s="83">
        <f>[5]연령별!D82</f>
        <v>1167</v>
      </c>
    </row>
    <row r="83" spans="1:19" s="64" customFormat="1" x14ac:dyDescent="0.15">
      <c r="A83" s="78" t="str">
        <f>[1]연령별!A83</f>
        <v>64  세</v>
      </c>
      <c r="B83" s="85">
        <f t="shared" si="6"/>
        <v>10039</v>
      </c>
      <c r="C83" s="83">
        <f t="shared" si="7"/>
        <v>4902</v>
      </c>
      <c r="D83" s="83">
        <f t="shared" si="8"/>
        <v>5137</v>
      </c>
      <c r="E83" s="83">
        <f>[1]연령별!B83</f>
        <v>1176</v>
      </c>
      <c r="F83" s="83">
        <f>[1]연령별!C83</f>
        <v>525</v>
      </c>
      <c r="G83" s="83">
        <f>[1]연령별!D83</f>
        <v>651</v>
      </c>
      <c r="H83" s="83">
        <f>[2]연령별!B83</f>
        <v>1993</v>
      </c>
      <c r="I83" s="83">
        <f>[2]연령별!C83</f>
        <v>972</v>
      </c>
      <c r="J83" s="83">
        <f>[2]연령별!D83</f>
        <v>1021</v>
      </c>
      <c r="K83" s="83">
        <f>[3]연령별!B83</f>
        <v>1906</v>
      </c>
      <c r="L83" s="83">
        <f>[3]연령별!C83</f>
        <v>940</v>
      </c>
      <c r="M83" s="83">
        <f>[3]연령별!D83</f>
        <v>966</v>
      </c>
      <c r="N83" s="83">
        <f>[4]연령별!B83</f>
        <v>3219</v>
      </c>
      <c r="O83" s="83">
        <f>[4]연령별!C83</f>
        <v>1592</v>
      </c>
      <c r="P83" s="83">
        <f>[4]연령별!D83</f>
        <v>1627</v>
      </c>
      <c r="Q83" s="83">
        <f>[5]연령별!B83</f>
        <v>1745</v>
      </c>
      <c r="R83" s="83">
        <f>[5]연령별!C83</f>
        <v>873</v>
      </c>
      <c r="S83" s="83">
        <f>[5]연령별!D83</f>
        <v>872</v>
      </c>
    </row>
    <row r="84" spans="1:19" s="49" customFormat="1" x14ac:dyDescent="0.15">
      <c r="A84" s="77" t="str">
        <f>[1]연령별!A84</f>
        <v>65-69</v>
      </c>
      <c r="B84" s="84">
        <f t="shared" si="6"/>
        <v>47518</v>
      </c>
      <c r="C84" s="82">
        <f t="shared" si="7"/>
        <v>22030</v>
      </c>
      <c r="D84" s="82">
        <f t="shared" si="8"/>
        <v>25488</v>
      </c>
      <c r="E84" s="82">
        <f>[1]연령별!B84</f>
        <v>5704</v>
      </c>
      <c r="F84" s="82">
        <f>[1]연령별!C84</f>
        <v>2701</v>
      </c>
      <c r="G84" s="82">
        <f>[1]연령별!D84</f>
        <v>3003</v>
      </c>
      <c r="H84" s="82">
        <f>[2]연령별!B84</f>
        <v>9379</v>
      </c>
      <c r="I84" s="82">
        <f>[2]연령별!C84</f>
        <v>4378</v>
      </c>
      <c r="J84" s="82">
        <f>[2]연령별!D84</f>
        <v>5001</v>
      </c>
      <c r="K84" s="82">
        <f>[3]연령별!B84</f>
        <v>8667</v>
      </c>
      <c r="L84" s="82">
        <f>[3]연령별!C84</f>
        <v>4133</v>
      </c>
      <c r="M84" s="82">
        <f>[3]연령별!D84</f>
        <v>4534</v>
      </c>
      <c r="N84" s="82">
        <f>[4]연령별!B84</f>
        <v>15278</v>
      </c>
      <c r="O84" s="82">
        <f>[4]연령별!C84</f>
        <v>7121</v>
      </c>
      <c r="P84" s="82">
        <f>[4]연령별!D84</f>
        <v>8157</v>
      </c>
      <c r="Q84" s="82">
        <f>[5]연령별!B84</f>
        <v>8490</v>
      </c>
      <c r="R84" s="82">
        <f>[5]연령별!C84</f>
        <v>3697</v>
      </c>
      <c r="S84" s="82">
        <f>[5]연령별!D84</f>
        <v>4793</v>
      </c>
    </row>
    <row r="85" spans="1:19" s="64" customFormat="1" x14ac:dyDescent="0.15">
      <c r="A85" s="78" t="str">
        <f>[1]연령별!A85</f>
        <v>65  세</v>
      </c>
      <c r="B85" s="85">
        <f t="shared" si="6"/>
        <v>8972</v>
      </c>
      <c r="C85" s="83">
        <f t="shared" si="7"/>
        <v>4265</v>
      </c>
      <c r="D85" s="83">
        <f t="shared" si="8"/>
        <v>4707</v>
      </c>
      <c r="E85" s="83">
        <f>[1]연령별!B85</f>
        <v>1076</v>
      </c>
      <c r="F85" s="83">
        <f>[1]연령별!C85</f>
        <v>496</v>
      </c>
      <c r="G85" s="83">
        <f>[1]연령별!D85</f>
        <v>580</v>
      </c>
      <c r="H85" s="83">
        <f>[2]연령별!B85</f>
        <v>1810</v>
      </c>
      <c r="I85" s="83">
        <f>[2]연령별!C85</f>
        <v>891</v>
      </c>
      <c r="J85" s="83">
        <f>[2]연령별!D85</f>
        <v>919</v>
      </c>
      <c r="K85" s="83">
        <f>[3]연령별!B85</f>
        <v>1666</v>
      </c>
      <c r="L85" s="83">
        <f>[3]연령별!C85</f>
        <v>806</v>
      </c>
      <c r="M85" s="83">
        <f>[3]연령별!D85</f>
        <v>860</v>
      </c>
      <c r="N85" s="83">
        <f>[4]연령별!B85</f>
        <v>2900</v>
      </c>
      <c r="O85" s="83">
        <f>[4]연령별!C85</f>
        <v>1371</v>
      </c>
      <c r="P85" s="83">
        <f>[4]연령별!D85</f>
        <v>1529</v>
      </c>
      <c r="Q85" s="83">
        <f>[5]연령별!B85</f>
        <v>1520</v>
      </c>
      <c r="R85" s="83">
        <f>[5]연령별!C85</f>
        <v>701</v>
      </c>
      <c r="S85" s="83">
        <f>[5]연령별!D85</f>
        <v>819</v>
      </c>
    </row>
    <row r="86" spans="1:19" s="64" customFormat="1" x14ac:dyDescent="0.15">
      <c r="A86" s="78" t="str">
        <f>[1]연령별!A86</f>
        <v>66  세</v>
      </c>
      <c r="B86" s="85">
        <f t="shared" si="6"/>
        <v>9037</v>
      </c>
      <c r="C86" s="83">
        <f t="shared" si="7"/>
        <v>4218</v>
      </c>
      <c r="D86" s="83">
        <f t="shared" si="8"/>
        <v>4819</v>
      </c>
      <c r="E86" s="83">
        <f>[1]연령별!B86</f>
        <v>1036</v>
      </c>
      <c r="F86" s="83">
        <f>[1]연령별!C86</f>
        <v>495</v>
      </c>
      <c r="G86" s="83">
        <f>[1]연령별!D86</f>
        <v>541</v>
      </c>
      <c r="H86" s="83">
        <f>[2]연령별!B86</f>
        <v>1787</v>
      </c>
      <c r="I86" s="83">
        <f>[2]연령별!C86</f>
        <v>824</v>
      </c>
      <c r="J86" s="83">
        <f>[2]연령별!D86</f>
        <v>963</v>
      </c>
      <c r="K86" s="83">
        <f>[3]연령별!B86</f>
        <v>1660</v>
      </c>
      <c r="L86" s="83">
        <f>[3]연령별!C86</f>
        <v>808</v>
      </c>
      <c r="M86" s="83">
        <f>[3]연령별!D86</f>
        <v>852</v>
      </c>
      <c r="N86" s="83">
        <f>[4]연령별!B86</f>
        <v>2953</v>
      </c>
      <c r="O86" s="83">
        <f>[4]연령별!C86</f>
        <v>1388</v>
      </c>
      <c r="P86" s="83">
        <f>[4]연령별!D86</f>
        <v>1565</v>
      </c>
      <c r="Q86" s="83">
        <f>[5]연령별!B86</f>
        <v>1601</v>
      </c>
      <c r="R86" s="83">
        <f>[5]연령별!C86</f>
        <v>703</v>
      </c>
      <c r="S86" s="83">
        <f>[5]연령별!D86</f>
        <v>898</v>
      </c>
    </row>
    <row r="87" spans="1:19" s="64" customFormat="1" x14ac:dyDescent="0.15">
      <c r="A87" s="78" t="str">
        <f>[1]연령별!A87</f>
        <v>67  세</v>
      </c>
      <c r="B87" s="85">
        <f t="shared" si="6"/>
        <v>8423</v>
      </c>
      <c r="C87" s="83">
        <f t="shared" si="7"/>
        <v>3880</v>
      </c>
      <c r="D87" s="83">
        <f t="shared" si="8"/>
        <v>4543</v>
      </c>
      <c r="E87" s="83">
        <f>[1]연령별!B87</f>
        <v>999</v>
      </c>
      <c r="F87" s="83">
        <f>[1]연령별!C87</f>
        <v>458</v>
      </c>
      <c r="G87" s="83">
        <f>[1]연령별!D87</f>
        <v>541</v>
      </c>
      <c r="H87" s="83">
        <f>[2]연령별!B87</f>
        <v>1675</v>
      </c>
      <c r="I87" s="83">
        <f>[2]연령별!C87</f>
        <v>791</v>
      </c>
      <c r="J87" s="83">
        <f>[2]연령별!D87</f>
        <v>884</v>
      </c>
      <c r="K87" s="83">
        <f>[3]연령별!B87</f>
        <v>1517</v>
      </c>
      <c r="L87" s="83">
        <f>[3]연령별!C87</f>
        <v>726</v>
      </c>
      <c r="M87" s="83">
        <f>[3]연령별!D87</f>
        <v>791</v>
      </c>
      <c r="N87" s="83">
        <f>[4]연령별!B87</f>
        <v>2725</v>
      </c>
      <c r="O87" s="83">
        <f>[4]연령별!C87</f>
        <v>1229</v>
      </c>
      <c r="P87" s="83">
        <f>[4]연령별!D87</f>
        <v>1496</v>
      </c>
      <c r="Q87" s="83">
        <f>[5]연령별!B87</f>
        <v>1507</v>
      </c>
      <c r="R87" s="83">
        <f>[5]연령별!C87</f>
        <v>676</v>
      </c>
      <c r="S87" s="83">
        <f>[5]연령별!D87</f>
        <v>831</v>
      </c>
    </row>
    <row r="88" spans="1:19" s="64" customFormat="1" x14ac:dyDescent="0.15">
      <c r="A88" s="78" t="str">
        <f>[1]연령별!A88</f>
        <v>68  세</v>
      </c>
      <c r="B88" s="85">
        <f t="shared" si="6"/>
        <v>11760</v>
      </c>
      <c r="C88" s="83">
        <f t="shared" si="7"/>
        <v>5499</v>
      </c>
      <c r="D88" s="83">
        <f t="shared" si="8"/>
        <v>6261</v>
      </c>
      <c r="E88" s="83">
        <f>[1]연령별!B88</f>
        <v>1421</v>
      </c>
      <c r="F88" s="83">
        <f>[1]연령별!C88</f>
        <v>699</v>
      </c>
      <c r="G88" s="83">
        <f>[1]연령별!D88</f>
        <v>722</v>
      </c>
      <c r="H88" s="83">
        <f>[2]연령별!B88</f>
        <v>2272</v>
      </c>
      <c r="I88" s="83">
        <f>[2]연령별!C88</f>
        <v>1053</v>
      </c>
      <c r="J88" s="83">
        <f>[2]연령별!D88</f>
        <v>1219</v>
      </c>
      <c r="K88" s="83">
        <f>[3]연령별!B88</f>
        <v>2138</v>
      </c>
      <c r="L88" s="83">
        <f>[3]연령별!C88</f>
        <v>1003</v>
      </c>
      <c r="M88" s="83">
        <f>[3]연령별!D88</f>
        <v>1135</v>
      </c>
      <c r="N88" s="83">
        <f>[4]연령별!B88</f>
        <v>3806</v>
      </c>
      <c r="O88" s="83">
        <f>[4]연령별!C88</f>
        <v>1838</v>
      </c>
      <c r="P88" s="83">
        <f>[4]연령별!D88</f>
        <v>1968</v>
      </c>
      <c r="Q88" s="83">
        <f>[5]연령별!B88</f>
        <v>2123</v>
      </c>
      <c r="R88" s="83">
        <f>[5]연령별!C88</f>
        <v>906</v>
      </c>
      <c r="S88" s="83">
        <f>[5]연령별!D88</f>
        <v>1217</v>
      </c>
    </row>
    <row r="89" spans="1:19" s="64" customFormat="1" x14ac:dyDescent="0.15">
      <c r="A89" s="78" t="str">
        <f>[1]연령별!A89</f>
        <v>69  세</v>
      </c>
      <c r="B89" s="85">
        <f t="shared" si="6"/>
        <v>9326</v>
      </c>
      <c r="C89" s="83">
        <f t="shared" si="7"/>
        <v>4168</v>
      </c>
      <c r="D89" s="83">
        <f t="shared" si="8"/>
        <v>5158</v>
      </c>
      <c r="E89" s="83">
        <f>[1]연령별!B89</f>
        <v>1172</v>
      </c>
      <c r="F89" s="83">
        <f>[1]연령별!C89</f>
        <v>553</v>
      </c>
      <c r="G89" s="83">
        <f>[1]연령별!D89</f>
        <v>619</v>
      </c>
      <c r="H89" s="83">
        <f>[2]연령별!B89</f>
        <v>1835</v>
      </c>
      <c r="I89" s="83">
        <f>[2]연령별!C89</f>
        <v>819</v>
      </c>
      <c r="J89" s="83">
        <f>[2]연령별!D89</f>
        <v>1016</v>
      </c>
      <c r="K89" s="83">
        <f>[3]연령별!B89</f>
        <v>1686</v>
      </c>
      <c r="L89" s="83">
        <f>[3]연령별!C89</f>
        <v>790</v>
      </c>
      <c r="M89" s="83">
        <f>[3]연령별!D89</f>
        <v>896</v>
      </c>
      <c r="N89" s="83">
        <f>[4]연령별!B89</f>
        <v>2894</v>
      </c>
      <c r="O89" s="83">
        <f>[4]연령별!C89</f>
        <v>1295</v>
      </c>
      <c r="P89" s="83">
        <f>[4]연령별!D89</f>
        <v>1599</v>
      </c>
      <c r="Q89" s="83">
        <f>[5]연령별!B89</f>
        <v>1739</v>
      </c>
      <c r="R89" s="83">
        <f>[5]연령별!C89</f>
        <v>711</v>
      </c>
      <c r="S89" s="83">
        <f>[5]연령별!D89</f>
        <v>1028</v>
      </c>
    </row>
    <row r="90" spans="1:19" s="49" customFormat="1" x14ac:dyDescent="0.15">
      <c r="A90" s="77" t="str">
        <f>[1]연령별!A90</f>
        <v>70-74</v>
      </c>
      <c r="B90" s="84">
        <f t="shared" si="6"/>
        <v>36019</v>
      </c>
      <c r="C90" s="82">
        <f t="shared" si="7"/>
        <v>15309</v>
      </c>
      <c r="D90" s="82">
        <f t="shared" si="8"/>
        <v>20710</v>
      </c>
      <c r="E90" s="82">
        <f>[1]연령별!B90</f>
        <v>4489</v>
      </c>
      <c r="F90" s="82">
        <f>[1]연령별!C90</f>
        <v>2082</v>
      </c>
      <c r="G90" s="82">
        <f>[1]연령별!D90</f>
        <v>2407</v>
      </c>
      <c r="H90" s="82">
        <f>[2]연령별!B90</f>
        <v>7038</v>
      </c>
      <c r="I90" s="82">
        <f>[2]연령별!C90</f>
        <v>3014</v>
      </c>
      <c r="J90" s="82">
        <f>[2]연령별!D90</f>
        <v>4024</v>
      </c>
      <c r="K90" s="82">
        <f>[3]연령별!B90</f>
        <v>6555</v>
      </c>
      <c r="L90" s="82">
        <f>[3]연령별!C90</f>
        <v>2860</v>
      </c>
      <c r="M90" s="82">
        <f>[3]연령별!D90</f>
        <v>3695</v>
      </c>
      <c r="N90" s="82">
        <f>[4]연령별!B90</f>
        <v>11281</v>
      </c>
      <c r="O90" s="82">
        <f>[4]연령별!C90</f>
        <v>4824</v>
      </c>
      <c r="P90" s="82">
        <f>[4]연령별!D90</f>
        <v>6457</v>
      </c>
      <c r="Q90" s="82">
        <f>[5]연령별!B90</f>
        <v>6656</v>
      </c>
      <c r="R90" s="82">
        <f>[5]연령별!C90</f>
        <v>2529</v>
      </c>
      <c r="S90" s="82">
        <f>[5]연령별!D90</f>
        <v>4127</v>
      </c>
    </row>
    <row r="91" spans="1:19" s="64" customFormat="1" x14ac:dyDescent="0.15">
      <c r="A91" s="78" t="str">
        <f>[1]연령별!A91</f>
        <v>70  세</v>
      </c>
      <c r="B91" s="85">
        <f t="shared" si="6"/>
        <v>7980</v>
      </c>
      <c r="C91" s="83">
        <f t="shared" si="7"/>
        <v>3484</v>
      </c>
      <c r="D91" s="83">
        <f t="shared" si="8"/>
        <v>4496</v>
      </c>
      <c r="E91" s="83">
        <f>[1]연령별!B91</f>
        <v>1031</v>
      </c>
      <c r="F91" s="83">
        <f>[1]연령별!C91</f>
        <v>473</v>
      </c>
      <c r="G91" s="83">
        <f>[1]연령별!D91</f>
        <v>558</v>
      </c>
      <c r="H91" s="83">
        <f>[2]연령별!B91</f>
        <v>1584</v>
      </c>
      <c r="I91" s="83">
        <f>[2]연령별!C91</f>
        <v>700</v>
      </c>
      <c r="J91" s="83">
        <f>[2]연령별!D91</f>
        <v>884</v>
      </c>
      <c r="K91" s="83">
        <f>[3]연령별!B91</f>
        <v>1471</v>
      </c>
      <c r="L91" s="83">
        <f>[3]연령별!C91</f>
        <v>675</v>
      </c>
      <c r="M91" s="83">
        <f>[3]연령별!D91</f>
        <v>796</v>
      </c>
      <c r="N91" s="83">
        <f>[4]연령별!B91</f>
        <v>2506</v>
      </c>
      <c r="O91" s="83">
        <f>[4]연령별!C91</f>
        <v>1095</v>
      </c>
      <c r="P91" s="83">
        <f>[4]연령별!D91</f>
        <v>1411</v>
      </c>
      <c r="Q91" s="83">
        <f>[5]연령별!B91</f>
        <v>1388</v>
      </c>
      <c r="R91" s="83">
        <f>[5]연령별!C91</f>
        <v>541</v>
      </c>
      <c r="S91" s="83">
        <f>[5]연령별!D91</f>
        <v>847</v>
      </c>
    </row>
    <row r="92" spans="1:19" s="64" customFormat="1" x14ac:dyDescent="0.15">
      <c r="A92" s="78" t="str">
        <f>[1]연령별!A92</f>
        <v>71  세</v>
      </c>
      <c r="B92" s="85">
        <f t="shared" si="6"/>
        <v>7971</v>
      </c>
      <c r="C92" s="83">
        <f t="shared" si="7"/>
        <v>3480</v>
      </c>
      <c r="D92" s="83">
        <f t="shared" si="8"/>
        <v>4491</v>
      </c>
      <c r="E92" s="83">
        <f>[1]연령별!B92</f>
        <v>971</v>
      </c>
      <c r="F92" s="83">
        <f>[1]연령별!C92</f>
        <v>458</v>
      </c>
      <c r="G92" s="83">
        <f>[1]연령별!D92</f>
        <v>513</v>
      </c>
      <c r="H92" s="83">
        <f>[2]연령별!B92</f>
        <v>1598</v>
      </c>
      <c r="I92" s="83">
        <f>[2]연령별!C92</f>
        <v>699</v>
      </c>
      <c r="J92" s="83">
        <f>[2]연령별!D92</f>
        <v>899</v>
      </c>
      <c r="K92" s="83">
        <f>[3]연령별!B92</f>
        <v>1463</v>
      </c>
      <c r="L92" s="83">
        <f>[3]연령별!C92</f>
        <v>660</v>
      </c>
      <c r="M92" s="83">
        <f>[3]연령별!D92</f>
        <v>803</v>
      </c>
      <c r="N92" s="83">
        <f>[4]연령별!B92</f>
        <v>2466</v>
      </c>
      <c r="O92" s="83">
        <f>[4]연령별!C92</f>
        <v>1085</v>
      </c>
      <c r="P92" s="83">
        <f>[4]연령별!D92</f>
        <v>1381</v>
      </c>
      <c r="Q92" s="83">
        <f>[5]연령별!B92</f>
        <v>1473</v>
      </c>
      <c r="R92" s="83">
        <f>[5]연령별!C92</f>
        <v>578</v>
      </c>
      <c r="S92" s="83">
        <f>[5]연령별!D92</f>
        <v>895</v>
      </c>
    </row>
    <row r="93" spans="1:19" s="64" customFormat="1" x14ac:dyDescent="0.15">
      <c r="A93" s="78" t="str">
        <f>[1]연령별!A93</f>
        <v>72  세</v>
      </c>
      <c r="B93" s="85">
        <f t="shared" si="6"/>
        <v>7283</v>
      </c>
      <c r="C93" s="83">
        <f t="shared" si="7"/>
        <v>3155</v>
      </c>
      <c r="D93" s="83">
        <f t="shared" si="8"/>
        <v>4128</v>
      </c>
      <c r="E93" s="83">
        <f>[1]연령별!B93</f>
        <v>919</v>
      </c>
      <c r="F93" s="83">
        <f>[1]연령별!C93</f>
        <v>436</v>
      </c>
      <c r="G93" s="83">
        <f>[1]연령별!D93</f>
        <v>483</v>
      </c>
      <c r="H93" s="83">
        <f>[2]연령별!B93</f>
        <v>1395</v>
      </c>
      <c r="I93" s="83">
        <f>[2]연령별!C93</f>
        <v>608</v>
      </c>
      <c r="J93" s="83">
        <f>[2]연령별!D93</f>
        <v>787</v>
      </c>
      <c r="K93" s="83">
        <f>[3]연령별!B93</f>
        <v>1317</v>
      </c>
      <c r="L93" s="83">
        <f>[3]연령별!C93</f>
        <v>588</v>
      </c>
      <c r="M93" s="83">
        <f>[3]연령별!D93</f>
        <v>729</v>
      </c>
      <c r="N93" s="83">
        <f>[4]연령별!B93</f>
        <v>2299</v>
      </c>
      <c r="O93" s="83">
        <f>[4]연령별!C93</f>
        <v>997</v>
      </c>
      <c r="P93" s="83">
        <f>[4]연령별!D93</f>
        <v>1302</v>
      </c>
      <c r="Q93" s="83">
        <f>[5]연령별!B93</f>
        <v>1353</v>
      </c>
      <c r="R93" s="83">
        <f>[5]연령별!C93</f>
        <v>526</v>
      </c>
      <c r="S93" s="83">
        <f>[5]연령별!D93</f>
        <v>827</v>
      </c>
    </row>
    <row r="94" spans="1:19" s="64" customFormat="1" x14ac:dyDescent="0.15">
      <c r="A94" s="78" t="str">
        <f>[1]연령별!A94</f>
        <v>73  세</v>
      </c>
      <c r="B94" s="85">
        <f t="shared" si="6"/>
        <v>6827</v>
      </c>
      <c r="C94" s="83">
        <f t="shared" si="7"/>
        <v>2846</v>
      </c>
      <c r="D94" s="83">
        <f t="shared" si="8"/>
        <v>3981</v>
      </c>
      <c r="E94" s="83">
        <f>[1]연령별!B94</f>
        <v>831</v>
      </c>
      <c r="F94" s="83">
        <f>[1]연령별!C94</f>
        <v>384</v>
      </c>
      <c r="G94" s="83">
        <f>[1]연령별!D94</f>
        <v>447</v>
      </c>
      <c r="H94" s="83">
        <f>[2]연령별!B94</f>
        <v>1335</v>
      </c>
      <c r="I94" s="83">
        <f>[2]연령별!C94</f>
        <v>549</v>
      </c>
      <c r="J94" s="83">
        <f>[2]연령별!D94</f>
        <v>786</v>
      </c>
      <c r="K94" s="83">
        <f>[3]연령별!B94</f>
        <v>1210</v>
      </c>
      <c r="L94" s="83">
        <f>[3]연령별!C94</f>
        <v>508</v>
      </c>
      <c r="M94" s="83">
        <f>[3]연령별!D94</f>
        <v>702</v>
      </c>
      <c r="N94" s="83">
        <f>[4]연령별!B94</f>
        <v>2121</v>
      </c>
      <c r="O94" s="83">
        <f>[4]연령별!C94</f>
        <v>910</v>
      </c>
      <c r="P94" s="83">
        <f>[4]연령별!D94</f>
        <v>1211</v>
      </c>
      <c r="Q94" s="83">
        <f>[5]연령별!B94</f>
        <v>1330</v>
      </c>
      <c r="R94" s="83">
        <f>[5]연령별!C94</f>
        <v>495</v>
      </c>
      <c r="S94" s="83">
        <f>[5]연령별!D94</f>
        <v>835</v>
      </c>
    </row>
    <row r="95" spans="1:19" s="64" customFormat="1" x14ac:dyDescent="0.15">
      <c r="A95" s="78" t="str">
        <f>[1]연령별!A95</f>
        <v>74  세</v>
      </c>
      <c r="B95" s="85">
        <f t="shared" si="6"/>
        <v>5958</v>
      </c>
      <c r="C95" s="83">
        <f t="shared" si="7"/>
        <v>2344</v>
      </c>
      <c r="D95" s="83">
        <f t="shared" si="8"/>
        <v>3614</v>
      </c>
      <c r="E95" s="83">
        <f>[1]연령별!B95</f>
        <v>737</v>
      </c>
      <c r="F95" s="83">
        <f>[1]연령별!C95</f>
        <v>331</v>
      </c>
      <c r="G95" s="83">
        <f>[1]연령별!D95</f>
        <v>406</v>
      </c>
      <c r="H95" s="83">
        <f>[2]연령별!B95</f>
        <v>1126</v>
      </c>
      <c r="I95" s="83">
        <f>[2]연령별!C95</f>
        <v>458</v>
      </c>
      <c r="J95" s="83">
        <f>[2]연령별!D95</f>
        <v>668</v>
      </c>
      <c r="K95" s="83">
        <f>[3]연령별!B95</f>
        <v>1094</v>
      </c>
      <c r="L95" s="83">
        <f>[3]연령별!C95</f>
        <v>429</v>
      </c>
      <c r="M95" s="83">
        <f>[3]연령별!D95</f>
        <v>665</v>
      </c>
      <c r="N95" s="83">
        <f>[4]연령별!B95</f>
        <v>1889</v>
      </c>
      <c r="O95" s="83">
        <f>[4]연령별!C95</f>
        <v>737</v>
      </c>
      <c r="P95" s="83">
        <f>[4]연령별!D95</f>
        <v>1152</v>
      </c>
      <c r="Q95" s="83">
        <f>[5]연령별!B95</f>
        <v>1112</v>
      </c>
      <c r="R95" s="83">
        <f>[5]연령별!C95</f>
        <v>389</v>
      </c>
      <c r="S95" s="83">
        <f>[5]연령별!D95</f>
        <v>723</v>
      </c>
    </row>
    <row r="96" spans="1:19" s="49" customFormat="1" x14ac:dyDescent="0.15">
      <c r="A96" s="77" t="str">
        <f>[1]연령별!A96</f>
        <v>75-79</v>
      </c>
      <c r="B96" s="84">
        <f t="shared" si="6"/>
        <v>23729</v>
      </c>
      <c r="C96" s="82">
        <f t="shared" si="7"/>
        <v>8871</v>
      </c>
      <c r="D96" s="82">
        <f t="shared" si="8"/>
        <v>14858</v>
      </c>
      <c r="E96" s="82">
        <f>[1]연령별!B96</f>
        <v>2814</v>
      </c>
      <c r="F96" s="82">
        <f>[1]연령별!C96</f>
        <v>1186</v>
      </c>
      <c r="G96" s="82">
        <f>[1]연령별!D96</f>
        <v>1628</v>
      </c>
      <c r="H96" s="82">
        <f>[2]연령별!B96</f>
        <v>4731</v>
      </c>
      <c r="I96" s="82">
        <f>[2]연령별!C96</f>
        <v>1775</v>
      </c>
      <c r="J96" s="82">
        <f>[2]연령별!D96</f>
        <v>2956</v>
      </c>
      <c r="K96" s="82">
        <f>[3]연령별!B96</f>
        <v>4257</v>
      </c>
      <c r="L96" s="82">
        <f>[3]연령별!C96</f>
        <v>1563</v>
      </c>
      <c r="M96" s="82">
        <f>[3]연령별!D96</f>
        <v>2694</v>
      </c>
      <c r="N96" s="82">
        <f>[4]연령별!B96</f>
        <v>7338</v>
      </c>
      <c r="O96" s="82">
        <f>[4]연령별!C96</f>
        <v>2780</v>
      </c>
      <c r="P96" s="82">
        <f>[4]연령별!D96</f>
        <v>4558</v>
      </c>
      <c r="Q96" s="82">
        <f>[5]연령별!B96</f>
        <v>4589</v>
      </c>
      <c r="R96" s="82">
        <f>[5]연령별!C96</f>
        <v>1567</v>
      </c>
      <c r="S96" s="82">
        <f>[5]연령별!D96</f>
        <v>3022</v>
      </c>
    </row>
    <row r="97" spans="1:19" s="64" customFormat="1" x14ac:dyDescent="0.15">
      <c r="A97" s="78" t="str">
        <f>[1]연령별!A97</f>
        <v>75  세</v>
      </c>
      <c r="B97" s="85">
        <f t="shared" si="6"/>
        <v>6039</v>
      </c>
      <c r="C97" s="83">
        <f t="shared" si="7"/>
        <v>2416</v>
      </c>
      <c r="D97" s="83">
        <f t="shared" si="8"/>
        <v>3623</v>
      </c>
      <c r="E97" s="83">
        <f>[1]연령별!B97</f>
        <v>694</v>
      </c>
      <c r="F97" s="83">
        <f>[1]연령별!C97</f>
        <v>298</v>
      </c>
      <c r="G97" s="83">
        <f>[1]연령별!D97</f>
        <v>396</v>
      </c>
      <c r="H97" s="83">
        <f>[2]연령별!B97</f>
        <v>1185</v>
      </c>
      <c r="I97" s="83">
        <f>[2]연령별!C97</f>
        <v>502</v>
      </c>
      <c r="J97" s="83">
        <f>[2]연령별!D97</f>
        <v>683</v>
      </c>
      <c r="K97" s="83">
        <f>[3]연령별!B97</f>
        <v>1083</v>
      </c>
      <c r="L97" s="83">
        <f>[3]연령별!C97</f>
        <v>431</v>
      </c>
      <c r="M97" s="83">
        <f>[3]연령별!D97</f>
        <v>652</v>
      </c>
      <c r="N97" s="83">
        <f>[4]연령별!B97</f>
        <v>1857</v>
      </c>
      <c r="O97" s="83">
        <f>[4]연령별!C97</f>
        <v>758</v>
      </c>
      <c r="P97" s="83">
        <f>[4]연령별!D97</f>
        <v>1099</v>
      </c>
      <c r="Q97" s="83">
        <f>[5]연령별!B97</f>
        <v>1220</v>
      </c>
      <c r="R97" s="83">
        <f>[5]연령별!C97</f>
        <v>427</v>
      </c>
      <c r="S97" s="83">
        <f>[5]연령별!D97</f>
        <v>793</v>
      </c>
    </row>
    <row r="98" spans="1:19" s="64" customFormat="1" x14ac:dyDescent="0.15">
      <c r="A98" s="78" t="str">
        <f>[1]연령별!A98</f>
        <v>76  세</v>
      </c>
      <c r="B98" s="85">
        <f t="shared" si="6"/>
        <v>5498</v>
      </c>
      <c r="C98" s="83">
        <f t="shared" si="7"/>
        <v>2126</v>
      </c>
      <c r="D98" s="83">
        <f t="shared" si="8"/>
        <v>3372</v>
      </c>
      <c r="E98" s="83">
        <f>[1]연령별!B98</f>
        <v>663</v>
      </c>
      <c r="F98" s="83">
        <f>[1]연령별!C98</f>
        <v>291</v>
      </c>
      <c r="G98" s="83">
        <f>[1]연령별!D98</f>
        <v>372</v>
      </c>
      <c r="H98" s="83">
        <f>[2]연령별!B98</f>
        <v>1095</v>
      </c>
      <c r="I98" s="83">
        <f>[2]연령별!C98</f>
        <v>407</v>
      </c>
      <c r="J98" s="83">
        <f>[2]연령별!D98</f>
        <v>688</v>
      </c>
      <c r="K98" s="83">
        <f>[3]연령별!B98</f>
        <v>971</v>
      </c>
      <c r="L98" s="83">
        <f>[3]연령별!C98</f>
        <v>369</v>
      </c>
      <c r="M98" s="83">
        <f>[3]연령별!D98</f>
        <v>602</v>
      </c>
      <c r="N98" s="83">
        <f>[4]연령별!B98</f>
        <v>1737</v>
      </c>
      <c r="O98" s="83">
        <f>[4]연령별!C98</f>
        <v>683</v>
      </c>
      <c r="P98" s="83">
        <f>[4]연령별!D98</f>
        <v>1054</v>
      </c>
      <c r="Q98" s="83">
        <f>[5]연령별!B98</f>
        <v>1032</v>
      </c>
      <c r="R98" s="83">
        <f>[5]연령별!C98</f>
        <v>376</v>
      </c>
      <c r="S98" s="83">
        <f>[5]연령별!D98</f>
        <v>656</v>
      </c>
    </row>
    <row r="99" spans="1:19" s="64" customFormat="1" x14ac:dyDescent="0.15">
      <c r="A99" s="78" t="str">
        <f>[1]연령별!A99</f>
        <v>77  세</v>
      </c>
      <c r="B99" s="85">
        <f t="shared" si="6"/>
        <v>4543</v>
      </c>
      <c r="C99" s="83">
        <f t="shared" si="7"/>
        <v>1669</v>
      </c>
      <c r="D99" s="83">
        <f t="shared" si="8"/>
        <v>2874</v>
      </c>
      <c r="E99" s="83">
        <f>[1]연령별!B99</f>
        <v>546</v>
      </c>
      <c r="F99" s="83">
        <f>[1]연령별!C99</f>
        <v>239</v>
      </c>
      <c r="G99" s="83">
        <f>[1]연령별!D99</f>
        <v>307</v>
      </c>
      <c r="H99" s="83">
        <f>[2]연령별!B99</f>
        <v>931</v>
      </c>
      <c r="I99" s="83">
        <f>[2]연령별!C99</f>
        <v>324</v>
      </c>
      <c r="J99" s="83">
        <f>[2]연령별!D99</f>
        <v>607</v>
      </c>
      <c r="K99" s="83">
        <f>[3]연령별!B99</f>
        <v>823</v>
      </c>
      <c r="L99" s="83">
        <f>[3]연령별!C99</f>
        <v>295</v>
      </c>
      <c r="M99" s="83">
        <f>[3]연령별!D99</f>
        <v>528</v>
      </c>
      <c r="N99" s="83">
        <f>[4]연령별!B99</f>
        <v>1393</v>
      </c>
      <c r="O99" s="83">
        <f>[4]연령별!C99</f>
        <v>521</v>
      </c>
      <c r="P99" s="83">
        <f>[4]연령별!D99</f>
        <v>872</v>
      </c>
      <c r="Q99" s="83">
        <f>[5]연령별!B99</f>
        <v>850</v>
      </c>
      <c r="R99" s="83">
        <f>[5]연령별!C99</f>
        <v>290</v>
      </c>
      <c r="S99" s="83">
        <f>[5]연령별!D99</f>
        <v>560</v>
      </c>
    </row>
    <row r="100" spans="1:19" s="64" customFormat="1" x14ac:dyDescent="0.15">
      <c r="A100" s="78" t="str">
        <f>[1]연령별!A100</f>
        <v>78  세</v>
      </c>
      <c r="B100" s="85">
        <f t="shared" si="6"/>
        <v>4123</v>
      </c>
      <c r="C100" s="83">
        <f t="shared" si="7"/>
        <v>1476</v>
      </c>
      <c r="D100" s="83">
        <f t="shared" si="8"/>
        <v>2647</v>
      </c>
      <c r="E100" s="83">
        <f>[1]연령별!B100</f>
        <v>475</v>
      </c>
      <c r="F100" s="83">
        <f>[1]연령별!C100</f>
        <v>191</v>
      </c>
      <c r="G100" s="83">
        <f>[1]연령별!D100</f>
        <v>284</v>
      </c>
      <c r="H100" s="83">
        <f>[2]연령별!B100</f>
        <v>823</v>
      </c>
      <c r="I100" s="83">
        <f>[2]연령별!C100</f>
        <v>290</v>
      </c>
      <c r="J100" s="83">
        <f>[2]연령별!D100</f>
        <v>533</v>
      </c>
      <c r="K100" s="83">
        <f>[3]연령별!B100</f>
        <v>785</v>
      </c>
      <c r="L100" s="83">
        <f>[3]연령별!C100</f>
        <v>278</v>
      </c>
      <c r="M100" s="83">
        <f>[3]연령별!D100</f>
        <v>507</v>
      </c>
      <c r="N100" s="83">
        <f>[4]연령별!B100</f>
        <v>1239</v>
      </c>
      <c r="O100" s="83">
        <f>[4]연령별!C100</f>
        <v>445</v>
      </c>
      <c r="P100" s="83">
        <f>[4]연령별!D100</f>
        <v>794</v>
      </c>
      <c r="Q100" s="83">
        <f>[5]연령별!B100</f>
        <v>801</v>
      </c>
      <c r="R100" s="83">
        <f>[5]연령별!C100</f>
        <v>272</v>
      </c>
      <c r="S100" s="83">
        <f>[5]연령별!D100</f>
        <v>529</v>
      </c>
    </row>
    <row r="101" spans="1:19" s="64" customFormat="1" x14ac:dyDescent="0.15">
      <c r="A101" s="78" t="str">
        <f>[1]연령별!A101</f>
        <v>79  세</v>
      </c>
      <c r="B101" s="85">
        <f t="shared" ref="B101:B126" si="9">SUM(C101:D101)</f>
        <v>3526</v>
      </c>
      <c r="C101" s="83">
        <f t="shared" ref="C101:C126" si="10">SUM(F101,I101,L101,O101,R101)</f>
        <v>1184</v>
      </c>
      <c r="D101" s="83">
        <f t="shared" ref="D101:D126" si="11">SUM(G101,J101,M101,P101,S101)</f>
        <v>2342</v>
      </c>
      <c r="E101" s="83">
        <f>[1]연령별!B101</f>
        <v>436</v>
      </c>
      <c r="F101" s="83">
        <f>[1]연령별!C101</f>
        <v>167</v>
      </c>
      <c r="G101" s="83">
        <f>[1]연령별!D101</f>
        <v>269</v>
      </c>
      <c r="H101" s="83">
        <f>[2]연령별!B101</f>
        <v>697</v>
      </c>
      <c r="I101" s="83">
        <f>[2]연령별!C101</f>
        <v>252</v>
      </c>
      <c r="J101" s="83">
        <f>[2]연령별!D101</f>
        <v>445</v>
      </c>
      <c r="K101" s="83">
        <f>[3]연령별!B101</f>
        <v>595</v>
      </c>
      <c r="L101" s="83">
        <f>[3]연령별!C101</f>
        <v>190</v>
      </c>
      <c r="M101" s="83">
        <f>[3]연령별!D101</f>
        <v>405</v>
      </c>
      <c r="N101" s="83">
        <f>[4]연령별!B101</f>
        <v>1112</v>
      </c>
      <c r="O101" s="83">
        <f>[4]연령별!C101</f>
        <v>373</v>
      </c>
      <c r="P101" s="83">
        <f>[4]연령별!D101</f>
        <v>739</v>
      </c>
      <c r="Q101" s="83">
        <f>[5]연령별!B101</f>
        <v>686</v>
      </c>
      <c r="R101" s="83">
        <f>[5]연령별!C101</f>
        <v>202</v>
      </c>
      <c r="S101" s="83">
        <f>[5]연령별!D101</f>
        <v>484</v>
      </c>
    </row>
    <row r="102" spans="1:19" s="49" customFormat="1" x14ac:dyDescent="0.15">
      <c r="A102" s="77" t="str">
        <f>[1]연령별!A102</f>
        <v>80-84</v>
      </c>
      <c r="B102" s="84">
        <f t="shared" si="9"/>
        <v>13909</v>
      </c>
      <c r="C102" s="82">
        <f t="shared" si="10"/>
        <v>4280</v>
      </c>
      <c r="D102" s="82">
        <f t="shared" si="11"/>
        <v>9629</v>
      </c>
      <c r="E102" s="82">
        <f>[1]연령별!B102</f>
        <v>1637</v>
      </c>
      <c r="F102" s="82">
        <f>[1]연령별!C102</f>
        <v>592</v>
      </c>
      <c r="G102" s="82">
        <f>[1]연령별!D102</f>
        <v>1045</v>
      </c>
      <c r="H102" s="82">
        <f>[2]연령별!B102</f>
        <v>2818</v>
      </c>
      <c r="I102" s="82">
        <f>[2]연령별!C102</f>
        <v>833</v>
      </c>
      <c r="J102" s="82">
        <f>[2]연령별!D102</f>
        <v>1985</v>
      </c>
      <c r="K102" s="82">
        <f>[3]연령별!B102</f>
        <v>2543</v>
      </c>
      <c r="L102" s="82">
        <f>[3]연령별!C102</f>
        <v>802</v>
      </c>
      <c r="M102" s="82">
        <f>[3]연령별!D102</f>
        <v>1741</v>
      </c>
      <c r="N102" s="82">
        <f>[4]연령별!B102</f>
        <v>4259</v>
      </c>
      <c r="O102" s="82">
        <f>[4]연령별!C102</f>
        <v>1274</v>
      </c>
      <c r="P102" s="82">
        <f>[4]연령별!D102</f>
        <v>2985</v>
      </c>
      <c r="Q102" s="82">
        <f>[5]연령별!B102</f>
        <v>2652</v>
      </c>
      <c r="R102" s="82">
        <f>[5]연령별!C102</f>
        <v>779</v>
      </c>
      <c r="S102" s="82">
        <f>[5]연령별!D102</f>
        <v>1873</v>
      </c>
    </row>
    <row r="103" spans="1:19" s="64" customFormat="1" x14ac:dyDescent="0.15">
      <c r="A103" s="78" t="str">
        <f>[1]연령별!A103</f>
        <v>80  세</v>
      </c>
      <c r="B103" s="85">
        <f t="shared" si="9"/>
        <v>3587</v>
      </c>
      <c r="C103" s="83">
        <f t="shared" si="10"/>
        <v>1061</v>
      </c>
      <c r="D103" s="83">
        <f t="shared" si="11"/>
        <v>2526</v>
      </c>
      <c r="E103" s="83">
        <f>[1]연령별!B103</f>
        <v>387</v>
      </c>
      <c r="F103" s="83">
        <f>[1]연령별!C103</f>
        <v>134</v>
      </c>
      <c r="G103" s="83">
        <f>[1]연령별!D103</f>
        <v>253</v>
      </c>
      <c r="H103" s="83">
        <f>[2]연령별!B103</f>
        <v>679</v>
      </c>
      <c r="I103" s="83">
        <f>[2]연령별!C103</f>
        <v>184</v>
      </c>
      <c r="J103" s="83">
        <f>[2]연령별!D103</f>
        <v>495</v>
      </c>
      <c r="K103" s="83">
        <f>[3]연령별!B103</f>
        <v>688</v>
      </c>
      <c r="L103" s="83">
        <f>[3]연령별!C103</f>
        <v>227</v>
      </c>
      <c r="M103" s="83">
        <f>[3]연령별!D103</f>
        <v>461</v>
      </c>
      <c r="N103" s="83">
        <f>[4]연령별!B103</f>
        <v>1078</v>
      </c>
      <c r="O103" s="83">
        <f>[4]연령별!C103</f>
        <v>301</v>
      </c>
      <c r="P103" s="83">
        <f>[4]연령별!D103</f>
        <v>777</v>
      </c>
      <c r="Q103" s="83">
        <f>[5]연령별!B103</f>
        <v>755</v>
      </c>
      <c r="R103" s="83">
        <f>[5]연령별!C103</f>
        <v>215</v>
      </c>
      <c r="S103" s="83">
        <f>[5]연령별!D103</f>
        <v>540</v>
      </c>
    </row>
    <row r="104" spans="1:19" s="64" customFormat="1" x14ac:dyDescent="0.15">
      <c r="A104" s="78" t="str">
        <f>[1]연령별!A104</f>
        <v>81  세</v>
      </c>
      <c r="B104" s="85">
        <f t="shared" si="9"/>
        <v>3324</v>
      </c>
      <c r="C104" s="83">
        <f t="shared" si="10"/>
        <v>1094</v>
      </c>
      <c r="D104" s="83">
        <f t="shared" si="11"/>
        <v>2230</v>
      </c>
      <c r="E104" s="83">
        <f>[1]연령별!B104</f>
        <v>405</v>
      </c>
      <c r="F104" s="83">
        <f>[1]연령별!C104</f>
        <v>157</v>
      </c>
      <c r="G104" s="83">
        <f>[1]연령별!D104</f>
        <v>248</v>
      </c>
      <c r="H104" s="83">
        <f>[2]연령별!B104</f>
        <v>685</v>
      </c>
      <c r="I104" s="83">
        <f>[2]연령별!C104</f>
        <v>200</v>
      </c>
      <c r="J104" s="83">
        <f>[2]연령별!D104</f>
        <v>485</v>
      </c>
      <c r="K104" s="83">
        <f>[3]연령별!B104</f>
        <v>602</v>
      </c>
      <c r="L104" s="83">
        <f>[3]연령별!C104</f>
        <v>200</v>
      </c>
      <c r="M104" s="83">
        <f>[3]연령별!D104</f>
        <v>402</v>
      </c>
      <c r="N104" s="83">
        <f>[4]연령별!B104</f>
        <v>1027</v>
      </c>
      <c r="O104" s="83">
        <f>[4]연령별!C104</f>
        <v>352</v>
      </c>
      <c r="P104" s="83">
        <f>[4]연령별!D104</f>
        <v>675</v>
      </c>
      <c r="Q104" s="83">
        <f>[5]연령별!B104</f>
        <v>605</v>
      </c>
      <c r="R104" s="83">
        <f>[5]연령별!C104</f>
        <v>185</v>
      </c>
      <c r="S104" s="83">
        <f>[5]연령별!D104</f>
        <v>420</v>
      </c>
    </row>
    <row r="105" spans="1:19" s="64" customFormat="1" x14ac:dyDescent="0.15">
      <c r="A105" s="78" t="str">
        <f>[1]연령별!A105</f>
        <v>82  세</v>
      </c>
      <c r="B105" s="85">
        <f t="shared" si="9"/>
        <v>2698</v>
      </c>
      <c r="C105" s="83">
        <f t="shared" si="10"/>
        <v>851</v>
      </c>
      <c r="D105" s="83">
        <f t="shared" si="11"/>
        <v>1847</v>
      </c>
      <c r="E105" s="83">
        <f>[1]연령별!B105</f>
        <v>304</v>
      </c>
      <c r="F105" s="83">
        <f>[1]연령별!C105</f>
        <v>114</v>
      </c>
      <c r="G105" s="83">
        <f>[1]연령별!D105</f>
        <v>190</v>
      </c>
      <c r="H105" s="83">
        <f>[2]연령별!B105</f>
        <v>576</v>
      </c>
      <c r="I105" s="83">
        <f>[2]연령별!C105</f>
        <v>193</v>
      </c>
      <c r="J105" s="83">
        <f>[2]연령별!D105</f>
        <v>383</v>
      </c>
      <c r="K105" s="83">
        <f>[3]연령별!B105</f>
        <v>462</v>
      </c>
      <c r="L105" s="83">
        <f>[3]연령별!C105</f>
        <v>146</v>
      </c>
      <c r="M105" s="83">
        <f>[3]연령별!D105</f>
        <v>316</v>
      </c>
      <c r="N105" s="83">
        <f>[4]연령별!B105</f>
        <v>874</v>
      </c>
      <c r="O105" s="83">
        <f>[4]연령별!C105</f>
        <v>239</v>
      </c>
      <c r="P105" s="83">
        <f>[4]연령별!D105</f>
        <v>635</v>
      </c>
      <c r="Q105" s="83">
        <f>[5]연령별!B105</f>
        <v>482</v>
      </c>
      <c r="R105" s="83">
        <f>[5]연령별!C105</f>
        <v>159</v>
      </c>
      <c r="S105" s="83">
        <f>[5]연령별!D105</f>
        <v>323</v>
      </c>
    </row>
    <row r="106" spans="1:19" s="64" customFormat="1" x14ac:dyDescent="0.15">
      <c r="A106" s="78" t="str">
        <f>[1]연령별!A106</f>
        <v>83  세</v>
      </c>
      <c r="B106" s="85">
        <f t="shared" si="9"/>
        <v>2422</v>
      </c>
      <c r="C106" s="83">
        <f t="shared" si="10"/>
        <v>720</v>
      </c>
      <c r="D106" s="83">
        <f t="shared" si="11"/>
        <v>1702</v>
      </c>
      <c r="E106" s="83">
        <f>[1]연령별!B106</f>
        <v>291</v>
      </c>
      <c r="F106" s="83">
        <f>[1]연령별!C106</f>
        <v>104</v>
      </c>
      <c r="G106" s="83">
        <f>[1]연령별!D106</f>
        <v>187</v>
      </c>
      <c r="H106" s="83">
        <f>[2]연령별!B106</f>
        <v>507</v>
      </c>
      <c r="I106" s="83">
        <f>[2]연령별!C106</f>
        <v>151</v>
      </c>
      <c r="J106" s="83">
        <f>[2]연령별!D106</f>
        <v>356</v>
      </c>
      <c r="K106" s="83">
        <f>[3]연령별!B106</f>
        <v>455</v>
      </c>
      <c r="L106" s="83">
        <f>[3]연령별!C106</f>
        <v>136</v>
      </c>
      <c r="M106" s="83">
        <f>[3]연령별!D106</f>
        <v>319</v>
      </c>
      <c r="N106" s="83">
        <f>[4]연령별!B106</f>
        <v>733</v>
      </c>
      <c r="O106" s="83">
        <f>[4]연령별!C106</f>
        <v>216</v>
      </c>
      <c r="P106" s="83">
        <f>[4]연령별!D106</f>
        <v>517</v>
      </c>
      <c r="Q106" s="83">
        <f>[5]연령별!B106</f>
        <v>436</v>
      </c>
      <c r="R106" s="83">
        <f>[5]연령별!C106</f>
        <v>113</v>
      </c>
      <c r="S106" s="83">
        <f>[5]연령별!D106</f>
        <v>323</v>
      </c>
    </row>
    <row r="107" spans="1:19" s="64" customFormat="1" x14ac:dyDescent="0.15">
      <c r="A107" s="78" t="str">
        <f>[1]연령별!A107</f>
        <v>84  세</v>
      </c>
      <c r="B107" s="85">
        <f t="shared" si="9"/>
        <v>1878</v>
      </c>
      <c r="C107" s="83">
        <f t="shared" si="10"/>
        <v>554</v>
      </c>
      <c r="D107" s="83">
        <f t="shared" si="11"/>
        <v>1324</v>
      </c>
      <c r="E107" s="83">
        <f>[1]연령별!B107</f>
        <v>250</v>
      </c>
      <c r="F107" s="83">
        <f>[1]연령별!C107</f>
        <v>83</v>
      </c>
      <c r="G107" s="83">
        <f>[1]연령별!D107</f>
        <v>167</v>
      </c>
      <c r="H107" s="83">
        <f>[2]연령별!B107</f>
        <v>371</v>
      </c>
      <c r="I107" s="83">
        <f>[2]연령별!C107</f>
        <v>105</v>
      </c>
      <c r="J107" s="83">
        <f>[2]연령별!D107</f>
        <v>266</v>
      </c>
      <c r="K107" s="83">
        <f>[3]연령별!B107</f>
        <v>336</v>
      </c>
      <c r="L107" s="83">
        <f>[3]연령별!C107</f>
        <v>93</v>
      </c>
      <c r="M107" s="83">
        <f>[3]연령별!D107</f>
        <v>243</v>
      </c>
      <c r="N107" s="83">
        <f>[4]연령별!B107</f>
        <v>547</v>
      </c>
      <c r="O107" s="83">
        <f>[4]연령별!C107</f>
        <v>166</v>
      </c>
      <c r="P107" s="83">
        <f>[4]연령별!D107</f>
        <v>381</v>
      </c>
      <c r="Q107" s="83">
        <f>[5]연령별!B107</f>
        <v>374</v>
      </c>
      <c r="R107" s="83">
        <f>[5]연령별!C107</f>
        <v>107</v>
      </c>
      <c r="S107" s="83">
        <f>[5]연령별!D107</f>
        <v>267</v>
      </c>
    </row>
    <row r="108" spans="1:19" s="49" customFormat="1" x14ac:dyDescent="0.15">
      <c r="A108" s="77" t="str">
        <f>[1]연령별!A108</f>
        <v>85-89</v>
      </c>
      <c r="B108" s="84">
        <f t="shared" si="9"/>
        <v>6369</v>
      </c>
      <c r="C108" s="82">
        <f t="shared" si="10"/>
        <v>1570</v>
      </c>
      <c r="D108" s="82">
        <f t="shared" si="11"/>
        <v>4799</v>
      </c>
      <c r="E108" s="82">
        <f>[1]연령별!B108</f>
        <v>744</v>
      </c>
      <c r="F108" s="82">
        <f>[1]연령별!C108</f>
        <v>205</v>
      </c>
      <c r="G108" s="82">
        <f>[1]연령별!D108</f>
        <v>539</v>
      </c>
      <c r="H108" s="82">
        <f>[2]연령별!B108</f>
        <v>1364</v>
      </c>
      <c r="I108" s="82">
        <f>[2]연령별!C108</f>
        <v>312</v>
      </c>
      <c r="J108" s="82">
        <f>[2]연령별!D108</f>
        <v>1052</v>
      </c>
      <c r="K108" s="82">
        <f>[3]연령별!B108</f>
        <v>1189</v>
      </c>
      <c r="L108" s="82">
        <f>[3]연령별!C108</f>
        <v>309</v>
      </c>
      <c r="M108" s="82">
        <f>[3]연령별!D108</f>
        <v>880</v>
      </c>
      <c r="N108" s="82">
        <f>[4]연령별!B108</f>
        <v>1832</v>
      </c>
      <c r="O108" s="82">
        <f>[4]연령별!C108</f>
        <v>448</v>
      </c>
      <c r="P108" s="82">
        <f>[4]연령별!D108</f>
        <v>1384</v>
      </c>
      <c r="Q108" s="82">
        <f>[5]연령별!B108</f>
        <v>1240</v>
      </c>
      <c r="R108" s="82">
        <f>[5]연령별!C108</f>
        <v>296</v>
      </c>
      <c r="S108" s="82">
        <f>[5]연령별!D108</f>
        <v>944</v>
      </c>
    </row>
    <row r="109" spans="1:19" s="64" customFormat="1" x14ac:dyDescent="0.15">
      <c r="A109" s="78" t="str">
        <f>[1]연령별!A109</f>
        <v>85  세</v>
      </c>
      <c r="B109" s="85">
        <f t="shared" si="9"/>
        <v>1639</v>
      </c>
      <c r="C109" s="83">
        <f t="shared" si="10"/>
        <v>432</v>
      </c>
      <c r="D109" s="83">
        <f t="shared" si="11"/>
        <v>1207</v>
      </c>
      <c r="E109" s="83">
        <f>[1]연령별!B109</f>
        <v>173</v>
      </c>
      <c r="F109" s="83">
        <f>[1]연령별!C109</f>
        <v>49</v>
      </c>
      <c r="G109" s="83">
        <f>[1]연령별!D109</f>
        <v>124</v>
      </c>
      <c r="H109" s="83">
        <f>[2]연령별!B109</f>
        <v>359</v>
      </c>
      <c r="I109" s="83">
        <f>[2]연령별!C109</f>
        <v>79</v>
      </c>
      <c r="J109" s="83">
        <f>[2]연령별!D109</f>
        <v>280</v>
      </c>
      <c r="K109" s="83">
        <f>[3]연령별!B109</f>
        <v>312</v>
      </c>
      <c r="L109" s="83">
        <f>[3]연령별!C109</f>
        <v>86</v>
      </c>
      <c r="M109" s="83">
        <f>[3]연령별!D109</f>
        <v>226</v>
      </c>
      <c r="N109" s="83">
        <f>[4]연령별!B109</f>
        <v>452</v>
      </c>
      <c r="O109" s="83">
        <f>[4]연령별!C109</f>
        <v>128</v>
      </c>
      <c r="P109" s="83">
        <f>[4]연령별!D109</f>
        <v>324</v>
      </c>
      <c r="Q109" s="83">
        <f>[5]연령별!B109</f>
        <v>343</v>
      </c>
      <c r="R109" s="83">
        <f>[5]연령별!C109</f>
        <v>90</v>
      </c>
      <c r="S109" s="83">
        <f>[5]연령별!D109</f>
        <v>253</v>
      </c>
    </row>
    <row r="110" spans="1:19" s="64" customFormat="1" x14ac:dyDescent="0.15">
      <c r="A110" s="78" t="str">
        <f>[1]연령별!A110</f>
        <v>86  세</v>
      </c>
      <c r="B110" s="85">
        <f t="shared" si="9"/>
        <v>1235</v>
      </c>
      <c r="C110" s="83">
        <f t="shared" si="10"/>
        <v>371</v>
      </c>
      <c r="D110" s="83">
        <f t="shared" si="11"/>
        <v>864</v>
      </c>
      <c r="E110" s="83">
        <f>[1]연령별!B110</f>
        <v>149</v>
      </c>
      <c r="F110" s="83">
        <f>[1]연령별!C110</f>
        <v>45</v>
      </c>
      <c r="G110" s="83">
        <f>[1]연령별!D110</f>
        <v>104</v>
      </c>
      <c r="H110" s="83">
        <f>[2]연령별!B110</f>
        <v>267</v>
      </c>
      <c r="I110" s="83">
        <f>[2]연령별!C110</f>
        <v>74</v>
      </c>
      <c r="J110" s="83">
        <f>[2]연령별!D110</f>
        <v>193</v>
      </c>
      <c r="K110" s="83">
        <f>[3]연령별!B110</f>
        <v>212</v>
      </c>
      <c r="L110" s="83">
        <f>[3]연령별!C110</f>
        <v>68</v>
      </c>
      <c r="M110" s="83">
        <f>[3]연령별!D110</f>
        <v>144</v>
      </c>
      <c r="N110" s="83">
        <f>[4]연령별!B110</f>
        <v>373</v>
      </c>
      <c r="O110" s="83">
        <f>[4]연령별!C110</f>
        <v>115</v>
      </c>
      <c r="P110" s="83">
        <f>[4]연령별!D110</f>
        <v>258</v>
      </c>
      <c r="Q110" s="83">
        <f>[5]연령별!B110</f>
        <v>234</v>
      </c>
      <c r="R110" s="83">
        <f>[5]연령별!C110</f>
        <v>69</v>
      </c>
      <c r="S110" s="83">
        <f>[5]연령별!D110</f>
        <v>165</v>
      </c>
    </row>
    <row r="111" spans="1:19" s="64" customFormat="1" x14ac:dyDescent="0.15">
      <c r="A111" s="78" t="str">
        <f>[1]연령별!A111</f>
        <v>87  세</v>
      </c>
      <c r="B111" s="85">
        <f t="shared" si="9"/>
        <v>1494</v>
      </c>
      <c r="C111" s="83">
        <f t="shared" si="10"/>
        <v>339</v>
      </c>
      <c r="D111" s="83">
        <f t="shared" si="11"/>
        <v>1155</v>
      </c>
      <c r="E111" s="83">
        <f>[1]연령별!B111</f>
        <v>175</v>
      </c>
      <c r="F111" s="83">
        <f>[1]연령별!C111</f>
        <v>50</v>
      </c>
      <c r="G111" s="83">
        <f>[1]연령별!D111</f>
        <v>125</v>
      </c>
      <c r="H111" s="83">
        <f>[2]연령별!B111</f>
        <v>351</v>
      </c>
      <c r="I111" s="83">
        <f>[2]연령별!C111</f>
        <v>81</v>
      </c>
      <c r="J111" s="83">
        <f>[2]연령별!D111</f>
        <v>270</v>
      </c>
      <c r="K111" s="83">
        <f>[3]연령별!B111</f>
        <v>270</v>
      </c>
      <c r="L111" s="83">
        <f>[3]연령별!C111</f>
        <v>69</v>
      </c>
      <c r="M111" s="83">
        <f>[3]연령별!D111</f>
        <v>201</v>
      </c>
      <c r="N111" s="83">
        <f>[4]연령별!B111</f>
        <v>423</v>
      </c>
      <c r="O111" s="83">
        <f>[4]연령별!C111</f>
        <v>92</v>
      </c>
      <c r="P111" s="83">
        <f>[4]연령별!D111</f>
        <v>331</v>
      </c>
      <c r="Q111" s="83">
        <f>[5]연령별!B111</f>
        <v>275</v>
      </c>
      <c r="R111" s="83">
        <f>[5]연령별!C111</f>
        <v>47</v>
      </c>
      <c r="S111" s="83">
        <f>[5]연령별!D111</f>
        <v>228</v>
      </c>
    </row>
    <row r="112" spans="1:19" s="64" customFormat="1" x14ac:dyDescent="0.15">
      <c r="A112" s="78" t="str">
        <f>[1]연령별!A112</f>
        <v>88  세</v>
      </c>
      <c r="B112" s="85">
        <f t="shared" si="9"/>
        <v>1146</v>
      </c>
      <c r="C112" s="83">
        <f t="shared" si="10"/>
        <v>259</v>
      </c>
      <c r="D112" s="83">
        <f t="shared" si="11"/>
        <v>887</v>
      </c>
      <c r="E112" s="83">
        <f>[1]연령별!B112</f>
        <v>138</v>
      </c>
      <c r="F112" s="83">
        <f>[1]연령별!C112</f>
        <v>35</v>
      </c>
      <c r="G112" s="83">
        <f>[1]연령별!D112</f>
        <v>103</v>
      </c>
      <c r="H112" s="83">
        <f>[2]연령별!B112</f>
        <v>220</v>
      </c>
      <c r="I112" s="83">
        <f>[2]연령별!C112</f>
        <v>43</v>
      </c>
      <c r="J112" s="83">
        <f>[2]연령별!D112</f>
        <v>177</v>
      </c>
      <c r="K112" s="83">
        <f>[3]연령별!B112</f>
        <v>227</v>
      </c>
      <c r="L112" s="83">
        <f>[3]연령별!C112</f>
        <v>49</v>
      </c>
      <c r="M112" s="83">
        <f>[3]연령별!D112</f>
        <v>178</v>
      </c>
      <c r="N112" s="83">
        <f>[4]연령별!B112</f>
        <v>329</v>
      </c>
      <c r="O112" s="83">
        <f>[4]연령별!C112</f>
        <v>72</v>
      </c>
      <c r="P112" s="83">
        <f>[4]연령별!D112</f>
        <v>257</v>
      </c>
      <c r="Q112" s="83">
        <f>[5]연령별!B112</f>
        <v>232</v>
      </c>
      <c r="R112" s="83">
        <f>[5]연령별!C112</f>
        <v>60</v>
      </c>
      <c r="S112" s="83">
        <f>[5]연령별!D112</f>
        <v>172</v>
      </c>
    </row>
    <row r="113" spans="1:19" s="64" customFormat="1" x14ac:dyDescent="0.15">
      <c r="A113" s="78" t="str">
        <f>[1]연령별!A113</f>
        <v>89  세</v>
      </c>
      <c r="B113" s="85">
        <f t="shared" si="9"/>
        <v>855</v>
      </c>
      <c r="C113" s="83">
        <f t="shared" si="10"/>
        <v>169</v>
      </c>
      <c r="D113" s="83">
        <f t="shared" si="11"/>
        <v>686</v>
      </c>
      <c r="E113" s="83">
        <f>[1]연령별!B113</f>
        <v>109</v>
      </c>
      <c r="F113" s="83">
        <f>[1]연령별!C113</f>
        <v>26</v>
      </c>
      <c r="G113" s="83">
        <f>[1]연령별!D113</f>
        <v>83</v>
      </c>
      <c r="H113" s="83">
        <f>[2]연령별!B113</f>
        <v>167</v>
      </c>
      <c r="I113" s="83">
        <f>[2]연령별!C113</f>
        <v>35</v>
      </c>
      <c r="J113" s="83">
        <f>[2]연령별!D113</f>
        <v>132</v>
      </c>
      <c r="K113" s="83">
        <f>[3]연령별!B113</f>
        <v>168</v>
      </c>
      <c r="L113" s="83">
        <f>[3]연령별!C113</f>
        <v>37</v>
      </c>
      <c r="M113" s="83">
        <f>[3]연령별!D113</f>
        <v>131</v>
      </c>
      <c r="N113" s="83">
        <f>[4]연령별!B113</f>
        <v>255</v>
      </c>
      <c r="O113" s="83">
        <f>[4]연령별!C113</f>
        <v>41</v>
      </c>
      <c r="P113" s="83">
        <f>[4]연령별!D113</f>
        <v>214</v>
      </c>
      <c r="Q113" s="83">
        <f>[5]연령별!B113</f>
        <v>156</v>
      </c>
      <c r="R113" s="83">
        <f>[5]연령별!C113</f>
        <v>30</v>
      </c>
      <c r="S113" s="83">
        <f>[5]연령별!D113</f>
        <v>126</v>
      </c>
    </row>
    <row r="114" spans="1:19" s="49" customFormat="1" x14ac:dyDescent="0.15">
      <c r="A114" s="77" t="str">
        <f>[1]연령별!A114</f>
        <v>90-94</v>
      </c>
      <c r="B114" s="84">
        <f t="shared" si="9"/>
        <v>2114</v>
      </c>
      <c r="C114" s="82">
        <f t="shared" si="10"/>
        <v>355</v>
      </c>
      <c r="D114" s="82">
        <f t="shared" si="11"/>
        <v>1759</v>
      </c>
      <c r="E114" s="82">
        <f>[1]연령별!B114</f>
        <v>250</v>
      </c>
      <c r="F114" s="82">
        <f>[1]연령별!C114</f>
        <v>43</v>
      </c>
      <c r="G114" s="82">
        <f>[1]연령별!D114</f>
        <v>207</v>
      </c>
      <c r="H114" s="82">
        <f>[2]연령별!B114</f>
        <v>420</v>
      </c>
      <c r="I114" s="82">
        <f>[2]연령별!C114</f>
        <v>62</v>
      </c>
      <c r="J114" s="82">
        <f>[2]연령별!D114</f>
        <v>358</v>
      </c>
      <c r="K114" s="82">
        <f>[3]연령별!B114</f>
        <v>404</v>
      </c>
      <c r="L114" s="82">
        <f>[3]연령별!C114</f>
        <v>69</v>
      </c>
      <c r="M114" s="82">
        <f>[3]연령별!D114</f>
        <v>335</v>
      </c>
      <c r="N114" s="82">
        <f>[4]연령별!B114</f>
        <v>654</v>
      </c>
      <c r="O114" s="82">
        <f>[4]연령별!C114</f>
        <v>110</v>
      </c>
      <c r="P114" s="82">
        <f>[4]연령별!D114</f>
        <v>544</v>
      </c>
      <c r="Q114" s="82">
        <f>[5]연령별!B114</f>
        <v>386</v>
      </c>
      <c r="R114" s="82">
        <f>[5]연령별!C114</f>
        <v>71</v>
      </c>
      <c r="S114" s="82">
        <f>[5]연령별!D114</f>
        <v>315</v>
      </c>
    </row>
    <row r="115" spans="1:19" s="64" customFormat="1" x14ac:dyDescent="0.15">
      <c r="A115" s="78" t="str">
        <f>[1]연령별!A115</f>
        <v>90  세</v>
      </c>
      <c r="B115" s="85">
        <f t="shared" si="9"/>
        <v>659</v>
      </c>
      <c r="C115" s="83">
        <f t="shared" si="10"/>
        <v>119</v>
      </c>
      <c r="D115" s="83">
        <f t="shared" si="11"/>
        <v>540</v>
      </c>
      <c r="E115" s="83">
        <f>[1]연령별!B115</f>
        <v>87</v>
      </c>
      <c r="F115" s="83">
        <f>[1]연령별!C115</f>
        <v>23</v>
      </c>
      <c r="G115" s="83">
        <f>[1]연령별!D115</f>
        <v>64</v>
      </c>
      <c r="H115" s="83">
        <f>[2]연령별!B115</f>
        <v>125</v>
      </c>
      <c r="I115" s="83">
        <f>[2]연령별!C115</f>
        <v>16</v>
      </c>
      <c r="J115" s="83">
        <f>[2]연령별!D115</f>
        <v>109</v>
      </c>
      <c r="K115" s="83">
        <f>[3]연령별!B115</f>
        <v>121</v>
      </c>
      <c r="L115" s="83">
        <f>[3]연령별!C115</f>
        <v>17</v>
      </c>
      <c r="M115" s="83">
        <f>[3]연령별!D115</f>
        <v>104</v>
      </c>
      <c r="N115" s="83">
        <f>[4]연령별!B115</f>
        <v>207</v>
      </c>
      <c r="O115" s="83">
        <f>[4]연령별!C115</f>
        <v>44</v>
      </c>
      <c r="P115" s="83">
        <f>[4]연령별!D115</f>
        <v>163</v>
      </c>
      <c r="Q115" s="83">
        <f>[5]연령별!B115</f>
        <v>119</v>
      </c>
      <c r="R115" s="83">
        <f>[5]연령별!C115</f>
        <v>19</v>
      </c>
      <c r="S115" s="83">
        <f>[5]연령별!D115</f>
        <v>100</v>
      </c>
    </row>
    <row r="116" spans="1:19" s="64" customFormat="1" x14ac:dyDescent="0.15">
      <c r="A116" s="78" t="str">
        <f>[1]연령별!A116</f>
        <v>91  세</v>
      </c>
      <c r="B116" s="85">
        <f t="shared" si="9"/>
        <v>514</v>
      </c>
      <c r="C116" s="83">
        <f t="shared" si="10"/>
        <v>92</v>
      </c>
      <c r="D116" s="83">
        <f t="shared" si="11"/>
        <v>422</v>
      </c>
      <c r="E116" s="83">
        <f>[1]연령별!B116</f>
        <v>60</v>
      </c>
      <c r="F116" s="83">
        <f>[1]연령별!C116</f>
        <v>9</v>
      </c>
      <c r="G116" s="83">
        <f>[1]연령별!D116</f>
        <v>51</v>
      </c>
      <c r="H116" s="83">
        <f>[2]연령별!B116</f>
        <v>93</v>
      </c>
      <c r="I116" s="83">
        <f>[2]연령별!C116</f>
        <v>17</v>
      </c>
      <c r="J116" s="83">
        <f>[2]연령별!D116</f>
        <v>76</v>
      </c>
      <c r="K116" s="83">
        <f>[3]연령별!B116</f>
        <v>110</v>
      </c>
      <c r="L116" s="83">
        <f>[3]연령별!C116</f>
        <v>22</v>
      </c>
      <c r="M116" s="83">
        <f>[3]연령별!D116</f>
        <v>88</v>
      </c>
      <c r="N116" s="83">
        <f>[4]연령별!B116</f>
        <v>153</v>
      </c>
      <c r="O116" s="83">
        <f>[4]연령별!C116</f>
        <v>22</v>
      </c>
      <c r="P116" s="83">
        <f>[4]연령별!D116</f>
        <v>131</v>
      </c>
      <c r="Q116" s="83">
        <f>[5]연령별!B116</f>
        <v>98</v>
      </c>
      <c r="R116" s="83">
        <f>[5]연령별!C116</f>
        <v>22</v>
      </c>
      <c r="S116" s="83">
        <f>[5]연령별!D116</f>
        <v>76</v>
      </c>
    </row>
    <row r="117" spans="1:19" s="64" customFormat="1" x14ac:dyDescent="0.15">
      <c r="A117" s="78" t="str">
        <f>[1]연령별!A117</f>
        <v>92  세</v>
      </c>
      <c r="B117" s="85">
        <f t="shared" si="9"/>
        <v>409</v>
      </c>
      <c r="C117" s="83">
        <f t="shared" si="10"/>
        <v>72</v>
      </c>
      <c r="D117" s="83">
        <f t="shared" si="11"/>
        <v>337</v>
      </c>
      <c r="E117" s="83">
        <f>[1]연령별!B117</f>
        <v>39</v>
      </c>
      <c r="F117" s="83">
        <f>[1]연령별!C117</f>
        <v>5</v>
      </c>
      <c r="G117" s="83">
        <f>[1]연령별!D117</f>
        <v>34</v>
      </c>
      <c r="H117" s="83">
        <f>[2]연령별!B117</f>
        <v>86</v>
      </c>
      <c r="I117" s="83">
        <f>[2]연령별!C117</f>
        <v>14</v>
      </c>
      <c r="J117" s="83">
        <f>[2]연령별!D117</f>
        <v>72</v>
      </c>
      <c r="K117" s="83">
        <f>[3]연령별!B117</f>
        <v>75</v>
      </c>
      <c r="L117" s="83">
        <f>[3]연령별!C117</f>
        <v>14</v>
      </c>
      <c r="M117" s="83">
        <f>[3]연령별!D117</f>
        <v>61</v>
      </c>
      <c r="N117" s="83">
        <f>[4]연령별!B117</f>
        <v>131</v>
      </c>
      <c r="O117" s="83">
        <f>[4]연령별!C117</f>
        <v>23</v>
      </c>
      <c r="P117" s="83">
        <f>[4]연령별!D117</f>
        <v>108</v>
      </c>
      <c r="Q117" s="83">
        <f>[5]연령별!B117</f>
        <v>78</v>
      </c>
      <c r="R117" s="83">
        <f>[5]연령별!C117</f>
        <v>16</v>
      </c>
      <c r="S117" s="83">
        <f>[5]연령별!D117</f>
        <v>62</v>
      </c>
    </row>
    <row r="118" spans="1:19" s="64" customFormat="1" x14ac:dyDescent="0.15">
      <c r="A118" s="78" t="str">
        <f>[1]연령별!A118</f>
        <v>93  세</v>
      </c>
      <c r="B118" s="85">
        <f t="shared" si="9"/>
        <v>296</v>
      </c>
      <c r="C118" s="83">
        <f t="shared" si="10"/>
        <v>39</v>
      </c>
      <c r="D118" s="83">
        <f t="shared" si="11"/>
        <v>257</v>
      </c>
      <c r="E118" s="83">
        <f>[1]연령별!B118</f>
        <v>40</v>
      </c>
      <c r="F118" s="83">
        <f>[1]연령별!C118</f>
        <v>4</v>
      </c>
      <c r="G118" s="83">
        <f>[1]연령별!D118</f>
        <v>36</v>
      </c>
      <c r="H118" s="83">
        <f>[2]연령별!B118</f>
        <v>59</v>
      </c>
      <c r="I118" s="83">
        <f>[2]연령별!C118</f>
        <v>9</v>
      </c>
      <c r="J118" s="83">
        <f>[2]연령별!D118</f>
        <v>50</v>
      </c>
      <c r="K118" s="83">
        <f>[3]연령별!B118</f>
        <v>53</v>
      </c>
      <c r="L118" s="83">
        <f>[3]연령별!C118</f>
        <v>7</v>
      </c>
      <c r="M118" s="83">
        <f>[3]연령별!D118</f>
        <v>46</v>
      </c>
      <c r="N118" s="83">
        <f>[4]연령별!B118</f>
        <v>95</v>
      </c>
      <c r="O118" s="83">
        <f>[4]연령별!C118</f>
        <v>13</v>
      </c>
      <c r="P118" s="83">
        <f>[4]연령별!D118</f>
        <v>82</v>
      </c>
      <c r="Q118" s="83">
        <f>[5]연령별!B118</f>
        <v>49</v>
      </c>
      <c r="R118" s="83">
        <f>[5]연령별!C118</f>
        <v>6</v>
      </c>
      <c r="S118" s="83">
        <f>[5]연령별!D118</f>
        <v>43</v>
      </c>
    </row>
    <row r="119" spans="1:19" s="64" customFormat="1" x14ac:dyDescent="0.15">
      <c r="A119" s="78" t="str">
        <f>[1]연령별!A119</f>
        <v>94  세</v>
      </c>
      <c r="B119" s="85">
        <f t="shared" si="9"/>
        <v>236</v>
      </c>
      <c r="C119" s="83">
        <f t="shared" si="10"/>
        <v>33</v>
      </c>
      <c r="D119" s="83">
        <f t="shared" si="11"/>
        <v>203</v>
      </c>
      <c r="E119" s="83">
        <f>[1]연령별!B119</f>
        <v>24</v>
      </c>
      <c r="F119" s="83">
        <f>[1]연령별!C119</f>
        <v>2</v>
      </c>
      <c r="G119" s="83">
        <f>[1]연령별!D119</f>
        <v>22</v>
      </c>
      <c r="H119" s="83">
        <f>[2]연령별!B119</f>
        <v>57</v>
      </c>
      <c r="I119" s="83">
        <f>[2]연령별!C119</f>
        <v>6</v>
      </c>
      <c r="J119" s="83">
        <f>[2]연령별!D119</f>
        <v>51</v>
      </c>
      <c r="K119" s="83">
        <f>[3]연령별!B119</f>
        <v>45</v>
      </c>
      <c r="L119" s="83">
        <f>[3]연령별!C119</f>
        <v>9</v>
      </c>
      <c r="M119" s="83">
        <f>[3]연령별!D119</f>
        <v>36</v>
      </c>
      <c r="N119" s="83">
        <f>[4]연령별!B119</f>
        <v>68</v>
      </c>
      <c r="O119" s="83">
        <f>[4]연령별!C119</f>
        <v>8</v>
      </c>
      <c r="P119" s="83">
        <f>[4]연령별!D119</f>
        <v>60</v>
      </c>
      <c r="Q119" s="83">
        <f>[5]연령별!B119</f>
        <v>42</v>
      </c>
      <c r="R119" s="83">
        <f>[5]연령별!C119</f>
        <v>8</v>
      </c>
      <c r="S119" s="83">
        <f>[5]연령별!D119</f>
        <v>34</v>
      </c>
    </row>
    <row r="120" spans="1:19" s="49" customFormat="1" x14ac:dyDescent="0.15">
      <c r="A120" s="77" t="str">
        <f>[1]연령별!A120</f>
        <v>95-99</v>
      </c>
      <c r="B120" s="84">
        <f t="shared" si="9"/>
        <v>538</v>
      </c>
      <c r="C120" s="82">
        <f t="shared" si="10"/>
        <v>76</v>
      </c>
      <c r="D120" s="82">
        <f t="shared" si="11"/>
        <v>462</v>
      </c>
      <c r="E120" s="82">
        <f>[1]연령별!B120</f>
        <v>70</v>
      </c>
      <c r="F120" s="82">
        <f>[1]연령별!C120</f>
        <v>11</v>
      </c>
      <c r="G120" s="82">
        <f>[1]연령별!D120</f>
        <v>59</v>
      </c>
      <c r="H120" s="82">
        <f>[2]연령별!B120</f>
        <v>105</v>
      </c>
      <c r="I120" s="82">
        <f>[2]연령별!C120</f>
        <v>10</v>
      </c>
      <c r="J120" s="82">
        <f>[2]연령별!D120</f>
        <v>95</v>
      </c>
      <c r="K120" s="82">
        <f>[3]연령별!B120</f>
        <v>114</v>
      </c>
      <c r="L120" s="82">
        <f>[3]연령별!C120</f>
        <v>14</v>
      </c>
      <c r="M120" s="82">
        <f>[3]연령별!D120</f>
        <v>100</v>
      </c>
      <c r="N120" s="82">
        <f>[4]연령별!B120</f>
        <v>155</v>
      </c>
      <c r="O120" s="82">
        <f>[4]연령별!C120</f>
        <v>30</v>
      </c>
      <c r="P120" s="82">
        <f>[4]연령별!D120</f>
        <v>125</v>
      </c>
      <c r="Q120" s="82">
        <f>[5]연령별!B120</f>
        <v>94</v>
      </c>
      <c r="R120" s="82">
        <f>[5]연령별!C120</f>
        <v>11</v>
      </c>
      <c r="S120" s="82">
        <f>[5]연령별!D120</f>
        <v>83</v>
      </c>
    </row>
    <row r="121" spans="1:19" s="64" customFormat="1" x14ac:dyDescent="0.15">
      <c r="A121" s="78" t="str">
        <f>[1]연령별!A121</f>
        <v>95  세</v>
      </c>
      <c r="B121" s="85">
        <f t="shared" si="9"/>
        <v>168</v>
      </c>
      <c r="C121" s="83">
        <f t="shared" si="10"/>
        <v>30</v>
      </c>
      <c r="D121" s="83">
        <f t="shared" si="11"/>
        <v>138</v>
      </c>
      <c r="E121" s="83">
        <f>[1]연령별!B121</f>
        <v>25</v>
      </c>
      <c r="F121" s="83">
        <f>[1]연령별!C121</f>
        <v>5</v>
      </c>
      <c r="G121" s="83">
        <f>[1]연령별!D121</f>
        <v>20</v>
      </c>
      <c r="H121" s="83">
        <f>[2]연령별!B121</f>
        <v>31</v>
      </c>
      <c r="I121" s="83">
        <f>[2]연령별!C121</f>
        <v>4</v>
      </c>
      <c r="J121" s="83">
        <f>[2]연령별!D121</f>
        <v>27</v>
      </c>
      <c r="K121" s="83">
        <f>[3]연령별!B121</f>
        <v>29</v>
      </c>
      <c r="L121" s="83">
        <f>[3]연령별!C121</f>
        <v>3</v>
      </c>
      <c r="M121" s="83">
        <f>[3]연령별!D121</f>
        <v>26</v>
      </c>
      <c r="N121" s="83">
        <f>[4]연령별!B121</f>
        <v>58</v>
      </c>
      <c r="O121" s="83">
        <f>[4]연령별!C121</f>
        <v>14</v>
      </c>
      <c r="P121" s="83">
        <f>[4]연령별!D121</f>
        <v>44</v>
      </c>
      <c r="Q121" s="83">
        <f>[5]연령별!B121</f>
        <v>25</v>
      </c>
      <c r="R121" s="83">
        <f>[5]연령별!C121</f>
        <v>4</v>
      </c>
      <c r="S121" s="83">
        <f>[5]연령별!D121</f>
        <v>21</v>
      </c>
    </row>
    <row r="122" spans="1:19" s="64" customFormat="1" x14ac:dyDescent="0.15">
      <c r="A122" s="78" t="str">
        <f>[1]연령별!A122</f>
        <v>96  세</v>
      </c>
      <c r="B122" s="85">
        <f t="shared" si="9"/>
        <v>151</v>
      </c>
      <c r="C122" s="83">
        <f t="shared" si="10"/>
        <v>10</v>
      </c>
      <c r="D122" s="83">
        <f t="shared" si="11"/>
        <v>141</v>
      </c>
      <c r="E122" s="83">
        <f>[1]연령별!B122</f>
        <v>15</v>
      </c>
      <c r="F122" s="83">
        <f>[1]연령별!C122</f>
        <v>3</v>
      </c>
      <c r="G122" s="83">
        <f>[1]연령별!D122</f>
        <v>12</v>
      </c>
      <c r="H122" s="83">
        <f>[2]연령별!B122</f>
        <v>31</v>
      </c>
      <c r="I122" s="83">
        <f>[2]연령별!C122</f>
        <v>0</v>
      </c>
      <c r="J122" s="83">
        <f>[2]연령별!D122</f>
        <v>31</v>
      </c>
      <c r="K122" s="83">
        <f>[3]연령별!B122</f>
        <v>33</v>
      </c>
      <c r="L122" s="83">
        <f>[3]연령별!C122</f>
        <v>1</v>
      </c>
      <c r="M122" s="83">
        <f>[3]연령별!D122</f>
        <v>32</v>
      </c>
      <c r="N122" s="83">
        <f>[4]연령별!B122</f>
        <v>43</v>
      </c>
      <c r="O122" s="83">
        <f>[4]연령별!C122</f>
        <v>4</v>
      </c>
      <c r="P122" s="83">
        <f>[4]연령별!D122</f>
        <v>39</v>
      </c>
      <c r="Q122" s="83">
        <f>[5]연령별!B122</f>
        <v>29</v>
      </c>
      <c r="R122" s="83">
        <f>[5]연령별!C122</f>
        <v>2</v>
      </c>
      <c r="S122" s="83">
        <f>[5]연령별!D122</f>
        <v>27</v>
      </c>
    </row>
    <row r="123" spans="1:19" s="64" customFormat="1" x14ac:dyDescent="0.15">
      <c r="A123" s="78" t="str">
        <f>[1]연령별!A123</f>
        <v>97  세</v>
      </c>
      <c r="B123" s="85">
        <f t="shared" si="9"/>
        <v>78</v>
      </c>
      <c r="C123" s="83">
        <f t="shared" si="10"/>
        <v>10</v>
      </c>
      <c r="D123" s="83">
        <f t="shared" si="11"/>
        <v>68</v>
      </c>
      <c r="E123" s="83">
        <f>[1]연령별!B123</f>
        <v>12</v>
      </c>
      <c r="F123" s="83">
        <f>[1]연령별!C123</f>
        <v>0</v>
      </c>
      <c r="G123" s="83">
        <f>[1]연령별!D123</f>
        <v>12</v>
      </c>
      <c r="H123" s="83">
        <f>[2]연령별!B123</f>
        <v>18</v>
      </c>
      <c r="I123" s="83">
        <f>[2]연령별!C123</f>
        <v>3</v>
      </c>
      <c r="J123" s="83">
        <f>[2]연령별!D123</f>
        <v>15</v>
      </c>
      <c r="K123" s="83">
        <f>[3]연령별!B123</f>
        <v>17</v>
      </c>
      <c r="L123" s="83">
        <f>[3]연령별!C123</f>
        <v>1</v>
      </c>
      <c r="M123" s="83">
        <f>[3]연령별!D123</f>
        <v>16</v>
      </c>
      <c r="N123" s="83">
        <f>[4]연령별!B123</f>
        <v>20</v>
      </c>
      <c r="O123" s="83">
        <f>[4]연령별!C123</f>
        <v>4</v>
      </c>
      <c r="P123" s="83">
        <f>[4]연령별!D123</f>
        <v>16</v>
      </c>
      <c r="Q123" s="83">
        <f>[5]연령별!B123</f>
        <v>11</v>
      </c>
      <c r="R123" s="83">
        <f>[5]연령별!C123</f>
        <v>2</v>
      </c>
      <c r="S123" s="83">
        <f>[5]연령별!D123</f>
        <v>9</v>
      </c>
    </row>
    <row r="124" spans="1:19" s="64" customFormat="1" x14ac:dyDescent="0.15">
      <c r="A124" s="78" t="str">
        <f>[1]연령별!A124</f>
        <v>98  세</v>
      </c>
      <c r="B124" s="85">
        <f t="shared" si="9"/>
        <v>77</v>
      </c>
      <c r="C124" s="83">
        <f t="shared" si="10"/>
        <v>16</v>
      </c>
      <c r="D124" s="83">
        <f t="shared" si="11"/>
        <v>61</v>
      </c>
      <c r="E124" s="83">
        <f>[1]연령별!B124</f>
        <v>10</v>
      </c>
      <c r="F124" s="83">
        <f>[1]연령별!C124</f>
        <v>2</v>
      </c>
      <c r="G124" s="83">
        <f>[1]연령별!D124</f>
        <v>8</v>
      </c>
      <c r="H124" s="83">
        <f>[2]연령별!B124</f>
        <v>16</v>
      </c>
      <c r="I124" s="83">
        <f>[2]연령별!C124</f>
        <v>3</v>
      </c>
      <c r="J124" s="83">
        <f>[2]연령별!D124</f>
        <v>13</v>
      </c>
      <c r="K124" s="83">
        <f>[3]연령별!B124</f>
        <v>23</v>
      </c>
      <c r="L124" s="83">
        <f>[3]연령별!C124</f>
        <v>7</v>
      </c>
      <c r="M124" s="83">
        <f>[3]연령별!D124</f>
        <v>16</v>
      </c>
      <c r="N124" s="83">
        <f>[4]연령별!B124</f>
        <v>17</v>
      </c>
      <c r="O124" s="83">
        <f>[4]연령별!C124</f>
        <v>4</v>
      </c>
      <c r="P124" s="83">
        <f>[4]연령별!D124</f>
        <v>13</v>
      </c>
      <c r="Q124" s="83">
        <f>[5]연령별!B124</f>
        <v>11</v>
      </c>
      <c r="R124" s="83">
        <f>[5]연령별!C124</f>
        <v>0</v>
      </c>
      <c r="S124" s="83">
        <f>[5]연령별!D124</f>
        <v>11</v>
      </c>
    </row>
    <row r="125" spans="1:19" s="64" customFormat="1" x14ac:dyDescent="0.15">
      <c r="A125" s="78" t="str">
        <f>[1]연령별!A125</f>
        <v>99  세</v>
      </c>
      <c r="B125" s="85">
        <f t="shared" si="9"/>
        <v>64</v>
      </c>
      <c r="C125" s="83">
        <f t="shared" si="10"/>
        <v>10</v>
      </c>
      <c r="D125" s="83">
        <f t="shared" si="11"/>
        <v>54</v>
      </c>
      <c r="E125" s="83">
        <f>[1]연령별!B125</f>
        <v>8</v>
      </c>
      <c r="F125" s="83">
        <f>[1]연령별!C125</f>
        <v>1</v>
      </c>
      <c r="G125" s="83">
        <f>[1]연령별!D125</f>
        <v>7</v>
      </c>
      <c r="H125" s="83">
        <f>[2]연령별!B125</f>
        <v>9</v>
      </c>
      <c r="I125" s="83">
        <f>[2]연령별!C125</f>
        <v>0</v>
      </c>
      <c r="J125" s="83">
        <f>[2]연령별!D125</f>
        <v>9</v>
      </c>
      <c r="K125" s="83">
        <f>[3]연령별!B125</f>
        <v>12</v>
      </c>
      <c r="L125" s="83">
        <f>[3]연령별!C125</f>
        <v>2</v>
      </c>
      <c r="M125" s="83">
        <f>[3]연령별!D125</f>
        <v>10</v>
      </c>
      <c r="N125" s="83">
        <f>[4]연령별!B125</f>
        <v>17</v>
      </c>
      <c r="O125" s="83">
        <f>[4]연령별!C125</f>
        <v>4</v>
      </c>
      <c r="P125" s="83">
        <f>[4]연령별!D125</f>
        <v>13</v>
      </c>
      <c r="Q125" s="83">
        <f>[5]연령별!B125</f>
        <v>18</v>
      </c>
      <c r="R125" s="83">
        <f>[5]연령별!C125</f>
        <v>3</v>
      </c>
      <c r="S125" s="83">
        <f>[5]연령별!D125</f>
        <v>15</v>
      </c>
    </row>
    <row r="126" spans="1:19" s="49" customFormat="1" x14ac:dyDescent="0.15">
      <c r="A126" s="79" t="str">
        <f>[1]연령별!A126</f>
        <v>100+</v>
      </c>
      <c r="B126" s="86">
        <f t="shared" si="9"/>
        <v>261</v>
      </c>
      <c r="C126" s="95">
        <f t="shared" si="10"/>
        <v>36</v>
      </c>
      <c r="D126" s="95">
        <f t="shared" si="11"/>
        <v>225</v>
      </c>
      <c r="E126" s="95">
        <f>[1]연령별!B126</f>
        <v>44</v>
      </c>
      <c r="F126" s="95">
        <f>[1]연령별!C126</f>
        <v>11</v>
      </c>
      <c r="G126" s="95">
        <f>[1]연령별!D126</f>
        <v>33</v>
      </c>
      <c r="H126" s="95">
        <f>[2]연령별!B126</f>
        <v>43</v>
      </c>
      <c r="I126" s="95">
        <f>[2]연령별!C126</f>
        <v>4</v>
      </c>
      <c r="J126" s="95">
        <f>[2]연령별!D126</f>
        <v>39</v>
      </c>
      <c r="K126" s="95">
        <f>[3]연령별!B126</f>
        <v>66</v>
      </c>
      <c r="L126" s="95">
        <f>[3]연령별!C126</f>
        <v>11</v>
      </c>
      <c r="M126" s="95">
        <f>[3]연령별!D126</f>
        <v>55</v>
      </c>
      <c r="N126" s="95">
        <f>[4]연령별!B126</f>
        <v>73</v>
      </c>
      <c r="O126" s="95">
        <f>[4]연령별!C126</f>
        <v>7</v>
      </c>
      <c r="P126" s="95">
        <f>[4]연령별!D126</f>
        <v>66</v>
      </c>
      <c r="Q126" s="95">
        <f>[5]연령별!B126</f>
        <v>35</v>
      </c>
      <c r="R126" s="95">
        <f>[5]연령별!C126</f>
        <v>3</v>
      </c>
      <c r="S126" s="95">
        <f>[5]연령별!D126</f>
        <v>32</v>
      </c>
    </row>
    <row r="128" spans="1:19" x14ac:dyDescent="0.15">
      <c r="A128" s="72" t="s">
        <v>323</v>
      </c>
      <c r="B128" s="90">
        <f t="shared" ref="B128:S128" si="12">SUM(B6,B12,B18)</f>
        <v>268670</v>
      </c>
      <c r="C128" s="90">
        <f t="shared" si="12"/>
        <v>139731</v>
      </c>
      <c r="D128" s="90">
        <f t="shared" si="12"/>
        <v>128939</v>
      </c>
      <c r="E128" s="90">
        <f t="shared" si="12"/>
        <v>12319</v>
      </c>
      <c r="F128" s="90">
        <f t="shared" si="12"/>
        <v>6487</v>
      </c>
      <c r="G128" s="90">
        <f t="shared" si="12"/>
        <v>5832</v>
      </c>
      <c r="H128" s="90">
        <f t="shared" si="12"/>
        <v>55954</v>
      </c>
      <c r="I128" s="90">
        <f t="shared" si="12"/>
        <v>29216</v>
      </c>
      <c r="J128" s="90">
        <f t="shared" si="12"/>
        <v>26738</v>
      </c>
      <c r="K128" s="90">
        <f t="shared" si="12"/>
        <v>33748</v>
      </c>
      <c r="L128" s="90">
        <f t="shared" si="12"/>
        <v>17462</v>
      </c>
      <c r="M128" s="90">
        <f t="shared" si="12"/>
        <v>16286</v>
      </c>
      <c r="N128" s="90">
        <f t="shared" si="12"/>
        <v>81654</v>
      </c>
      <c r="O128" s="90">
        <f t="shared" si="12"/>
        <v>42599</v>
      </c>
      <c r="P128" s="90">
        <f t="shared" si="12"/>
        <v>39055</v>
      </c>
      <c r="Q128" s="90">
        <f t="shared" si="12"/>
        <v>84995</v>
      </c>
      <c r="R128" s="90">
        <f t="shared" si="12"/>
        <v>43967</v>
      </c>
      <c r="S128" s="90">
        <f t="shared" si="12"/>
        <v>41028</v>
      </c>
    </row>
    <row r="129" spans="1:19" x14ac:dyDescent="0.15">
      <c r="A129" s="72" t="s">
        <v>310</v>
      </c>
      <c r="B129" s="90">
        <f t="shared" ref="B129:S129" si="13">SUM(B24,B30,B36,B42,B48,B54,B60,B66,B72,B78)</f>
        <v>1055509</v>
      </c>
      <c r="C129" s="90">
        <f t="shared" si="13"/>
        <v>529522</v>
      </c>
      <c r="D129" s="90">
        <f t="shared" si="13"/>
        <v>525987</v>
      </c>
      <c r="E129" s="90">
        <f t="shared" si="13"/>
        <v>76378</v>
      </c>
      <c r="F129" s="90">
        <f t="shared" si="13"/>
        <v>38903</v>
      </c>
      <c r="G129" s="90">
        <f t="shared" si="13"/>
        <v>37475</v>
      </c>
      <c r="H129" s="90">
        <f t="shared" si="13"/>
        <v>221367</v>
      </c>
      <c r="I129" s="90">
        <f t="shared" si="13"/>
        <v>109741</v>
      </c>
      <c r="J129" s="90">
        <f t="shared" si="13"/>
        <v>111626</v>
      </c>
      <c r="K129" s="90">
        <f t="shared" si="13"/>
        <v>159320</v>
      </c>
      <c r="L129" s="90">
        <f t="shared" si="13"/>
        <v>78389</v>
      </c>
      <c r="M129" s="90">
        <f t="shared" si="13"/>
        <v>80931</v>
      </c>
      <c r="N129" s="90">
        <f t="shared" si="13"/>
        <v>344342</v>
      </c>
      <c r="O129" s="90">
        <f t="shared" si="13"/>
        <v>173033</v>
      </c>
      <c r="P129" s="90">
        <f t="shared" si="13"/>
        <v>171309</v>
      </c>
      <c r="Q129" s="90">
        <f t="shared" si="13"/>
        <v>254102</v>
      </c>
      <c r="R129" s="90">
        <f t="shared" si="13"/>
        <v>129456</v>
      </c>
      <c r="S129" s="90">
        <f t="shared" si="13"/>
        <v>124646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40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126"/>
  <sheetViews>
    <sheetView zoomScaleNormal="100" workbookViewId="0">
      <selection activeCell="U4" sqref="U4"/>
    </sheetView>
  </sheetViews>
  <sheetFormatPr defaultColWidth="8.88671875" defaultRowHeight="13.5" x14ac:dyDescent="0.15"/>
  <cols>
    <col min="1" max="1" width="8.88671875" style="72" customWidth="1"/>
    <col min="2" max="10" width="10.6640625" customWidth="1"/>
    <col min="11" max="19" width="11.88671875" customWidth="1"/>
  </cols>
  <sheetData>
    <row r="1" spans="1:22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"/>
    </row>
    <row r="2" spans="1:22" ht="18.75" x14ac:dyDescent="0.15">
      <c r="A2" s="356"/>
      <c r="B2" s="356"/>
      <c r="C2" s="356"/>
      <c r="D2" s="356"/>
      <c r="E2" s="356"/>
      <c r="F2" s="356"/>
      <c r="G2" s="356"/>
      <c r="H2" s="356"/>
      <c r="L2" s="66"/>
      <c r="M2" s="66"/>
      <c r="S2" s="74" t="s">
        <v>356</v>
      </c>
      <c r="T2" s="74"/>
      <c r="U2" s="367"/>
      <c r="V2" s="367"/>
    </row>
    <row r="3" spans="1:22" x14ac:dyDescent="0.15">
      <c r="A3" s="368" t="str">
        <f>[1]연령별!A3</f>
        <v>구 분</v>
      </c>
      <c r="B3" s="370" t="s">
        <v>0</v>
      </c>
      <c r="C3" s="370"/>
      <c r="D3" s="370"/>
      <c r="E3" s="370" t="s">
        <v>354</v>
      </c>
      <c r="F3" s="370"/>
      <c r="G3" s="370"/>
      <c r="H3" s="370" t="s">
        <v>353</v>
      </c>
      <c r="I3" s="370"/>
      <c r="J3" s="370"/>
      <c r="K3" s="370" t="s">
        <v>358</v>
      </c>
      <c r="L3" s="370"/>
      <c r="M3" s="370"/>
      <c r="N3" s="370" t="s">
        <v>357</v>
      </c>
      <c r="O3" s="370"/>
      <c r="P3" s="370"/>
      <c r="Q3" s="370" t="s">
        <v>352</v>
      </c>
      <c r="R3" s="370"/>
      <c r="S3" s="371"/>
      <c r="U3" s="73"/>
      <c r="V3" s="73"/>
    </row>
    <row r="4" spans="1:22" s="72" customFormat="1" x14ac:dyDescent="0.15">
      <c r="A4" s="369"/>
      <c r="B4" s="75" t="s">
        <v>3</v>
      </c>
      <c r="C4" s="75" t="s">
        <v>1</v>
      </c>
      <c r="D4" s="75" t="s">
        <v>2</v>
      </c>
      <c r="E4" s="75" t="str">
        <f>[1]연령별!B4</f>
        <v>계</v>
      </c>
      <c r="F4" s="75" t="str">
        <f>[1]연령별!C4</f>
        <v>남</v>
      </c>
      <c r="G4" s="75" t="str">
        <f>[1]연령별!D4</f>
        <v>여</v>
      </c>
      <c r="H4" s="75" t="str">
        <f>[2]연령별!B4</f>
        <v>계</v>
      </c>
      <c r="I4" s="75" t="str">
        <f>[2]연령별!C4</f>
        <v>남</v>
      </c>
      <c r="J4" s="75" t="str">
        <f>[2]연령별!D4</f>
        <v>여</v>
      </c>
      <c r="K4" s="75" t="str">
        <f>[3]연령별!B4</f>
        <v>계</v>
      </c>
      <c r="L4" s="75" t="str">
        <f>[3]연령별!C4</f>
        <v>남</v>
      </c>
      <c r="M4" s="75" t="str">
        <f>[3]연령별!D4</f>
        <v>여</v>
      </c>
      <c r="N4" s="75" t="str">
        <f>[4]연령별!B4</f>
        <v>계</v>
      </c>
      <c r="O4" s="75" t="str">
        <f>[4]연령별!C4</f>
        <v>남</v>
      </c>
      <c r="P4" s="75" t="str">
        <f>[4]연령별!D4</f>
        <v>여</v>
      </c>
      <c r="Q4" s="75" t="str">
        <f>[5]연령별!B4</f>
        <v>계</v>
      </c>
      <c r="R4" s="75" t="str">
        <f>[5]연령별!C4</f>
        <v>남</v>
      </c>
      <c r="S4" s="76" t="str">
        <f>[5]연령별!D4</f>
        <v>여</v>
      </c>
    </row>
    <row r="5" spans="1:22" s="49" customFormat="1" x14ac:dyDescent="0.15">
      <c r="A5" s="77">
        <v>2011</v>
      </c>
      <c r="B5" s="80">
        <f t="shared" ref="B5:B36" si="0">SUM(C5:D5)</f>
        <v>1463464</v>
      </c>
      <c r="C5" s="81">
        <f t="shared" ref="C5:C36" si="1">SUM(F5,I5,L5,O5,R5)</f>
        <v>725606</v>
      </c>
      <c r="D5" s="81">
        <f t="shared" ref="D5:D36" si="2">SUM(G5,J5,M5,P5,S5)</f>
        <v>737858</v>
      </c>
      <c r="E5" s="81">
        <v>106495</v>
      </c>
      <c r="F5" s="81">
        <v>53286</v>
      </c>
      <c r="G5" s="81">
        <v>53209</v>
      </c>
      <c r="H5" s="81">
        <v>317936</v>
      </c>
      <c r="I5" s="81">
        <v>156398</v>
      </c>
      <c r="J5" s="81">
        <v>161538</v>
      </c>
      <c r="K5" s="81">
        <v>219041</v>
      </c>
      <c r="L5" s="81">
        <v>106382</v>
      </c>
      <c r="M5" s="81">
        <v>112659</v>
      </c>
      <c r="N5" s="81">
        <v>444483</v>
      </c>
      <c r="O5" s="81">
        <v>221173</v>
      </c>
      <c r="P5" s="81">
        <v>223310</v>
      </c>
      <c r="Q5" s="81">
        <v>375509</v>
      </c>
      <c r="R5" s="81">
        <v>188367</v>
      </c>
      <c r="S5" s="81">
        <v>187142</v>
      </c>
    </row>
    <row r="6" spans="1:22" s="49" customFormat="1" x14ac:dyDescent="0.15">
      <c r="A6" s="77" t="str">
        <f>[1]연령별!A6</f>
        <v>0 - 4</v>
      </c>
      <c r="B6" s="84">
        <f t="shared" si="0"/>
        <v>72463</v>
      </c>
      <c r="C6" s="82">
        <f t="shared" si="1"/>
        <v>37452</v>
      </c>
      <c r="D6" s="82">
        <f t="shared" si="2"/>
        <v>35011</v>
      </c>
      <c r="E6" s="82">
        <v>3448</v>
      </c>
      <c r="F6" s="82">
        <v>1781</v>
      </c>
      <c r="G6" s="82">
        <v>1667</v>
      </c>
      <c r="H6" s="82">
        <v>14974</v>
      </c>
      <c r="I6" s="82">
        <v>7755</v>
      </c>
      <c r="J6" s="82">
        <v>7219</v>
      </c>
      <c r="K6" s="82">
        <v>8763</v>
      </c>
      <c r="L6" s="82">
        <v>4459</v>
      </c>
      <c r="M6" s="82">
        <v>4304</v>
      </c>
      <c r="N6" s="82">
        <v>19836</v>
      </c>
      <c r="O6" s="82">
        <v>10296</v>
      </c>
      <c r="P6" s="82">
        <v>9540</v>
      </c>
      <c r="Q6" s="82">
        <v>25442</v>
      </c>
      <c r="R6" s="82">
        <v>13161</v>
      </c>
      <c r="S6" s="82">
        <v>12281</v>
      </c>
    </row>
    <row r="7" spans="1:22" s="64" customFormat="1" x14ac:dyDescent="0.15">
      <c r="A7" s="78" t="str">
        <f>[1]연령별!A7</f>
        <v xml:space="preserve">  0  세</v>
      </c>
      <c r="B7" s="85">
        <f t="shared" si="0"/>
        <v>13494</v>
      </c>
      <c r="C7" s="83">
        <f t="shared" si="1"/>
        <v>6979</v>
      </c>
      <c r="D7" s="83">
        <f t="shared" si="2"/>
        <v>6515</v>
      </c>
      <c r="E7" s="83">
        <v>760</v>
      </c>
      <c r="F7" s="83">
        <v>378</v>
      </c>
      <c r="G7" s="83">
        <v>382</v>
      </c>
      <c r="H7" s="83">
        <v>2751</v>
      </c>
      <c r="I7" s="83">
        <v>1423</v>
      </c>
      <c r="J7" s="83">
        <v>1328</v>
      </c>
      <c r="K7" s="83">
        <v>1652</v>
      </c>
      <c r="L7" s="83">
        <v>842</v>
      </c>
      <c r="M7" s="83">
        <v>810</v>
      </c>
      <c r="N7" s="83">
        <v>3672</v>
      </c>
      <c r="O7" s="83">
        <v>1885</v>
      </c>
      <c r="P7" s="83">
        <v>1787</v>
      </c>
      <c r="Q7" s="83">
        <v>4659</v>
      </c>
      <c r="R7" s="83">
        <v>2451</v>
      </c>
      <c r="S7" s="83">
        <v>2208</v>
      </c>
    </row>
    <row r="8" spans="1:22" s="64" customFormat="1" x14ac:dyDescent="0.15">
      <c r="A8" s="78" t="str">
        <f>[1]연령별!A8</f>
        <v xml:space="preserve">  1  세</v>
      </c>
      <c r="B8" s="85">
        <f t="shared" si="0"/>
        <v>14403</v>
      </c>
      <c r="C8" s="83">
        <f t="shared" si="1"/>
        <v>7456</v>
      </c>
      <c r="D8" s="83">
        <f t="shared" si="2"/>
        <v>6947</v>
      </c>
      <c r="E8" s="83">
        <v>698</v>
      </c>
      <c r="F8" s="83">
        <v>376</v>
      </c>
      <c r="G8" s="83">
        <v>322</v>
      </c>
      <c r="H8" s="83">
        <v>2967</v>
      </c>
      <c r="I8" s="83">
        <v>1547</v>
      </c>
      <c r="J8" s="83">
        <v>1420</v>
      </c>
      <c r="K8" s="83">
        <v>1820</v>
      </c>
      <c r="L8" s="83">
        <v>913</v>
      </c>
      <c r="M8" s="83">
        <v>907</v>
      </c>
      <c r="N8" s="83">
        <v>3889</v>
      </c>
      <c r="O8" s="83">
        <v>1989</v>
      </c>
      <c r="P8" s="83">
        <v>1900</v>
      </c>
      <c r="Q8" s="83">
        <v>5029</v>
      </c>
      <c r="R8" s="83">
        <v>2631</v>
      </c>
      <c r="S8" s="83">
        <v>2398</v>
      </c>
    </row>
    <row r="9" spans="1:22" s="64" customFormat="1" x14ac:dyDescent="0.15">
      <c r="A9" s="78" t="str">
        <f>[1]연령별!A9</f>
        <v xml:space="preserve">  2  세</v>
      </c>
      <c r="B9" s="85">
        <f t="shared" si="0"/>
        <v>13986</v>
      </c>
      <c r="C9" s="83">
        <f t="shared" si="1"/>
        <v>7195</v>
      </c>
      <c r="D9" s="83">
        <f t="shared" si="2"/>
        <v>6791</v>
      </c>
      <c r="E9" s="83">
        <v>621</v>
      </c>
      <c r="F9" s="83">
        <v>327</v>
      </c>
      <c r="G9" s="83">
        <v>294</v>
      </c>
      <c r="H9" s="83">
        <v>2858</v>
      </c>
      <c r="I9" s="83">
        <v>1463</v>
      </c>
      <c r="J9" s="83">
        <v>1395</v>
      </c>
      <c r="K9" s="83">
        <v>1661</v>
      </c>
      <c r="L9" s="83">
        <v>827</v>
      </c>
      <c r="M9" s="83">
        <v>834</v>
      </c>
      <c r="N9" s="83">
        <v>3876</v>
      </c>
      <c r="O9" s="83">
        <v>2045</v>
      </c>
      <c r="P9" s="83">
        <v>1831</v>
      </c>
      <c r="Q9" s="83">
        <v>4970</v>
      </c>
      <c r="R9" s="83">
        <v>2533</v>
      </c>
      <c r="S9" s="83">
        <v>2437</v>
      </c>
    </row>
    <row r="10" spans="1:22" s="64" customFormat="1" x14ac:dyDescent="0.15">
      <c r="A10" s="78" t="str">
        <f>[1]연령별!A10</f>
        <v xml:space="preserve">  3  세</v>
      </c>
      <c r="B10" s="85">
        <f t="shared" si="0"/>
        <v>14668</v>
      </c>
      <c r="C10" s="83">
        <f t="shared" si="1"/>
        <v>7491</v>
      </c>
      <c r="D10" s="83">
        <f t="shared" si="2"/>
        <v>7177</v>
      </c>
      <c r="E10" s="83">
        <v>664</v>
      </c>
      <c r="F10" s="83">
        <v>348</v>
      </c>
      <c r="G10" s="83">
        <v>316</v>
      </c>
      <c r="H10" s="83">
        <v>3079</v>
      </c>
      <c r="I10" s="83">
        <v>1579</v>
      </c>
      <c r="J10" s="83">
        <v>1500</v>
      </c>
      <c r="K10" s="83">
        <v>1775</v>
      </c>
      <c r="L10" s="83">
        <v>909</v>
      </c>
      <c r="M10" s="83">
        <v>866</v>
      </c>
      <c r="N10" s="83">
        <v>3992</v>
      </c>
      <c r="O10" s="83">
        <v>2055</v>
      </c>
      <c r="P10" s="83">
        <v>1937</v>
      </c>
      <c r="Q10" s="83">
        <v>5158</v>
      </c>
      <c r="R10" s="83">
        <v>2600</v>
      </c>
      <c r="S10" s="83">
        <v>2558</v>
      </c>
    </row>
    <row r="11" spans="1:22" s="64" customFormat="1" x14ac:dyDescent="0.15">
      <c r="A11" s="78" t="str">
        <f>[1]연령별!A11</f>
        <v xml:space="preserve">  4  세</v>
      </c>
      <c r="B11" s="85">
        <f t="shared" si="0"/>
        <v>15912</v>
      </c>
      <c r="C11" s="83">
        <f t="shared" si="1"/>
        <v>8331</v>
      </c>
      <c r="D11" s="83">
        <f t="shared" si="2"/>
        <v>7581</v>
      </c>
      <c r="E11" s="83">
        <v>705</v>
      </c>
      <c r="F11" s="83">
        <v>352</v>
      </c>
      <c r="G11" s="83">
        <v>353</v>
      </c>
      <c r="H11" s="83">
        <v>3319</v>
      </c>
      <c r="I11" s="83">
        <v>1743</v>
      </c>
      <c r="J11" s="83">
        <v>1576</v>
      </c>
      <c r="K11" s="83">
        <v>1855</v>
      </c>
      <c r="L11" s="83">
        <v>968</v>
      </c>
      <c r="M11" s="83">
        <v>887</v>
      </c>
      <c r="N11" s="83">
        <v>4407</v>
      </c>
      <c r="O11" s="83">
        <v>2322</v>
      </c>
      <c r="P11" s="83">
        <v>2085</v>
      </c>
      <c r="Q11" s="83">
        <v>5626</v>
      </c>
      <c r="R11" s="83">
        <v>2946</v>
      </c>
      <c r="S11" s="83">
        <v>2680</v>
      </c>
    </row>
    <row r="12" spans="1:22" s="49" customFormat="1" x14ac:dyDescent="0.15">
      <c r="A12" s="77" t="str">
        <f>[1]연령별!A12</f>
        <v>5 - 9</v>
      </c>
      <c r="B12" s="84">
        <f t="shared" si="0"/>
        <v>78350</v>
      </c>
      <c r="C12" s="82">
        <f t="shared" si="1"/>
        <v>40844</v>
      </c>
      <c r="D12" s="82">
        <f t="shared" si="2"/>
        <v>37506</v>
      </c>
      <c r="E12" s="82">
        <v>3479</v>
      </c>
      <c r="F12" s="82">
        <v>1836</v>
      </c>
      <c r="G12" s="82">
        <v>1643</v>
      </c>
      <c r="H12" s="82">
        <v>17417</v>
      </c>
      <c r="I12" s="82">
        <v>9108</v>
      </c>
      <c r="J12" s="82">
        <v>8309</v>
      </c>
      <c r="K12" s="82">
        <v>9457</v>
      </c>
      <c r="L12" s="82">
        <v>4898</v>
      </c>
      <c r="M12" s="82">
        <v>4559</v>
      </c>
      <c r="N12" s="82">
        <v>21580</v>
      </c>
      <c r="O12" s="82">
        <v>11257</v>
      </c>
      <c r="P12" s="82">
        <v>10323</v>
      </c>
      <c r="Q12" s="82">
        <v>26417</v>
      </c>
      <c r="R12" s="82">
        <v>13745</v>
      </c>
      <c r="S12" s="82">
        <v>12672</v>
      </c>
    </row>
    <row r="13" spans="1:22" s="64" customFormat="1" x14ac:dyDescent="0.15">
      <c r="A13" s="78" t="str">
        <f>[1]연령별!A13</f>
        <v xml:space="preserve">  5  세</v>
      </c>
      <c r="B13" s="85">
        <f t="shared" si="0"/>
        <v>14540</v>
      </c>
      <c r="C13" s="83">
        <f t="shared" si="1"/>
        <v>7540</v>
      </c>
      <c r="D13" s="83">
        <f t="shared" si="2"/>
        <v>7000</v>
      </c>
      <c r="E13" s="83">
        <v>635</v>
      </c>
      <c r="F13" s="83">
        <v>329</v>
      </c>
      <c r="G13" s="83">
        <v>306</v>
      </c>
      <c r="H13" s="83">
        <v>3135</v>
      </c>
      <c r="I13" s="83">
        <v>1607</v>
      </c>
      <c r="J13" s="83">
        <v>1528</v>
      </c>
      <c r="K13" s="83">
        <v>1766</v>
      </c>
      <c r="L13" s="83">
        <v>902</v>
      </c>
      <c r="M13" s="83">
        <v>864</v>
      </c>
      <c r="N13" s="83">
        <v>3905</v>
      </c>
      <c r="O13" s="83">
        <v>2042</v>
      </c>
      <c r="P13" s="83">
        <v>1863</v>
      </c>
      <c r="Q13" s="83">
        <v>5099</v>
      </c>
      <c r="R13" s="83">
        <v>2660</v>
      </c>
      <c r="S13" s="83">
        <v>2439</v>
      </c>
    </row>
    <row r="14" spans="1:22" s="64" customFormat="1" x14ac:dyDescent="0.15">
      <c r="A14" s="78" t="str">
        <f>[1]연령별!A14</f>
        <v xml:space="preserve">  6  세</v>
      </c>
      <c r="B14" s="85">
        <f t="shared" si="0"/>
        <v>14293</v>
      </c>
      <c r="C14" s="83">
        <f t="shared" si="1"/>
        <v>7428</v>
      </c>
      <c r="D14" s="83">
        <f t="shared" si="2"/>
        <v>6865</v>
      </c>
      <c r="E14" s="83">
        <v>588</v>
      </c>
      <c r="F14" s="83">
        <v>315</v>
      </c>
      <c r="G14" s="83">
        <v>273</v>
      </c>
      <c r="H14" s="83">
        <v>3139</v>
      </c>
      <c r="I14" s="83">
        <v>1636</v>
      </c>
      <c r="J14" s="83">
        <v>1503</v>
      </c>
      <c r="K14" s="83">
        <v>1697</v>
      </c>
      <c r="L14" s="83">
        <v>875</v>
      </c>
      <c r="M14" s="83">
        <v>822</v>
      </c>
      <c r="N14" s="83">
        <v>3874</v>
      </c>
      <c r="O14" s="83">
        <v>2004</v>
      </c>
      <c r="P14" s="83">
        <v>1870</v>
      </c>
      <c r="Q14" s="83">
        <v>4995</v>
      </c>
      <c r="R14" s="83">
        <v>2598</v>
      </c>
      <c r="S14" s="83">
        <v>2397</v>
      </c>
    </row>
    <row r="15" spans="1:22" s="64" customFormat="1" x14ac:dyDescent="0.15">
      <c r="A15" s="78" t="str">
        <f>[1]연령별!A15</f>
        <v xml:space="preserve">  7  세</v>
      </c>
      <c r="B15" s="85">
        <f t="shared" si="0"/>
        <v>15694</v>
      </c>
      <c r="C15" s="83">
        <f t="shared" si="1"/>
        <v>8157</v>
      </c>
      <c r="D15" s="83">
        <f t="shared" si="2"/>
        <v>7537</v>
      </c>
      <c r="E15" s="83">
        <v>715</v>
      </c>
      <c r="F15" s="83">
        <v>367</v>
      </c>
      <c r="G15" s="83">
        <v>348</v>
      </c>
      <c r="H15" s="83">
        <v>3524</v>
      </c>
      <c r="I15" s="83">
        <v>1802</v>
      </c>
      <c r="J15" s="83">
        <v>1722</v>
      </c>
      <c r="K15" s="83">
        <v>1872</v>
      </c>
      <c r="L15" s="83">
        <v>986</v>
      </c>
      <c r="M15" s="83">
        <v>886</v>
      </c>
      <c r="N15" s="83">
        <v>4299</v>
      </c>
      <c r="O15" s="83">
        <v>2253</v>
      </c>
      <c r="P15" s="83">
        <v>2046</v>
      </c>
      <c r="Q15" s="83">
        <v>5284</v>
      </c>
      <c r="R15" s="83">
        <v>2749</v>
      </c>
      <c r="S15" s="83">
        <v>2535</v>
      </c>
    </row>
    <row r="16" spans="1:22" s="64" customFormat="1" x14ac:dyDescent="0.15">
      <c r="A16" s="78" t="str">
        <f>[1]연령별!A16</f>
        <v xml:space="preserve">  8  세</v>
      </c>
      <c r="B16" s="85">
        <f t="shared" si="0"/>
        <v>17022</v>
      </c>
      <c r="C16" s="83">
        <f t="shared" si="1"/>
        <v>8973</v>
      </c>
      <c r="D16" s="83">
        <f t="shared" si="2"/>
        <v>8049</v>
      </c>
      <c r="E16" s="83">
        <v>790</v>
      </c>
      <c r="F16" s="83">
        <v>431</v>
      </c>
      <c r="G16" s="83">
        <v>359</v>
      </c>
      <c r="H16" s="83">
        <v>3786</v>
      </c>
      <c r="I16" s="83">
        <v>2013</v>
      </c>
      <c r="J16" s="83">
        <v>1773</v>
      </c>
      <c r="K16" s="83">
        <v>1992</v>
      </c>
      <c r="L16" s="83">
        <v>1046</v>
      </c>
      <c r="M16" s="83">
        <v>946</v>
      </c>
      <c r="N16" s="83">
        <v>4755</v>
      </c>
      <c r="O16" s="83">
        <v>2511</v>
      </c>
      <c r="P16" s="83">
        <v>2244</v>
      </c>
      <c r="Q16" s="83">
        <v>5699</v>
      </c>
      <c r="R16" s="83">
        <v>2972</v>
      </c>
      <c r="S16" s="83">
        <v>2727</v>
      </c>
    </row>
    <row r="17" spans="1:19" s="64" customFormat="1" x14ac:dyDescent="0.15">
      <c r="A17" s="78" t="str">
        <f>[1]연령별!A17</f>
        <v xml:space="preserve">  9  세</v>
      </c>
      <c r="B17" s="85">
        <f t="shared" si="0"/>
        <v>16801</v>
      </c>
      <c r="C17" s="83">
        <f t="shared" si="1"/>
        <v>8746</v>
      </c>
      <c r="D17" s="83">
        <f t="shared" si="2"/>
        <v>8055</v>
      </c>
      <c r="E17" s="83">
        <v>751</v>
      </c>
      <c r="F17" s="83">
        <v>394</v>
      </c>
      <c r="G17" s="83">
        <v>357</v>
      </c>
      <c r="H17" s="83">
        <v>3833</v>
      </c>
      <c r="I17" s="83">
        <v>2050</v>
      </c>
      <c r="J17" s="83">
        <v>1783</v>
      </c>
      <c r="K17" s="83">
        <v>2130</v>
      </c>
      <c r="L17" s="83">
        <v>1089</v>
      </c>
      <c r="M17" s="83">
        <v>1041</v>
      </c>
      <c r="N17" s="83">
        <v>4747</v>
      </c>
      <c r="O17" s="83">
        <v>2447</v>
      </c>
      <c r="P17" s="83">
        <v>2300</v>
      </c>
      <c r="Q17" s="83">
        <v>5340</v>
      </c>
      <c r="R17" s="83">
        <v>2766</v>
      </c>
      <c r="S17" s="83">
        <v>2574</v>
      </c>
    </row>
    <row r="18" spans="1:19" s="49" customFormat="1" x14ac:dyDescent="0.15">
      <c r="A18" s="77" t="str">
        <f>[1]연령별!A18</f>
        <v>10-14</v>
      </c>
      <c r="B18" s="84">
        <f t="shared" si="0"/>
        <v>110274</v>
      </c>
      <c r="C18" s="82">
        <f t="shared" si="1"/>
        <v>57241</v>
      </c>
      <c r="D18" s="82">
        <f t="shared" si="2"/>
        <v>53033</v>
      </c>
      <c r="E18" s="82">
        <v>5299</v>
      </c>
      <c r="F18" s="82">
        <v>2778</v>
      </c>
      <c r="G18" s="82">
        <v>2521</v>
      </c>
      <c r="H18" s="82">
        <v>25181</v>
      </c>
      <c r="I18" s="82">
        <v>13146</v>
      </c>
      <c r="J18" s="82">
        <v>12035</v>
      </c>
      <c r="K18" s="82">
        <v>15024</v>
      </c>
      <c r="L18" s="82">
        <v>7758</v>
      </c>
      <c r="M18" s="82">
        <v>7266</v>
      </c>
      <c r="N18" s="82">
        <v>31490</v>
      </c>
      <c r="O18" s="82">
        <v>16440</v>
      </c>
      <c r="P18" s="82">
        <v>15050</v>
      </c>
      <c r="Q18" s="82">
        <v>33280</v>
      </c>
      <c r="R18" s="82">
        <v>17119</v>
      </c>
      <c r="S18" s="82">
        <v>16161</v>
      </c>
    </row>
    <row r="19" spans="1:19" s="64" customFormat="1" x14ac:dyDescent="0.15">
      <c r="A19" s="78" t="str">
        <f>[1]연령별!A19</f>
        <v>10  세</v>
      </c>
      <c r="B19" s="85">
        <f t="shared" si="0"/>
        <v>19405</v>
      </c>
      <c r="C19" s="83">
        <f t="shared" si="1"/>
        <v>10047</v>
      </c>
      <c r="D19" s="83">
        <f t="shared" si="2"/>
        <v>9358</v>
      </c>
      <c r="E19" s="83">
        <v>906</v>
      </c>
      <c r="F19" s="83">
        <v>479</v>
      </c>
      <c r="G19" s="83">
        <v>427</v>
      </c>
      <c r="H19" s="83">
        <v>4477</v>
      </c>
      <c r="I19" s="83">
        <v>2294</v>
      </c>
      <c r="J19" s="83">
        <v>2183</v>
      </c>
      <c r="K19" s="83">
        <v>2428</v>
      </c>
      <c r="L19" s="83">
        <v>1254</v>
      </c>
      <c r="M19" s="83">
        <v>1174</v>
      </c>
      <c r="N19" s="83">
        <v>5377</v>
      </c>
      <c r="O19" s="83">
        <v>2834</v>
      </c>
      <c r="P19" s="83">
        <v>2543</v>
      </c>
      <c r="Q19" s="83">
        <v>6217</v>
      </c>
      <c r="R19" s="83">
        <v>3186</v>
      </c>
      <c r="S19" s="83">
        <v>3031</v>
      </c>
    </row>
    <row r="20" spans="1:19" s="64" customFormat="1" x14ac:dyDescent="0.15">
      <c r="A20" s="78" t="str">
        <f>[1]연령별!A20</f>
        <v>11  세</v>
      </c>
      <c r="B20" s="85">
        <f t="shared" si="0"/>
        <v>22428</v>
      </c>
      <c r="C20" s="83">
        <f t="shared" si="1"/>
        <v>11729</v>
      </c>
      <c r="D20" s="83">
        <f t="shared" si="2"/>
        <v>10699</v>
      </c>
      <c r="E20" s="83">
        <v>1058</v>
      </c>
      <c r="F20" s="83">
        <v>553</v>
      </c>
      <c r="G20" s="83">
        <v>505</v>
      </c>
      <c r="H20" s="83">
        <v>5107</v>
      </c>
      <c r="I20" s="83">
        <v>2664</v>
      </c>
      <c r="J20" s="83">
        <v>2443</v>
      </c>
      <c r="K20" s="83">
        <v>2874</v>
      </c>
      <c r="L20" s="83">
        <v>1484</v>
      </c>
      <c r="M20" s="83">
        <v>1390</v>
      </c>
      <c r="N20" s="83">
        <v>6361</v>
      </c>
      <c r="O20" s="83">
        <v>3410</v>
      </c>
      <c r="P20" s="83">
        <v>2951</v>
      </c>
      <c r="Q20" s="83">
        <v>7028</v>
      </c>
      <c r="R20" s="83">
        <v>3618</v>
      </c>
      <c r="S20" s="83">
        <v>3410</v>
      </c>
    </row>
    <row r="21" spans="1:19" s="64" customFormat="1" x14ac:dyDescent="0.15">
      <c r="A21" s="78" t="str">
        <f>[1]연령별!A21</f>
        <v>12  세</v>
      </c>
      <c r="B21" s="85">
        <f t="shared" si="0"/>
        <v>21861</v>
      </c>
      <c r="C21" s="83">
        <f t="shared" si="1"/>
        <v>11327</v>
      </c>
      <c r="D21" s="83">
        <f t="shared" si="2"/>
        <v>10534</v>
      </c>
      <c r="E21" s="83">
        <v>983</v>
      </c>
      <c r="F21" s="83">
        <v>501</v>
      </c>
      <c r="G21" s="83">
        <v>482</v>
      </c>
      <c r="H21" s="83">
        <v>5001</v>
      </c>
      <c r="I21" s="83">
        <v>2642</v>
      </c>
      <c r="J21" s="83">
        <v>2359</v>
      </c>
      <c r="K21" s="83">
        <v>3034</v>
      </c>
      <c r="L21" s="83">
        <v>1547</v>
      </c>
      <c r="M21" s="83">
        <v>1487</v>
      </c>
      <c r="N21" s="83">
        <v>6224</v>
      </c>
      <c r="O21" s="83">
        <v>3209</v>
      </c>
      <c r="P21" s="83">
        <v>3015</v>
      </c>
      <c r="Q21" s="83">
        <v>6619</v>
      </c>
      <c r="R21" s="83">
        <v>3428</v>
      </c>
      <c r="S21" s="83">
        <v>3191</v>
      </c>
    </row>
    <row r="22" spans="1:19" s="64" customFormat="1" x14ac:dyDescent="0.15">
      <c r="A22" s="78" t="str">
        <f>[1]연령별!A22</f>
        <v>13  세</v>
      </c>
      <c r="B22" s="85">
        <f t="shared" si="0"/>
        <v>22677</v>
      </c>
      <c r="C22" s="83">
        <f t="shared" si="1"/>
        <v>11797</v>
      </c>
      <c r="D22" s="83">
        <f t="shared" si="2"/>
        <v>10880</v>
      </c>
      <c r="E22" s="83">
        <v>1164</v>
      </c>
      <c r="F22" s="83">
        <v>626</v>
      </c>
      <c r="G22" s="83">
        <v>538</v>
      </c>
      <c r="H22" s="83">
        <v>5168</v>
      </c>
      <c r="I22" s="83">
        <v>2701</v>
      </c>
      <c r="J22" s="83">
        <v>2467</v>
      </c>
      <c r="K22" s="83">
        <v>3262</v>
      </c>
      <c r="L22" s="83">
        <v>1697</v>
      </c>
      <c r="M22" s="83">
        <v>1565</v>
      </c>
      <c r="N22" s="83">
        <v>6482</v>
      </c>
      <c r="O22" s="83">
        <v>3388</v>
      </c>
      <c r="P22" s="83">
        <v>3094</v>
      </c>
      <c r="Q22" s="83">
        <v>6601</v>
      </c>
      <c r="R22" s="83">
        <v>3385</v>
      </c>
      <c r="S22" s="83">
        <v>3216</v>
      </c>
    </row>
    <row r="23" spans="1:19" s="64" customFormat="1" x14ac:dyDescent="0.15">
      <c r="A23" s="78" t="str">
        <f>[1]연령별!A23</f>
        <v>14  세</v>
      </c>
      <c r="B23" s="85">
        <f t="shared" si="0"/>
        <v>23903</v>
      </c>
      <c r="C23" s="83">
        <f t="shared" si="1"/>
        <v>12341</v>
      </c>
      <c r="D23" s="83">
        <f t="shared" si="2"/>
        <v>11562</v>
      </c>
      <c r="E23" s="83">
        <v>1188</v>
      </c>
      <c r="F23" s="83">
        <v>619</v>
      </c>
      <c r="G23" s="83">
        <v>569</v>
      </c>
      <c r="H23" s="83">
        <v>5428</v>
      </c>
      <c r="I23" s="83">
        <v>2845</v>
      </c>
      <c r="J23" s="83">
        <v>2583</v>
      </c>
      <c r="K23" s="83">
        <v>3426</v>
      </c>
      <c r="L23" s="83">
        <v>1776</v>
      </c>
      <c r="M23" s="83">
        <v>1650</v>
      </c>
      <c r="N23" s="83">
        <v>7046</v>
      </c>
      <c r="O23" s="83">
        <v>3599</v>
      </c>
      <c r="P23" s="83">
        <v>3447</v>
      </c>
      <c r="Q23" s="83">
        <v>6815</v>
      </c>
      <c r="R23" s="83">
        <v>3502</v>
      </c>
      <c r="S23" s="83">
        <v>3313</v>
      </c>
    </row>
    <row r="24" spans="1:19" s="49" customFormat="1" x14ac:dyDescent="0.15">
      <c r="A24" s="77" t="str">
        <f>[1]연령별!A24</f>
        <v>15-19</v>
      </c>
      <c r="B24" s="84">
        <f t="shared" si="0"/>
        <v>119888</v>
      </c>
      <c r="C24" s="82">
        <f t="shared" si="1"/>
        <v>62773</v>
      </c>
      <c r="D24" s="82">
        <f t="shared" si="2"/>
        <v>57115</v>
      </c>
      <c r="E24" s="82">
        <v>6703</v>
      </c>
      <c r="F24" s="82">
        <v>3465</v>
      </c>
      <c r="G24" s="82">
        <v>3238</v>
      </c>
      <c r="H24" s="82">
        <v>26747</v>
      </c>
      <c r="I24" s="82">
        <v>14093</v>
      </c>
      <c r="J24" s="82">
        <v>12654</v>
      </c>
      <c r="K24" s="82">
        <v>18343</v>
      </c>
      <c r="L24" s="82">
        <v>9312</v>
      </c>
      <c r="M24" s="82">
        <v>9031</v>
      </c>
      <c r="N24" s="82">
        <v>37055</v>
      </c>
      <c r="O24" s="82">
        <v>19600</v>
      </c>
      <c r="P24" s="82">
        <v>17455</v>
      </c>
      <c r="Q24" s="82">
        <v>31040</v>
      </c>
      <c r="R24" s="82">
        <v>16303</v>
      </c>
      <c r="S24" s="82">
        <v>14737</v>
      </c>
    </row>
    <row r="25" spans="1:19" s="64" customFormat="1" x14ac:dyDescent="0.15">
      <c r="A25" s="78" t="str">
        <f>[1]연령별!A25</f>
        <v>15  세</v>
      </c>
      <c r="B25" s="85">
        <f t="shared" si="0"/>
        <v>23792</v>
      </c>
      <c r="C25" s="83">
        <f t="shared" si="1"/>
        <v>12418</v>
      </c>
      <c r="D25" s="83">
        <f t="shared" si="2"/>
        <v>11374</v>
      </c>
      <c r="E25" s="83">
        <v>1191</v>
      </c>
      <c r="F25" s="83">
        <v>597</v>
      </c>
      <c r="G25" s="83">
        <v>594</v>
      </c>
      <c r="H25" s="83">
        <v>5350</v>
      </c>
      <c r="I25" s="83">
        <v>2833</v>
      </c>
      <c r="J25" s="83">
        <v>2517</v>
      </c>
      <c r="K25" s="83">
        <v>3497</v>
      </c>
      <c r="L25" s="83">
        <v>1762</v>
      </c>
      <c r="M25" s="83">
        <v>1735</v>
      </c>
      <c r="N25" s="83">
        <v>7164</v>
      </c>
      <c r="O25" s="83">
        <v>3792</v>
      </c>
      <c r="P25" s="83">
        <v>3372</v>
      </c>
      <c r="Q25" s="83">
        <v>6590</v>
      </c>
      <c r="R25" s="83">
        <v>3434</v>
      </c>
      <c r="S25" s="83">
        <v>3156</v>
      </c>
    </row>
    <row r="26" spans="1:19" s="64" customFormat="1" x14ac:dyDescent="0.15">
      <c r="A26" s="78" t="str">
        <f>[1]연령별!A26</f>
        <v>16  세</v>
      </c>
      <c r="B26" s="85">
        <f t="shared" si="0"/>
        <v>24596</v>
      </c>
      <c r="C26" s="83">
        <f t="shared" si="1"/>
        <v>12680</v>
      </c>
      <c r="D26" s="83">
        <f t="shared" si="2"/>
        <v>11916</v>
      </c>
      <c r="E26" s="83">
        <v>1264</v>
      </c>
      <c r="F26" s="83">
        <v>630</v>
      </c>
      <c r="G26" s="83">
        <v>634</v>
      </c>
      <c r="H26" s="83">
        <v>5620</v>
      </c>
      <c r="I26" s="83">
        <v>2948</v>
      </c>
      <c r="J26" s="83">
        <v>2672</v>
      </c>
      <c r="K26" s="83">
        <v>3725</v>
      </c>
      <c r="L26" s="83">
        <v>1857</v>
      </c>
      <c r="M26" s="83">
        <v>1868</v>
      </c>
      <c r="N26" s="83">
        <v>7567</v>
      </c>
      <c r="O26" s="83">
        <v>3948</v>
      </c>
      <c r="P26" s="83">
        <v>3619</v>
      </c>
      <c r="Q26" s="83">
        <v>6420</v>
      </c>
      <c r="R26" s="83">
        <v>3297</v>
      </c>
      <c r="S26" s="83">
        <v>3123</v>
      </c>
    </row>
    <row r="27" spans="1:19" s="64" customFormat="1" x14ac:dyDescent="0.15">
      <c r="A27" s="78" t="str">
        <f>[1]연령별!A27</f>
        <v>17  세</v>
      </c>
      <c r="B27" s="85">
        <f t="shared" si="0"/>
        <v>24160</v>
      </c>
      <c r="C27" s="83">
        <f t="shared" si="1"/>
        <v>12772</v>
      </c>
      <c r="D27" s="83">
        <f t="shared" si="2"/>
        <v>11388</v>
      </c>
      <c r="E27" s="83">
        <v>1388</v>
      </c>
      <c r="F27" s="83">
        <v>749</v>
      </c>
      <c r="G27" s="83">
        <v>639</v>
      </c>
      <c r="H27" s="83">
        <v>5415</v>
      </c>
      <c r="I27" s="83">
        <v>2852</v>
      </c>
      <c r="J27" s="83">
        <v>2563</v>
      </c>
      <c r="K27" s="83">
        <v>3710</v>
      </c>
      <c r="L27" s="83">
        <v>1891</v>
      </c>
      <c r="M27" s="83">
        <v>1819</v>
      </c>
      <c r="N27" s="83">
        <v>7417</v>
      </c>
      <c r="O27" s="83">
        <v>3995</v>
      </c>
      <c r="P27" s="83">
        <v>3422</v>
      </c>
      <c r="Q27" s="83">
        <v>6230</v>
      </c>
      <c r="R27" s="83">
        <v>3285</v>
      </c>
      <c r="S27" s="83">
        <v>2945</v>
      </c>
    </row>
    <row r="28" spans="1:19" s="64" customFormat="1" x14ac:dyDescent="0.15">
      <c r="A28" s="78" t="str">
        <f>[1]연령별!A28</f>
        <v>18  세</v>
      </c>
      <c r="B28" s="85">
        <f t="shared" si="0"/>
        <v>23603</v>
      </c>
      <c r="C28" s="83">
        <f t="shared" si="1"/>
        <v>12421</v>
      </c>
      <c r="D28" s="83">
        <f t="shared" si="2"/>
        <v>11182</v>
      </c>
      <c r="E28" s="83">
        <v>1325</v>
      </c>
      <c r="F28" s="83">
        <v>692</v>
      </c>
      <c r="G28" s="83">
        <v>633</v>
      </c>
      <c r="H28" s="83">
        <v>5212</v>
      </c>
      <c r="I28" s="83">
        <v>2720</v>
      </c>
      <c r="J28" s="83">
        <v>2492</v>
      </c>
      <c r="K28" s="83">
        <v>3765</v>
      </c>
      <c r="L28" s="83">
        <v>1935</v>
      </c>
      <c r="M28" s="83">
        <v>1830</v>
      </c>
      <c r="N28" s="83">
        <v>7390</v>
      </c>
      <c r="O28" s="83">
        <v>3928</v>
      </c>
      <c r="P28" s="83">
        <v>3462</v>
      </c>
      <c r="Q28" s="83">
        <v>5911</v>
      </c>
      <c r="R28" s="83">
        <v>3146</v>
      </c>
      <c r="S28" s="83">
        <v>2765</v>
      </c>
    </row>
    <row r="29" spans="1:19" s="64" customFormat="1" x14ac:dyDescent="0.15">
      <c r="A29" s="78" t="str">
        <f>[1]연령별!A29</f>
        <v>19  세</v>
      </c>
      <c r="B29" s="85">
        <f t="shared" si="0"/>
        <v>23737</v>
      </c>
      <c r="C29" s="83">
        <f t="shared" si="1"/>
        <v>12482</v>
      </c>
      <c r="D29" s="83">
        <f t="shared" si="2"/>
        <v>11255</v>
      </c>
      <c r="E29" s="83">
        <v>1535</v>
      </c>
      <c r="F29" s="83">
        <v>797</v>
      </c>
      <c r="G29" s="83">
        <v>738</v>
      </c>
      <c r="H29" s="83">
        <v>5150</v>
      </c>
      <c r="I29" s="83">
        <v>2740</v>
      </c>
      <c r="J29" s="83">
        <v>2410</v>
      </c>
      <c r="K29" s="83">
        <v>3646</v>
      </c>
      <c r="L29" s="83">
        <v>1867</v>
      </c>
      <c r="M29" s="83">
        <v>1779</v>
      </c>
      <c r="N29" s="83">
        <v>7517</v>
      </c>
      <c r="O29" s="83">
        <v>3937</v>
      </c>
      <c r="P29" s="83">
        <v>3580</v>
      </c>
      <c r="Q29" s="83">
        <v>5889</v>
      </c>
      <c r="R29" s="83">
        <v>3141</v>
      </c>
      <c r="S29" s="83">
        <v>2748</v>
      </c>
    </row>
    <row r="30" spans="1:19" s="49" customFormat="1" x14ac:dyDescent="0.15">
      <c r="A30" s="77" t="str">
        <f>[1]연령별!A30</f>
        <v>20-24</v>
      </c>
      <c r="B30" s="84">
        <f t="shared" si="0"/>
        <v>97950</v>
      </c>
      <c r="C30" s="82">
        <f t="shared" si="1"/>
        <v>50772</v>
      </c>
      <c r="D30" s="82">
        <f t="shared" si="2"/>
        <v>47178</v>
      </c>
      <c r="E30" s="82">
        <v>7283</v>
      </c>
      <c r="F30" s="82">
        <v>3683</v>
      </c>
      <c r="G30" s="82">
        <v>3600</v>
      </c>
      <c r="H30" s="82">
        <v>21202</v>
      </c>
      <c r="I30" s="82">
        <v>10998</v>
      </c>
      <c r="J30" s="82">
        <v>10204</v>
      </c>
      <c r="K30" s="82">
        <v>15579</v>
      </c>
      <c r="L30" s="82">
        <v>7948</v>
      </c>
      <c r="M30" s="82">
        <v>7631</v>
      </c>
      <c r="N30" s="82">
        <v>32076</v>
      </c>
      <c r="O30" s="82">
        <v>16711</v>
      </c>
      <c r="P30" s="82">
        <v>15365</v>
      </c>
      <c r="Q30" s="82">
        <v>21810</v>
      </c>
      <c r="R30" s="82">
        <v>11432</v>
      </c>
      <c r="S30" s="82">
        <v>10378</v>
      </c>
    </row>
    <row r="31" spans="1:19" s="64" customFormat="1" x14ac:dyDescent="0.15">
      <c r="A31" s="78" t="str">
        <f>[1]연령별!A31</f>
        <v>20  세</v>
      </c>
      <c r="B31" s="85">
        <f t="shared" si="0"/>
        <v>22191</v>
      </c>
      <c r="C31" s="83">
        <f t="shared" si="1"/>
        <v>11592</v>
      </c>
      <c r="D31" s="83">
        <f t="shared" si="2"/>
        <v>10599</v>
      </c>
      <c r="E31" s="83">
        <v>1414</v>
      </c>
      <c r="F31" s="83">
        <v>686</v>
      </c>
      <c r="G31" s="83">
        <v>728</v>
      </c>
      <c r="H31" s="83">
        <v>4753</v>
      </c>
      <c r="I31" s="83">
        <v>2524</v>
      </c>
      <c r="J31" s="83">
        <v>2229</v>
      </c>
      <c r="K31" s="83">
        <v>3639</v>
      </c>
      <c r="L31" s="83">
        <v>1859</v>
      </c>
      <c r="M31" s="83">
        <v>1780</v>
      </c>
      <c r="N31" s="83">
        <v>7162</v>
      </c>
      <c r="O31" s="83">
        <v>3761</v>
      </c>
      <c r="P31" s="83">
        <v>3401</v>
      </c>
      <c r="Q31" s="83">
        <v>5223</v>
      </c>
      <c r="R31" s="83">
        <v>2762</v>
      </c>
      <c r="S31" s="83">
        <v>2461</v>
      </c>
    </row>
    <row r="32" spans="1:19" s="64" customFormat="1" x14ac:dyDescent="0.15">
      <c r="A32" s="78" t="str">
        <f>[1]연령별!A32</f>
        <v>21  세</v>
      </c>
      <c r="B32" s="85">
        <f t="shared" si="0"/>
        <v>19929</v>
      </c>
      <c r="C32" s="83">
        <f t="shared" si="1"/>
        <v>10527</v>
      </c>
      <c r="D32" s="83">
        <f t="shared" si="2"/>
        <v>9402</v>
      </c>
      <c r="E32" s="83">
        <v>1372</v>
      </c>
      <c r="F32" s="83">
        <v>720</v>
      </c>
      <c r="G32" s="83">
        <v>652</v>
      </c>
      <c r="H32" s="83">
        <v>4295</v>
      </c>
      <c r="I32" s="83">
        <v>2288</v>
      </c>
      <c r="J32" s="83">
        <v>2007</v>
      </c>
      <c r="K32" s="83">
        <v>3088</v>
      </c>
      <c r="L32" s="83">
        <v>1601</v>
      </c>
      <c r="M32" s="83">
        <v>1487</v>
      </c>
      <c r="N32" s="83">
        <v>6576</v>
      </c>
      <c r="O32" s="83">
        <v>3489</v>
      </c>
      <c r="P32" s="83">
        <v>3087</v>
      </c>
      <c r="Q32" s="83">
        <v>4598</v>
      </c>
      <c r="R32" s="83">
        <v>2429</v>
      </c>
      <c r="S32" s="83">
        <v>2169</v>
      </c>
    </row>
    <row r="33" spans="1:19" s="64" customFormat="1" x14ac:dyDescent="0.15">
      <c r="A33" s="78" t="str">
        <f>[1]연령별!A33</f>
        <v>22  세</v>
      </c>
      <c r="B33" s="85">
        <f t="shared" si="0"/>
        <v>19082</v>
      </c>
      <c r="C33" s="83">
        <f t="shared" si="1"/>
        <v>9814</v>
      </c>
      <c r="D33" s="83">
        <f t="shared" si="2"/>
        <v>9268</v>
      </c>
      <c r="E33" s="83">
        <v>1458</v>
      </c>
      <c r="F33" s="83">
        <v>730</v>
      </c>
      <c r="G33" s="83">
        <v>728</v>
      </c>
      <c r="H33" s="83">
        <v>4172</v>
      </c>
      <c r="I33" s="83">
        <v>2133</v>
      </c>
      <c r="J33" s="83">
        <v>2039</v>
      </c>
      <c r="K33" s="83">
        <v>3053</v>
      </c>
      <c r="L33" s="83">
        <v>1563</v>
      </c>
      <c r="M33" s="83">
        <v>1490</v>
      </c>
      <c r="N33" s="83">
        <v>6202</v>
      </c>
      <c r="O33" s="83">
        <v>3211</v>
      </c>
      <c r="P33" s="83">
        <v>2991</v>
      </c>
      <c r="Q33" s="83">
        <v>4197</v>
      </c>
      <c r="R33" s="83">
        <v>2177</v>
      </c>
      <c r="S33" s="83">
        <v>2020</v>
      </c>
    </row>
    <row r="34" spans="1:19" s="64" customFormat="1" x14ac:dyDescent="0.15">
      <c r="A34" s="78" t="str">
        <f>[1]연령별!A34</f>
        <v>23  세</v>
      </c>
      <c r="B34" s="85">
        <f t="shared" si="0"/>
        <v>18528</v>
      </c>
      <c r="C34" s="83">
        <f t="shared" si="1"/>
        <v>9539</v>
      </c>
      <c r="D34" s="83">
        <f t="shared" si="2"/>
        <v>8989</v>
      </c>
      <c r="E34" s="83">
        <v>1523</v>
      </c>
      <c r="F34" s="83">
        <v>788</v>
      </c>
      <c r="G34" s="83">
        <v>735</v>
      </c>
      <c r="H34" s="83">
        <v>4008</v>
      </c>
      <c r="I34" s="83">
        <v>2018</v>
      </c>
      <c r="J34" s="83">
        <v>1990</v>
      </c>
      <c r="K34" s="83">
        <v>2897</v>
      </c>
      <c r="L34" s="83">
        <v>1466</v>
      </c>
      <c r="M34" s="83">
        <v>1431</v>
      </c>
      <c r="N34" s="83">
        <v>6174</v>
      </c>
      <c r="O34" s="83">
        <v>3209</v>
      </c>
      <c r="P34" s="83">
        <v>2965</v>
      </c>
      <c r="Q34" s="83">
        <v>3926</v>
      </c>
      <c r="R34" s="83">
        <v>2058</v>
      </c>
      <c r="S34" s="83">
        <v>1868</v>
      </c>
    </row>
    <row r="35" spans="1:19" s="64" customFormat="1" x14ac:dyDescent="0.15">
      <c r="A35" s="78" t="str">
        <f>[1]연령별!A35</f>
        <v>24  세</v>
      </c>
      <c r="B35" s="85">
        <f t="shared" si="0"/>
        <v>18220</v>
      </c>
      <c r="C35" s="83">
        <f t="shared" si="1"/>
        <v>9300</v>
      </c>
      <c r="D35" s="83">
        <f t="shared" si="2"/>
        <v>8920</v>
      </c>
      <c r="E35" s="83">
        <v>1516</v>
      </c>
      <c r="F35" s="83">
        <v>759</v>
      </c>
      <c r="G35" s="83">
        <v>757</v>
      </c>
      <c r="H35" s="83">
        <v>3974</v>
      </c>
      <c r="I35" s="83">
        <v>2035</v>
      </c>
      <c r="J35" s="83">
        <v>1939</v>
      </c>
      <c r="K35" s="83">
        <v>2902</v>
      </c>
      <c r="L35" s="83">
        <v>1459</v>
      </c>
      <c r="M35" s="83">
        <v>1443</v>
      </c>
      <c r="N35" s="83">
        <v>5962</v>
      </c>
      <c r="O35" s="83">
        <v>3041</v>
      </c>
      <c r="P35" s="83">
        <v>2921</v>
      </c>
      <c r="Q35" s="83">
        <v>3866</v>
      </c>
      <c r="R35" s="83">
        <v>2006</v>
      </c>
      <c r="S35" s="83">
        <v>1860</v>
      </c>
    </row>
    <row r="36" spans="1:19" s="49" customFormat="1" x14ac:dyDescent="0.15">
      <c r="A36" s="77" t="str">
        <f>[1]연령별!A36</f>
        <v>25-29</v>
      </c>
      <c r="B36" s="84">
        <f t="shared" si="0"/>
        <v>103093</v>
      </c>
      <c r="C36" s="82">
        <f t="shared" si="1"/>
        <v>52316</v>
      </c>
      <c r="D36" s="82">
        <f t="shared" si="2"/>
        <v>50777</v>
      </c>
      <c r="E36" s="82">
        <v>8464</v>
      </c>
      <c r="F36" s="82">
        <v>4455</v>
      </c>
      <c r="G36" s="82">
        <v>4009</v>
      </c>
      <c r="H36" s="82">
        <v>22678</v>
      </c>
      <c r="I36" s="82">
        <v>11294</v>
      </c>
      <c r="J36" s="82">
        <v>11384</v>
      </c>
      <c r="K36" s="82">
        <v>15934</v>
      </c>
      <c r="L36" s="82">
        <v>8028</v>
      </c>
      <c r="M36" s="82">
        <v>7906</v>
      </c>
      <c r="N36" s="82">
        <v>32847</v>
      </c>
      <c r="O36" s="82">
        <v>17025</v>
      </c>
      <c r="P36" s="82">
        <v>15822</v>
      </c>
      <c r="Q36" s="82">
        <v>23170</v>
      </c>
      <c r="R36" s="82">
        <v>11514</v>
      </c>
      <c r="S36" s="82">
        <v>11656</v>
      </c>
    </row>
    <row r="37" spans="1:19" s="64" customFormat="1" x14ac:dyDescent="0.15">
      <c r="A37" s="78" t="str">
        <f>[1]연령별!A37</f>
        <v>25 세</v>
      </c>
      <c r="B37" s="85">
        <f t="shared" ref="B37:B68" si="3">SUM(C37:D37)</f>
        <v>18350</v>
      </c>
      <c r="C37" s="83">
        <f t="shared" ref="C37:C68" si="4">SUM(F37,I37,L37,O37,R37)</f>
        <v>9363</v>
      </c>
      <c r="D37" s="83">
        <f t="shared" ref="D37:D68" si="5">SUM(G37,J37,M37,P37,S37)</f>
        <v>8987</v>
      </c>
      <c r="E37" s="83">
        <v>1585</v>
      </c>
      <c r="F37" s="83">
        <v>817</v>
      </c>
      <c r="G37" s="83">
        <v>768</v>
      </c>
      <c r="H37" s="83">
        <v>4059</v>
      </c>
      <c r="I37" s="83">
        <v>2045</v>
      </c>
      <c r="J37" s="83">
        <v>2014</v>
      </c>
      <c r="K37" s="83">
        <v>2868</v>
      </c>
      <c r="L37" s="83">
        <v>1464</v>
      </c>
      <c r="M37" s="83">
        <v>1404</v>
      </c>
      <c r="N37" s="83">
        <v>6035</v>
      </c>
      <c r="O37" s="83">
        <v>3091</v>
      </c>
      <c r="P37" s="83">
        <v>2944</v>
      </c>
      <c r="Q37" s="83">
        <v>3803</v>
      </c>
      <c r="R37" s="83">
        <v>1946</v>
      </c>
      <c r="S37" s="83">
        <v>1857</v>
      </c>
    </row>
    <row r="38" spans="1:19" s="64" customFormat="1" x14ac:dyDescent="0.15">
      <c r="A38" s="78" t="str">
        <f>[1]연령별!A38</f>
        <v>26 세</v>
      </c>
      <c r="B38" s="85">
        <f t="shared" si="3"/>
        <v>18971</v>
      </c>
      <c r="C38" s="83">
        <f t="shared" si="4"/>
        <v>9604</v>
      </c>
      <c r="D38" s="83">
        <f t="shared" si="5"/>
        <v>9367</v>
      </c>
      <c r="E38" s="83">
        <v>1673</v>
      </c>
      <c r="F38" s="83">
        <v>877</v>
      </c>
      <c r="G38" s="83">
        <v>796</v>
      </c>
      <c r="H38" s="83">
        <v>4243</v>
      </c>
      <c r="I38" s="83">
        <v>2101</v>
      </c>
      <c r="J38" s="83">
        <v>2142</v>
      </c>
      <c r="K38" s="83">
        <v>2922</v>
      </c>
      <c r="L38" s="83">
        <v>1457</v>
      </c>
      <c r="M38" s="83">
        <v>1465</v>
      </c>
      <c r="N38" s="83">
        <v>6130</v>
      </c>
      <c r="O38" s="83">
        <v>3155</v>
      </c>
      <c r="P38" s="83">
        <v>2975</v>
      </c>
      <c r="Q38" s="83">
        <v>4003</v>
      </c>
      <c r="R38" s="83">
        <v>2014</v>
      </c>
      <c r="S38" s="83">
        <v>1989</v>
      </c>
    </row>
    <row r="39" spans="1:19" s="64" customFormat="1" x14ac:dyDescent="0.15">
      <c r="A39" s="78" t="str">
        <f>[1]연령별!A39</f>
        <v>27 세</v>
      </c>
      <c r="B39" s="85">
        <f t="shared" si="3"/>
        <v>19403</v>
      </c>
      <c r="C39" s="83">
        <f t="shared" si="4"/>
        <v>9891</v>
      </c>
      <c r="D39" s="83">
        <f t="shared" si="5"/>
        <v>9512</v>
      </c>
      <c r="E39" s="83">
        <v>1581</v>
      </c>
      <c r="F39" s="83">
        <v>840</v>
      </c>
      <c r="G39" s="83">
        <v>741</v>
      </c>
      <c r="H39" s="83">
        <v>4233</v>
      </c>
      <c r="I39" s="83">
        <v>2110</v>
      </c>
      <c r="J39" s="83">
        <v>2123</v>
      </c>
      <c r="K39" s="83">
        <v>3089</v>
      </c>
      <c r="L39" s="83">
        <v>1524</v>
      </c>
      <c r="M39" s="83">
        <v>1565</v>
      </c>
      <c r="N39" s="83">
        <v>6323</v>
      </c>
      <c r="O39" s="83">
        <v>3328</v>
      </c>
      <c r="P39" s="83">
        <v>2995</v>
      </c>
      <c r="Q39" s="83">
        <v>4177</v>
      </c>
      <c r="R39" s="83">
        <v>2089</v>
      </c>
      <c r="S39" s="83">
        <v>2088</v>
      </c>
    </row>
    <row r="40" spans="1:19" s="64" customFormat="1" x14ac:dyDescent="0.15">
      <c r="A40" s="78" t="str">
        <f>[1]연령별!A40</f>
        <v>28  세</v>
      </c>
      <c r="B40" s="85">
        <f t="shared" si="3"/>
        <v>22074</v>
      </c>
      <c r="C40" s="83">
        <f t="shared" si="4"/>
        <v>11234</v>
      </c>
      <c r="D40" s="83">
        <f t="shared" si="5"/>
        <v>10840</v>
      </c>
      <c r="E40" s="83">
        <v>1738</v>
      </c>
      <c r="F40" s="83">
        <v>898</v>
      </c>
      <c r="G40" s="83">
        <v>840</v>
      </c>
      <c r="H40" s="83">
        <v>4884</v>
      </c>
      <c r="I40" s="83">
        <v>2428</v>
      </c>
      <c r="J40" s="83">
        <v>2456</v>
      </c>
      <c r="K40" s="83">
        <v>3445</v>
      </c>
      <c r="L40" s="83">
        <v>1818</v>
      </c>
      <c r="M40" s="83">
        <v>1627</v>
      </c>
      <c r="N40" s="83">
        <v>6954</v>
      </c>
      <c r="O40" s="83">
        <v>3589</v>
      </c>
      <c r="P40" s="83">
        <v>3365</v>
      </c>
      <c r="Q40" s="83">
        <v>5053</v>
      </c>
      <c r="R40" s="83">
        <v>2501</v>
      </c>
      <c r="S40" s="83">
        <v>2552</v>
      </c>
    </row>
    <row r="41" spans="1:19" s="64" customFormat="1" x14ac:dyDescent="0.15">
      <c r="A41" s="78" t="str">
        <f>[1]연령별!A41</f>
        <v>29  세</v>
      </c>
      <c r="B41" s="85">
        <f t="shared" si="3"/>
        <v>24295</v>
      </c>
      <c r="C41" s="83">
        <f t="shared" si="4"/>
        <v>12224</v>
      </c>
      <c r="D41" s="83">
        <f t="shared" si="5"/>
        <v>12071</v>
      </c>
      <c r="E41" s="83">
        <v>1887</v>
      </c>
      <c r="F41" s="83">
        <v>1023</v>
      </c>
      <c r="G41" s="83">
        <v>864</v>
      </c>
      <c r="H41" s="83">
        <v>5259</v>
      </c>
      <c r="I41" s="83">
        <v>2610</v>
      </c>
      <c r="J41" s="83">
        <v>2649</v>
      </c>
      <c r="K41" s="83">
        <v>3610</v>
      </c>
      <c r="L41" s="83">
        <v>1765</v>
      </c>
      <c r="M41" s="83">
        <v>1845</v>
      </c>
      <c r="N41" s="83">
        <v>7405</v>
      </c>
      <c r="O41" s="83">
        <v>3862</v>
      </c>
      <c r="P41" s="83">
        <v>3543</v>
      </c>
      <c r="Q41" s="83">
        <v>6134</v>
      </c>
      <c r="R41" s="83">
        <v>2964</v>
      </c>
      <c r="S41" s="83">
        <v>3170</v>
      </c>
    </row>
    <row r="42" spans="1:19" s="49" customFormat="1" x14ac:dyDescent="0.15">
      <c r="A42" s="77" t="str">
        <f>[1]연령별!A42</f>
        <v>30-34</v>
      </c>
      <c r="B42" s="84">
        <f t="shared" si="3"/>
        <v>116715</v>
      </c>
      <c r="C42" s="82">
        <f t="shared" si="4"/>
        <v>58161</v>
      </c>
      <c r="D42" s="82">
        <f t="shared" si="5"/>
        <v>58554</v>
      </c>
      <c r="E42" s="82">
        <v>8091</v>
      </c>
      <c r="F42" s="82">
        <v>4379</v>
      </c>
      <c r="G42" s="82">
        <v>3712</v>
      </c>
      <c r="H42" s="82">
        <v>24930</v>
      </c>
      <c r="I42" s="82">
        <v>12130</v>
      </c>
      <c r="J42" s="82">
        <v>12800</v>
      </c>
      <c r="K42" s="82">
        <v>16177</v>
      </c>
      <c r="L42" s="82">
        <v>8205</v>
      </c>
      <c r="M42" s="82">
        <v>7972</v>
      </c>
      <c r="N42" s="82">
        <v>34412</v>
      </c>
      <c r="O42" s="82">
        <v>17554</v>
      </c>
      <c r="P42" s="82">
        <v>16858</v>
      </c>
      <c r="Q42" s="82">
        <v>33105</v>
      </c>
      <c r="R42" s="82">
        <v>15893</v>
      </c>
      <c r="S42" s="82">
        <v>17212</v>
      </c>
    </row>
    <row r="43" spans="1:19" s="64" customFormat="1" x14ac:dyDescent="0.15">
      <c r="A43" s="78" t="str">
        <f>[1]연령별!A43</f>
        <v>30  세</v>
      </c>
      <c r="B43" s="85">
        <f t="shared" si="3"/>
        <v>24137</v>
      </c>
      <c r="C43" s="83">
        <f t="shared" si="4"/>
        <v>12055</v>
      </c>
      <c r="D43" s="83">
        <f t="shared" si="5"/>
        <v>12082</v>
      </c>
      <c r="E43" s="83">
        <v>1841</v>
      </c>
      <c r="F43" s="83">
        <v>987</v>
      </c>
      <c r="G43" s="83">
        <v>854</v>
      </c>
      <c r="H43" s="83">
        <v>5241</v>
      </c>
      <c r="I43" s="83">
        <v>2620</v>
      </c>
      <c r="J43" s="83">
        <v>2621</v>
      </c>
      <c r="K43" s="83">
        <v>3533</v>
      </c>
      <c r="L43" s="83">
        <v>1773</v>
      </c>
      <c r="M43" s="83">
        <v>1760</v>
      </c>
      <c r="N43" s="83">
        <v>7355</v>
      </c>
      <c r="O43" s="83">
        <v>3760</v>
      </c>
      <c r="P43" s="83">
        <v>3595</v>
      </c>
      <c r="Q43" s="83">
        <v>6167</v>
      </c>
      <c r="R43" s="83">
        <v>2915</v>
      </c>
      <c r="S43" s="83">
        <v>3252</v>
      </c>
    </row>
    <row r="44" spans="1:19" s="64" customFormat="1" x14ac:dyDescent="0.15">
      <c r="A44" s="78" t="str">
        <f>[1]연령별!A44</f>
        <v>31  세</v>
      </c>
      <c r="B44" s="85">
        <f t="shared" si="3"/>
        <v>23869</v>
      </c>
      <c r="C44" s="83">
        <f t="shared" si="4"/>
        <v>11928</v>
      </c>
      <c r="D44" s="83">
        <f t="shared" si="5"/>
        <v>11941</v>
      </c>
      <c r="E44" s="83">
        <v>1664</v>
      </c>
      <c r="F44" s="83">
        <v>881</v>
      </c>
      <c r="G44" s="83">
        <v>783</v>
      </c>
      <c r="H44" s="83">
        <v>5094</v>
      </c>
      <c r="I44" s="83">
        <v>2448</v>
      </c>
      <c r="J44" s="83">
        <v>2646</v>
      </c>
      <c r="K44" s="83">
        <v>3358</v>
      </c>
      <c r="L44" s="83">
        <v>1689</v>
      </c>
      <c r="M44" s="83">
        <v>1669</v>
      </c>
      <c r="N44" s="83">
        <v>7164</v>
      </c>
      <c r="O44" s="83">
        <v>3683</v>
      </c>
      <c r="P44" s="83">
        <v>3481</v>
      </c>
      <c r="Q44" s="83">
        <v>6589</v>
      </c>
      <c r="R44" s="83">
        <v>3227</v>
      </c>
      <c r="S44" s="83">
        <v>3362</v>
      </c>
    </row>
    <row r="45" spans="1:19" s="64" customFormat="1" x14ac:dyDescent="0.15">
      <c r="A45" s="78" t="str">
        <f>[1]연령별!A45</f>
        <v>32  세</v>
      </c>
      <c r="B45" s="85">
        <f t="shared" si="3"/>
        <v>24355</v>
      </c>
      <c r="C45" s="83">
        <f t="shared" si="4"/>
        <v>11977</v>
      </c>
      <c r="D45" s="83">
        <f t="shared" si="5"/>
        <v>12378</v>
      </c>
      <c r="E45" s="83">
        <v>1625</v>
      </c>
      <c r="F45" s="83">
        <v>898</v>
      </c>
      <c r="G45" s="83">
        <v>727</v>
      </c>
      <c r="H45" s="83">
        <v>5128</v>
      </c>
      <c r="I45" s="83">
        <v>2430</v>
      </c>
      <c r="J45" s="83">
        <v>2698</v>
      </c>
      <c r="K45" s="83">
        <v>3314</v>
      </c>
      <c r="L45" s="83">
        <v>1666</v>
      </c>
      <c r="M45" s="83">
        <v>1648</v>
      </c>
      <c r="N45" s="83">
        <v>7290</v>
      </c>
      <c r="O45" s="83">
        <v>3667</v>
      </c>
      <c r="P45" s="83">
        <v>3623</v>
      </c>
      <c r="Q45" s="83">
        <v>6998</v>
      </c>
      <c r="R45" s="83">
        <v>3316</v>
      </c>
      <c r="S45" s="83">
        <v>3682</v>
      </c>
    </row>
    <row r="46" spans="1:19" s="64" customFormat="1" x14ac:dyDescent="0.15">
      <c r="A46" s="78" t="str">
        <f>[1]연령별!A46</f>
        <v>33  세</v>
      </c>
      <c r="B46" s="85">
        <f t="shared" si="3"/>
        <v>21140</v>
      </c>
      <c r="C46" s="83">
        <f t="shared" si="4"/>
        <v>10704</v>
      </c>
      <c r="D46" s="83">
        <f t="shared" si="5"/>
        <v>10436</v>
      </c>
      <c r="E46" s="83">
        <v>1417</v>
      </c>
      <c r="F46" s="83">
        <v>785</v>
      </c>
      <c r="G46" s="83">
        <v>632</v>
      </c>
      <c r="H46" s="83">
        <v>4470</v>
      </c>
      <c r="I46" s="83">
        <v>2210</v>
      </c>
      <c r="J46" s="83">
        <v>2260</v>
      </c>
      <c r="K46" s="83">
        <v>2842</v>
      </c>
      <c r="L46" s="83">
        <v>1480</v>
      </c>
      <c r="M46" s="83">
        <v>1362</v>
      </c>
      <c r="N46" s="83">
        <v>6130</v>
      </c>
      <c r="O46" s="83">
        <v>3180</v>
      </c>
      <c r="P46" s="83">
        <v>2950</v>
      </c>
      <c r="Q46" s="83">
        <v>6281</v>
      </c>
      <c r="R46" s="83">
        <v>3049</v>
      </c>
      <c r="S46" s="83">
        <v>3232</v>
      </c>
    </row>
    <row r="47" spans="1:19" s="64" customFormat="1" x14ac:dyDescent="0.15">
      <c r="A47" s="78" t="str">
        <f>[1]연령별!A47</f>
        <v>34  세</v>
      </c>
      <c r="B47" s="85">
        <f t="shared" si="3"/>
        <v>23214</v>
      </c>
      <c r="C47" s="83">
        <f t="shared" si="4"/>
        <v>11497</v>
      </c>
      <c r="D47" s="83">
        <f t="shared" si="5"/>
        <v>11717</v>
      </c>
      <c r="E47" s="83">
        <v>1544</v>
      </c>
      <c r="F47" s="83">
        <v>828</v>
      </c>
      <c r="G47" s="83">
        <v>716</v>
      </c>
      <c r="H47" s="83">
        <v>4997</v>
      </c>
      <c r="I47" s="83">
        <v>2422</v>
      </c>
      <c r="J47" s="83">
        <v>2575</v>
      </c>
      <c r="K47" s="83">
        <v>3130</v>
      </c>
      <c r="L47" s="83">
        <v>1597</v>
      </c>
      <c r="M47" s="83">
        <v>1533</v>
      </c>
      <c r="N47" s="83">
        <v>6473</v>
      </c>
      <c r="O47" s="83">
        <v>3264</v>
      </c>
      <c r="P47" s="83">
        <v>3209</v>
      </c>
      <c r="Q47" s="83">
        <v>7070</v>
      </c>
      <c r="R47" s="83">
        <v>3386</v>
      </c>
      <c r="S47" s="83">
        <v>3684</v>
      </c>
    </row>
    <row r="48" spans="1:19" s="49" customFormat="1" x14ac:dyDescent="0.15">
      <c r="A48" s="77" t="str">
        <f>[1]연령별!A48</f>
        <v>35-39</v>
      </c>
      <c r="B48" s="84">
        <f t="shared" si="3"/>
        <v>124954</v>
      </c>
      <c r="C48" s="82">
        <f t="shared" si="4"/>
        <v>62284</v>
      </c>
      <c r="D48" s="82">
        <f t="shared" si="5"/>
        <v>62670</v>
      </c>
      <c r="E48" s="82">
        <v>7414</v>
      </c>
      <c r="F48" s="82">
        <v>4046</v>
      </c>
      <c r="G48" s="82">
        <v>3368</v>
      </c>
      <c r="H48" s="82">
        <v>27414</v>
      </c>
      <c r="I48" s="82">
        <v>13141</v>
      </c>
      <c r="J48" s="82">
        <v>14273</v>
      </c>
      <c r="K48" s="82">
        <v>15950</v>
      </c>
      <c r="L48" s="82">
        <v>8060</v>
      </c>
      <c r="M48" s="82">
        <v>7890</v>
      </c>
      <c r="N48" s="82">
        <v>35296</v>
      </c>
      <c r="O48" s="82">
        <v>17862</v>
      </c>
      <c r="P48" s="82">
        <v>17434</v>
      </c>
      <c r="Q48" s="82">
        <v>38880</v>
      </c>
      <c r="R48" s="82">
        <v>19175</v>
      </c>
      <c r="S48" s="82">
        <v>19705</v>
      </c>
    </row>
    <row r="49" spans="1:19" s="64" customFormat="1" x14ac:dyDescent="0.15">
      <c r="A49" s="78" t="str">
        <f>[1]연령별!A49</f>
        <v>35  세</v>
      </c>
      <c r="B49" s="85">
        <f t="shared" si="3"/>
        <v>23122</v>
      </c>
      <c r="C49" s="83">
        <f t="shared" si="4"/>
        <v>11659</v>
      </c>
      <c r="D49" s="83">
        <f t="shared" si="5"/>
        <v>11463</v>
      </c>
      <c r="E49" s="83">
        <v>1468</v>
      </c>
      <c r="F49" s="83">
        <v>815</v>
      </c>
      <c r="G49" s="83">
        <v>653</v>
      </c>
      <c r="H49" s="83">
        <v>4997</v>
      </c>
      <c r="I49" s="83">
        <v>2414</v>
      </c>
      <c r="J49" s="83">
        <v>2583</v>
      </c>
      <c r="K49" s="83">
        <v>2981</v>
      </c>
      <c r="L49" s="83">
        <v>1591</v>
      </c>
      <c r="M49" s="83">
        <v>1390</v>
      </c>
      <c r="N49" s="83">
        <v>6531</v>
      </c>
      <c r="O49" s="83">
        <v>3345</v>
      </c>
      <c r="P49" s="83">
        <v>3186</v>
      </c>
      <c r="Q49" s="83">
        <v>7145</v>
      </c>
      <c r="R49" s="83">
        <v>3494</v>
      </c>
      <c r="S49" s="83">
        <v>3651</v>
      </c>
    </row>
    <row r="50" spans="1:19" s="64" customFormat="1" x14ac:dyDescent="0.15">
      <c r="A50" s="78" t="str">
        <f>[1]연령별!A50</f>
        <v>36  세</v>
      </c>
      <c r="B50" s="85">
        <f t="shared" si="3"/>
        <v>23058</v>
      </c>
      <c r="C50" s="83">
        <f t="shared" si="4"/>
        <v>11503</v>
      </c>
      <c r="D50" s="83">
        <f t="shared" si="5"/>
        <v>11555</v>
      </c>
      <c r="E50" s="83">
        <v>1332</v>
      </c>
      <c r="F50" s="83">
        <v>726</v>
      </c>
      <c r="G50" s="83">
        <v>606</v>
      </c>
      <c r="H50" s="83">
        <v>4865</v>
      </c>
      <c r="I50" s="83">
        <v>2348</v>
      </c>
      <c r="J50" s="83">
        <v>2517</v>
      </c>
      <c r="K50" s="83">
        <v>3011</v>
      </c>
      <c r="L50" s="83">
        <v>1542</v>
      </c>
      <c r="M50" s="83">
        <v>1469</v>
      </c>
      <c r="N50" s="83">
        <v>6564</v>
      </c>
      <c r="O50" s="83">
        <v>3400</v>
      </c>
      <c r="P50" s="83">
        <v>3164</v>
      </c>
      <c r="Q50" s="83">
        <v>7286</v>
      </c>
      <c r="R50" s="83">
        <v>3487</v>
      </c>
      <c r="S50" s="83">
        <v>3799</v>
      </c>
    </row>
    <row r="51" spans="1:19" s="64" customFormat="1" x14ac:dyDescent="0.15">
      <c r="A51" s="78" t="str">
        <f>[1]연령별!A51</f>
        <v>37  세</v>
      </c>
      <c r="B51" s="85">
        <f t="shared" si="3"/>
        <v>25957</v>
      </c>
      <c r="C51" s="83">
        <f t="shared" si="4"/>
        <v>13014</v>
      </c>
      <c r="D51" s="83">
        <f t="shared" si="5"/>
        <v>12943</v>
      </c>
      <c r="E51" s="83">
        <v>1533</v>
      </c>
      <c r="F51" s="83">
        <v>858</v>
      </c>
      <c r="G51" s="83">
        <v>675</v>
      </c>
      <c r="H51" s="83">
        <v>5763</v>
      </c>
      <c r="I51" s="83">
        <v>2816</v>
      </c>
      <c r="J51" s="83">
        <v>2947</v>
      </c>
      <c r="K51" s="83">
        <v>3219</v>
      </c>
      <c r="L51" s="83">
        <v>1609</v>
      </c>
      <c r="M51" s="83">
        <v>1610</v>
      </c>
      <c r="N51" s="83">
        <v>7349</v>
      </c>
      <c r="O51" s="83">
        <v>3713</v>
      </c>
      <c r="P51" s="83">
        <v>3636</v>
      </c>
      <c r="Q51" s="83">
        <v>8093</v>
      </c>
      <c r="R51" s="83">
        <v>4018</v>
      </c>
      <c r="S51" s="83">
        <v>4075</v>
      </c>
    </row>
    <row r="52" spans="1:19" s="64" customFormat="1" x14ac:dyDescent="0.15">
      <c r="A52" s="78" t="str">
        <f>[1]연령별!A52</f>
        <v>38  세</v>
      </c>
      <c r="B52" s="85">
        <f t="shared" si="3"/>
        <v>26348</v>
      </c>
      <c r="C52" s="83">
        <f t="shared" si="4"/>
        <v>12972</v>
      </c>
      <c r="D52" s="83">
        <f t="shared" si="5"/>
        <v>13376</v>
      </c>
      <c r="E52" s="83">
        <v>1576</v>
      </c>
      <c r="F52" s="83">
        <v>838</v>
      </c>
      <c r="G52" s="83">
        <v>738</v>
      </c>
      <c r="H52" s="83">
        <v>5849</v>
      </c>
      <c r="I52" s="83">
        <v>2752</v>
      </c>
      <c r="J52" s="83">
        <v>3097</v>
      </c>
      <c r="K52" s="83">
        <v>3316</v>
      </c>
      <c r="L52" s="83">
        <v>1643</v>
      </c>
      <c r="M52" s="83">
        <v>1673</v>
      </c>
      <c r="N52" s="83">
        <v>7354</v>
      </c>
      <c r="O52" s="83">
        <v>3670</v>
      </c>
      <c r="P52" s="83">
        <v>3684</v>
      </c>
      <c r="Q52" s="83">
        <v>8253</v>
      </c>
      <c r="R52" s="83">
        <v>4069</v>
      </c>
      <c r="S52" s="83">
        <v>4184</v>
      </c>
    </row>
    <row r="53" spans="1:19" s="64" customFormat="1" x14ac:dyDescent="0.15">
      <c r="A53" s="78" t="str">
        <f>[1]연령별!A53</f>
        <v>39  세</v>
      </c>
      <c r="B53" s="85">
        <f t="shared" si="3"/>
        <v>26469</v>
      </c>
      <c r="C53" s="83">
        <f t="shared" si="4"/>
        <v>13136</v>
      </c>
      <c r="D53" s="83">
        <f t="shared" si="5"/>
        <v>13333</v>
      </c>
      <c r="E53" s="83">
        <v>1505</v>
      </c>
      <c r="F53" s="83">
        <v>809</v>
      </c>
      <c r="G53" s="83">
        <v>696</v>
      </c>
      <c r="H53" s="83">
        <v>5940</v>
      </c>
      <c r="I53" s="83">
        <v>2811</v>
      </c>
      <c r="J53" s="83">
        <v>3129</v>
      </c>
      <c r="K53" s="83">
        <v>3423</v>
      </c>
      <c r="L53" s="83">
        <v>1675</v>
      </c>
      <c r="M53" s="83">
        <v>1748</v>
      </c>
      <c r="N53" s="83">
        <v>7498</v>
      </c>
      <c r="O53" s="83">
        <v>3734</v>
      </c>
      <c r="P53" s="83">
        <v>3764</v>
      </c>
      <c r="Q53" s="83">
        <v>8103</v>
      </c>
      <c r="R53" s="83">
        <v>4107</v>
      </c>
      <c r="S53" s="83">
        <v>3996</v>
      </c>
    </row>
    <row r="54" spans="1:19" s="49" customFormat="1" x14ac:dyDescent="0.15">
      <c r="A54" s="77" t="str">
        <f>[1]연령별!A54</f>
        <v>40-44</v>
      </c>
      <c r="B54" s="84">
        <f t="shared" si="3"/>
        <v>133409</v>
      </c>
      <c r="C54" s="82">
        <f t="shared" si="4"/>
        <v>66526</v>
      </c>
      <c r="D54" s="82">
        <f t="shared" si="5"/>
        <v>66883</v>
      </c>
      <c r="E54" s="82">
        <v>7694</v>
      </c>
      <c r="F54" s="82">
        <v>4160</v>
      </c>
      <c r="G54" s="82">
        <v>3534</v>
      </c>
      <c r="H54" s="82">
        <v>30162</v>
      </c>
      <c r="I54" s="82">
        <v>14808</v>
      </c>
      <c r="J54" s="82">
        <v>15354</v>
      </c>
      <c r="K54" s="82">
        <v>17607</v>
      </c>
      <c r="L54" s="82">
        <v>8393</v>
      </c>
      <c r="M54" s="82">
        <v>9214</v>
      </c>
      <c r="N54" s="82">
        <v>38893</v>
      </c>
      <c r="O54" s="82">
        <v>19057</v>
      </c>
      <c r="P54" s="82">
        <v>19836</v>
      </c>
      <c r="Q54" s="82">
        <v>39053</v>
      </c>
      <c r="R54" s="82">
        <v>20108</v>
      </c>
      <c r="S54" s="82">
        <v>18945</v>
      </c>
    </row>
    <row r="55" spans="1:19" s="64" customFormat="1" x14ac:dyDescent="0.15">
      <c r="A55" s="78" t="str">
        <f>[1]연령별!A55</f>
        <v>40  세</v>
      </c>
      <c r="B55" s="85">
        <f t="shared" si="3"/>
        <v>27639</v>
      </c>
      <c r="C55" s="83">
        <f t="shared" si="4"/>
        <v>13776</v>
      </c>
      <c r="D55" s="83">
        <f t="shared" si="5"/>
        <v>13863</v>
      </c>
      <c r="E55" s="83">
        <v>1583</v>
      </c>
      <c r="F55" s="83">
        <v>884</v>
      </c>
      <c r="G55" s="83">
        <v>699</v>
      </c>
      <c r="H55" s="83">
        <v>6179</v>
      </c>
      <c r="I55" s="83">
        <v>2967</v>
      </c>
      <c r="J55" s="83">
        <v>3212</v>
      </c>
      <c r="K55" s="83">
        <v>3540</v>
      </c>
      <c r="L55" s="83">
        <v>1732</v>
      </c>
      <c r="M55" s="83">
        <v>1808</v>
      </c>
      <c r="N55" s="83">
        <v>7853</v>
      </c>
      <c r="O55" s="83">
        <v>3838</v>
      </c>
      <c r="P55" s="83">
        <v>4015</v>
      </c>
      <c r="Q55" s="83">
        <v>8484</v>
      </c>
      <c r="R55" s="83">
        <v>4355</v>
      </c>
      <c r="S55" s="83">
        <v>4129</v>
      </c>
    </row>
    <row r="56" spans="1:19" s="64" customFormat="1" x14ac:dyDescent="0.15">
      <c r="A56" s="78" t="str">
        <f>[1]연령별!A56</f>
        <v>41  세</v>
      </c>
      <c r="B56" s="85">
        <f t="shared" si="3"/>
        <v>27270</v>
      </c>
      <c r="C56" s="83">
        <f t="shared" si="4"/>
        <v>13667</v>
      </c>
      <c r="D56" s="83">
        <f t="shared" si="5"/>
        <v>13603</v>
      </c>
      <c r="E56" s="83">
        <v>1583</v>
      </c>
      <c r="F56" s="83">
        <v>853</v>
      </c>
      <c r="G56" s="83">
        <v>730</v>
      </c>
      <c r="H56" s="83">
        <v>6109</v>
      </c>
      <c r="I56" s="83">
        <v>3022</v>
      </c>
      <c r="J56" s="83">
        <v>3087</v>
      </c>
      <c r="K56" s="83">
        <v>3499</v>
      </c>
      <c r="L56" s="83">
        <v>1644</v>
      </c>
      <c r="M56" s="83">
        <v>1855</v>
      </c>
      <c r="N56" s="83">
        <v>7844</v>
      </c>
      <c r="O56" s="83">
        <v>3839</v>
      </c>
      <c r="P56" s="83">
        <v>4005</v>
      </c>
      <c r="Q56" s="83">
        <v>8235</v>
      </c>
      <c r="R56" s="83">
        <v>4309</v>
      </c>
      <c r="S56" s="83">
        <v>3926</v>
      </c>
    </row>
    <row r="57" spans="1:19" s="64" customFormat="1" x14ac:dyDescent="0.15">
      <c r="A57" s="78" t="str">
        <f>[1]연령별!A57</f>
        <v>42  세</v>
      </c>
      <c r="B57" s="85">
        <f t="shared" si="3"/>
        <v>25955</v>
      </c>
      <c r="C57" s="83">
        <f t="shared" si="4"/>
        <v>12966</v>
      </c>
      <c r="D57" s="83">
        <f t="shared" si="5"/>
        <v>12989</v>
      </c>
      <c r="E57" s="83">
        <v>1495</v>
      </c>
      <c r="F57" s="83">
        <v>816</v>
      </c>
      <c r="G57" s="83">
        <v>679</v>
      </c>
      <c r="H57" s="83">
        <v>5994</v>
      </c>
      <c r="I57" s="83">
        <v>2922</v>
      </c>
      <c r="J57" s="83">
        <v>3072</v>
      </c>
      <c r="K57" s="83">
        <v>3400</v>
      </c>
      <c r="L57" s="83">
        <v>1644</v>
      </c>
      <c r="M57" s="83">
        <v>1756</v>
      </c>
      <c r="N57" s="83">
        <v>7531</v>
      </c>
      <c r="O57" s="83">
        <v>3696</v>
      </c>
      <c r="P57" s="83">
        <v>3835</v>
      </c>
      <c r="Q57" s="83">
        <v>7535</v>
      </c>
      <c r="R57" s="83">
        <v>3888</v>
      </c>
      <c r="S57" s="83">
        <v>3647</v>
      </c>
    </row>
    <row r="58" spans="1:19" s="64" customFormat="1" x14ac:dyDescent="0.15">
      <c r="A58" s="78" t="str">
        <f>[1]연령별!A58</f>
        <v>43  세</v>
      </c>
      <c r="B58" s="85">
        <f t="shared" si="3"/>
        <v>27508</v>
      </c>
      <c r="C58" s="83">
        <f t="shared" si="4"/>
        <v>13684</v>
      </c>
      <c r="D58" s="83">
        <f t="shared" si="5"/>
        <v>13824</v>
      </c>
      <c r="E58" s="83">
        <v>1547</v>
      </c>
      <c r="F58" s="83">
        <v>803</v>
      </c>
      <c r="G58" s="83">
        <v>744</v>
      </c>
      <c r="H58" s="83">
        <v>6146</v>
      </c>
      <c r="I58" s="83">
        <v>3065</v>
      </c>
      <c r="J58" s="83">
        <v>3081</v>
      </c>
      <c r="K58" s="83">
        <v>3689</v>
      </c>
      <c r="L58" s="83">
        <v>1733</v>
      </c>
      <c r="M58" s="83">
        <v>1956</v>
      </c>
      <c r="N58" s="83">
        <v>8171</v>
      </c>
      <c r="O58" s="83">
        <v>4071</v>
      </c>
      <c r="P58" s="83">
        <v>4100</v>
      </c>
      <c r="Q58" s="83">
        <v>7955</v>
      </c>
      <c r="R58" s="83">
        <v>4012</v>
      </c>
      <c r="S58" s="83">
        <v>3943</v>
      </c>
    </row>
    <row r="59" spans="1:19" s="64" customFormat="1" x14ac:dyDescent="0.15">
      <c r="A59" s="78" t="str">
        <f>[1]연령별!A59</f>
        <v>44  세</v>
      </c>
      <c r="B59" s="85">
        <f t="shared" si="3"/>
        <v>25037</v>
      </c>
      <c r="C59" s="83">
        <f t="shared" si="4"/>
        <v>12433</v>
      </c>
      <c r="D59" s="83">
        <f t="shared" si="5"/>
        <v>12604</v>
      </c>
      <c r="E59" s="83">
        <v>1486</v>
      </c>
      <c r="F59" s="83">
        <v>804</v>
      </c>
      <c r="G59" s="83">
        <v>682</v>
      </c>
      <c r="H59" s="83">
        <v>5734</v>
      </c>
      <c r="I59" s="83">
        <v>2832</v>
      </c>
      <c r="J59" s="83">
        <v>2902</v>
      </c>
      <c r="K59" s="83">
        <v>3479</v>
      </c>
      <c r="L59" s="83">
        <v>1640</v>
      </c>
      <c r="M59" s="83">
        <v>1839</v>
      </c>
      <c r="N59" s="83">
        <v>7494</v>
      </c>
      <c r="O59" s="83">
        <v>3613</v>
      </c>
      <c r="P59" s="83">
        <v>3881</v>
      </c>
      <c r="Q59" s="83">
        <v>6844</v>
      </c>
      <c r="R59" s="83">
        <v>3544</v>
      </c>
      <c r="S59" s="83">
        <v>3300</v>
      </c>
    </row>
    <row r="60" spans="1:19" s="49" customFormat="1" x14ac:dyDescent="0.15">
      <c r="A60" s="77" t="str">
        <f>[1]연령별!A60</f>
        <v>45-49</v>
      </c>
      <c r="B60" s="84">
        <f t="shared" si="3"/>
        <v>118440</v>
      </c>
      <c r="C60" s="82">
        <f t="shared" si="4"/>
        <v>59552</v>
      </c>
      <c r="D60" s="82">
        <f t="shared" si="5"/>
        <v>58888</v>
      </c>
      <c r="E60" s="82">
        <v>7747</v>
      </c>
      <c r="F60" s="82">
        <v>3927</v>
      </c>
      <c r="G60" s="82">
        <v>3820</v>
      </c>
      <c r="H60" s="82">
        <v>25869</v>
      </c>
      <c r="I60" s="82">
        <v>12789</v>
      </c>
      <c r="J60" s="82">
        <v>13080</v>
      </c>
      <c r="K60" s="82">
        <v>17392</v>
      </c>
      <c r="L60" s="82">
        <v>8316</v>
      </c>
      <c r="M60" s="82">
        <v>9076</v>
      </c>
      <c r="N60" s="82">
        <v>37479</v>
      </c>
      <c r="O60" s="82">
        <v>18453</v>
      </c>
      <c r="P60" s="82">
        <v>19026</v>
      </c>
      <c r="Q60" s="82">
        <v>29953</v>
      </c>
      <c r="R60" s="82">
        <v>16067</v>
      </c>
      <c r="S60" s="82">
        <v>13886</v>
      </c>
    </row>
    <row r="61" spans="1:19" s="64" customFormat="1" x14ac:dyDescent="0.15">
      <c r="A61" s="78" t="str">
        <f>[1]연령별!A61</f>
        <v>45  세</v>
      </c>
      <c r="B61" s="85">
        <f t="shared" si="3"/>
        <v>24429</v>
      </c>
      <c r="C61" s="83">
        <f t="shared" si="4"/>
        <v>12472</v>
      </c>
      <c r="D61" s="83">
        <f t="shared" si="5"/>
        <v>11957</v>
      </c>
      <c r="E61" s="83">
        <v>1479</v>
      </c>
      <c r="F61" s="83">
        <v>799</v>
      </c>
      <c r="G61" s="83">
        <v>680</v>
      </c>
      <c r="H61" s="83">
        <v>5360</v>
      </c>
      <c r="I61" s="83">
        <v>2688</v>
      </c>
      <c r="J61" s="83">
        <v>2672</v>
      </c>
      <c r="K61" s="83">
        <v>3391</v>
      </c>
      <c r="L61" s="83">
        <v>1646</v>
      </c>
      <c r="M61" s="83">
        <v>1745</v>
      </c>
      <c r="N61" s="83">
        <v>7515</v>
      </c>
      <c r="O61" s="83">
        <v>3809</v>
      </c>
      <c r="P61" s="83">
        <v>3706</v>
      </c>
      <c r="Q61" s="83">
        <v>6684</v>
      </c>
      <c r="R61" s="83">
        <v>3530</v>
      </c>
      <c r="S61" s="83">
        <v>3154</v>
      </c>
    </row>
    <row r="62" spans="1:19" s="64" customFormat="1" x14ac:dyDescent="0.15">
      <c r="A62" s="78" t="str">
        <f>[1]연령별!A62</f>
        <v>46  세</v>
      </c>
      <c r="B62" s="85">
        <f t="shared" si="3"/>
        <v>24523</v>
      </c>
      <c r="C62" s="83">
        <f t="shared" si="4"/>
        <v>12137</v>
      </c>
      <c r="D62" s="83">
        <f t="shared" si="5"/>
        <v>12386</v>
      </c>
      <c r="E62" s="83">
        <v>1494</v>
      </c>
      <c r="F62" s="83">
        <v>751</v>
      </c>
      <c r="G62" s="83">
        <v>743</v>
      </c>
      <c r="H62" s="83">
        <v>5336</v>
      </c>
      <c r="I62" s="83">
        <v>2654</v>
      </c>
      <c r="J62" s="83">
        <v>2682</v>
      </c>
      <c r="K62" s="83">
        <v>3483</v>
      </c>
      <c r="L62" s="83">
        <v>1638</v>
      </c>
      <c r="M62" s="83">
        <v>1845</v>
      </c>
      <c r="N62" s="83">
        <v>7670</v>
      </c>
      <c r="O62" s="83">
        <v>3678</v>
      </c>
      <c r="P62" s="83">
        <v>3992</v>
      </c>
      <c r="Q62" s="83">
        <v>6540</v>
      </c>
      <c r="R62" s="83">
        <v>3416</v>
      </c>
      <c r="S62" s="83">
        <v>3124</v>
      </c>
    </row>
    <row r="63" spans="1:19" s="64" customFormat="1" x14ac:dyDescent="0.15">
      <c r="A63" s="78" t="str">
        <f>[1]연령별!A63</f>
        <v>47  세</v>
      </c>
      <c r="B63" s="85">
        <f t="shared" si="3"/>
        <v>23081</v>
      </c>
      <c r="C63" s="83">
        <f t="shared" si="4"/>
        <v>11642</v>
      </c>
      <c r="D63" s="83">
        <f t="shared" si="5"/>
        <v>11439</v>
      </c>
      <c r="E63" s="83">
        <v>1480</v>
      </c>
      <c r="F63" s="83">
        <v>741</v>
      </c>
      <c r="G63" s="83">
        <v>739</v>
      </c>
      <c r="H63" s="83">
        <v>5119</v>
      </c>
      <c r="I63" s="83">
        <v>2551</v>
      </c>
      <c r="J63" s="83">
        <v>2568</v>
      </c>
      <c r="K63" s="83">
        <v>3448</v>
      </c>
      <c r="L63" s="83">
        <v>1639</v>
      </c>
      <c r="M63" s="83">
        <v>1809</v>
      </c>
      <c r="N63" s="83">
        <v>7280</v>
      </c>
      <c r="O63" s="83">
        <v>3625</v>
      </c>
      <c r="P63" s="83">
        <v>3655</v>
      </c>
      <c r="Q63" s="83">
        <v>5754</v>
      </c>
      <c r="R63" s="83">
        <v>3086</v>
      </c>
      <c r="S63" s="83">
        <v>2668</v>
      </c>
    </row>
    <row r="64" spans="1:19" s="64" customFormat="1" x14ac:dyDescent="0.15">
      <c r="A64" s="78" t="str">
        <f>[1]연령별!A64</f>
        <v>48  세</v>
      </c>
      <c r="B64" s="85">
        <f t="shared" si="3"/>
        <v>23208</v>
      </c>
      <c r="C64" s="83">
        <f t="shared" si="4"/>
        <v>11690</v>
      </c>
      <c r="D64" s="83">
        <f t="shared" si="5"/>
        <v>11518</v>
      </c>
      <c r="E64" s="83">
        <v>1619</v>
      </c>
      <c r="F64" s="83">
        <v>831</v>
      </c>
      <c r="G64" s="83">
        <v>788</v>
      </c>
      <c r="H64" s="83">
        <v>4953</v>
      </c>
      <c r="I64" s="83">
        <v>2432</v>
      </c>
      <c r="J64" s="83">
        <v>2521</v>
      </c>
      <c r="K64" s="83">
        <v>3545</v>
      </c>
      <c r="L64" s="83">
        <v>1718</v>
      </c>
      <c r="M64" s="83">
        <v>1827</v>
      </c>
      <c r="N64" s="83">
        <v>7468</v>
      </c>
      <c r="O64" s="83">
        <v>3688</v>
      </c>
      <c r="P64" s="83">
        <v>3780</v>
      </c>
      <c r="Q64" s="83">
        <v>5623</v>
      </c>
      <c r="R64" s="83">
        <v>3021</v>
      </c>
      <c r="S64" s="83">
        <v>2602</v>
      </c>
    </row>
    <row r="65" spans="1:19" s="64" customFormat="1" x14ac:dyDescent="0.15">
      <c r="A65" s="78" t="str">
        <f>[1]연령별!A65</f>
        <v>49  세</v>
      </c>
      <c r="B65" s="85">
        <f t="shared" si="3"/>
        <v>23199</v>
      </c>
      <c r="C65" s="83">
        <f t="shared" si="4"/>
        <v>11611</v>
      </c>
      <c r="D65" s="83">
        <f t="shared" si="5"/>
        <v>11588</v>
      </c>
      <c r="E65" s="83">
        <v>1675</v>
      </c>
      <c r="F65" s="83">
        <v>805</v>
      </c>
      <c r="G65" s="83">
        <v>870</v>
      </c>
      <c r="H65" s="83">
        <v>5101</v>
      </c>
      <c r="I65" s="83">
        <v>2464</v>
      </c>
      <c r="J65" s="83">
        <v>2637</v>
      </c>
      <c r="K65" s="83">
        <v>3525</v>
      </c>
      <c r="L65" s="83">
        <v>1675</v>
      </c>
      <c r="M65" s="83">
        <v>1850</v>
      </c>
      <c r="N65" s="83">
        <v>7546</v>
      </c>
      <c r="O65" s="83">
        <v>3653</v>
      </c>
      <c r="P65" s="83">
        <v>3893</v>
      </c>
      <c r="Q65" s="83">
        <v>5352</v>
      </c>
      <c r="R65" s="83">
        <v>3014</v>
      </c>
      <c r="S65" s="83">
        <v>2338</v>
      </c>
    </row>
    <row r="66" spans="1:19" s="49" customFormat="1" x14ac:dyDescent="0.15">
      <c r="A66" s="77" t="str">
        <f>[1]연령별!A66</f>
        <v>50-54</v>
      </c>
      <c r="B66" s="84">
        <f t="shared" si="3"/>
        <v>112801</v>
      </c>
      <c r="C66" s="82">
        <f t="shared" si="4"/>
        <v>55418</v>
      </c>
      <c r="D66" s="82">
        <f t="shared" si="5"/>
        <v>57383</v>
      </c>
      <c r="E66" s="82">
        <v>9222</v>
      </c>
      <c r="F66" s="82">
        <v>4517</v>
      </c>
      <c r="G66" s="82">
        <v>4705</v>
      </c>
      <c r="H66" s="82">
        <v>24254</v>
      </c>
      <c r="I66" s="82">
        <v>11730</v>
      </c>
      <c r="J66" s="82">
        <v>12524</v>
      </c>
      <c r="K66" s="82">
        <v>18631</v>
      </c>
      <c r="L66" s="82">
        <v>8722</v>
      </c>
      <c r="M66" s="82">
        <v>9909</v>
      </c>
      <c r="N66" s="82">
        <v>37241</v>
      </c>
      <c r="O66" s="82">
        <v>18031</v>
      </c>
      <c r="P66" s="82">
        <v>19210</v>
      </c>
      <c r="Q66" s="82">
        <v>23453</v>
      </c>
      <c r="R66" s="82">
        <v>12418</v>
      </c>
      <c r="S66" s="82">
        <v>11035</v>
      </c>
    </row>
    <row r="67" spans="1:19" s="64" customFormat="1" x14ac:dyDescent="0.15">
      <c r="A67" s="78" t="str">
        <f>[1]연령별!A67</f>
        <v>50  세</v>
      </c>
      <c r="B67" s="85">
        <f t="shared" si="3"/>
        <v>23644</v>
      </c>
      <c r="C67" s="83">
        <f t="shared" si="4"/>
        <v>11713</v>
      </c>
      <c r="D67" s="83">
        <f t="shared" si="5"/>
        <v>11931</v>
      </c>
      <c r="E67" s="83">
        <v>1786</v>
      </c>
      <c r="F67" s="83">
        <v>883</v>
      </c>
      <c r="G67" s="83">
        <v>903</v>
      </c>
      <c r="H67" s="83">
        <v>5037</v>
      </c>
      <c r="I67" s="83">
        <v>2483</v>
      </c>
      <c r="J67" s="83">
        <v>2554</v>
      </c>
      <c r="K67" s="83">
        <v>3786</v>
      </c>
      <c r="L67" s="83">
        <v>1760</v>
      </c>
      <c r="M67" s="83">
        <v>2026</v>
      </c>
      <c r="N67" s="83">
        <v>7780</v>
      </c>
      <c r="O67" s="83">
        <v>3778</v>
      </c>
      <c r="P67" s="83">
        <v>4002</v>
      </c>
      <c r="Q67" s="83">
        <v>5255</v>
      </c>
      <c r="R67" s="83">
        <v>2809</v>
      </c>
      <c r="S67" s="83">
        <v>2446</v>
      </c>
    </row>
    <row r="68" spans="1:19" s="64" customFormat="1" x14ac:dyDescent="0.15">
      <c r="A68" s="78" t="str">
        <f>[1]연령별!A68</f>
        <v>51  세</v>
      </c>
      <c r="B68" s="85">
        <f t="shared" si="3"/>
        <v>25513</v>
      </c>
      <c r="C68" s="83">
        <f t="shared" si="4"/>
        <v>12544</v>
      </c>
      <c r="D68" s="83">
        <f t="shared" si="5"/>
        <v>12969</v>
      </c>
      <c r="E68" s="83">
        <v>2007</v>
      </c>
      <c r="F68" s="83">
        <v>934</v>
      </c>
      <c r="G68" s="83">
        <v>1073</v>
      </c>
      <c r="H68" s="83">
        <v>5496</v>
      </c>
      <c r="I68" s="83">
        <v>2617</v>
      </c>
      <c r="J68" s="83">
        <v>2879</v>
      </c>
      <c r="K68" s="83">
        <v>4125</v>
      </c>
      <c r="L68" s="83">
        <v>1935</v>
      </c>
      <c r="M68" s="83">
        <v>2190</v>
      </c>
      <c r="N68" s="83">
        <v>8372</v>
      </c>
      <c r="O68" s="83">
        <v>4081</v>
      </c>
      <c r="P68" s="83">
        <v>4291</v>
      </c>
      <c r="Q68" s="83">
        <v>5513</v>
      </c>
      <c r="R68" s="83">
        <v>2977</v>
      </c>
      <c r="S68" s="83">
        <v>2536</v>
      </c>
    </row>
    <row r="69" spans="1:19" s="64" customFormat="1" x14ac:dyDescent="0.15">
      <c r="A69" s="78" t="str">
        <f>[1]연령별!A69</f>
        <v>52  세</v>
      </c>
      <c r="B69" s="85">
        <f t="shared" ref="B69:B100" si="6">SUM(C69:D69)</f>
        <v>22990</v>
      </c>
      <c r="C69" s="83">
        <f t="shared" ref="C69:C100" si="7">SUM(F69,I69,L69,O69,R69)</f>
        <v>11246</v>
      </c>
      <c r="D69" s="83">
        <f t="shared" ref="D69:D100" si="8">SUM(G69,J69,M69,P69,S69)</f>
        <v>11744</v>
      </c>
      <c r="E69" s="83">
        <v>1824</v>
      </c>
      <c r="F69" s="83">
        <v>906</v>
      </c>
      <c r="G69" s="83">
        <v>918</v>
      </c>
      <c r="H69" s="83">
        <v>4900</v>
      </c>
      <c r="I69" s="83">
        <v>2366</v>
      </c>
      <c r="J69" s="83">
        <v>2534</v>
      </c>
      <c r="K69" s="83">
        <v>3785</v>
      </c>
      <c r="L69" s="83">
        <v>1774</v>
      </c>
      <c r="M69" s="83">
        <v>2011</v>
      </c>
      <c r="N69" s="83">
        <v>7724</v>
      </c>
      <c r="O69" s="83">
        <v>3704</v>
      </c>
      <c r="P69" s="83">
        <v>4020</v>
      </c>
      <c r="Q69" s="83">
        <v>4757</v>
      </c>
      <c r="R69" s="83">
        <v>2496</v>
      </c>
      <c r="S69" s="83">
        <v>2261</v>
      </c>
    </row>
    <row r="70" spans="1:19" s="64" customFormat="1" x14ac:dyDescent="0.15">
      <c r="A70" s="78" t="str">
        <f>[1]연령별!A70</f>
        <v>53  세</v>
      </c>
      <c r="B70" s="85">
        <f t="shared" si="6"/>
        <v>20439</v>
      </c>
      <c r="C70" s="83">
        <f t="shared" si="7"/>
        <v>9972</v>
      </c>
      <c r="D70" s="83">
        <f t="shared" si="8"/>
        <v>10467</v>
      </c>
      <c r="E70" s="83">
        <v>1776</v>
      </c>
      <c r="F70" s="83">
        <v>887</v>
      </c>
      <c r="G70" s="83">
        <v>889</v>
      </c>
      <c r="H70" s="83">
        <v>4436</v>
      </c>
      <c r="I70" s="83">
        <v>2110</v>
      </c>
      <c r="J70" s="83">
        <v>2326</v>
      </c>
      <c r="K70" s="83">
        <v>3471</v>
      </c>
      <c r="L70" s="83">
        <v>1651</v>
      </c>
      <c r="M70" s="83">
        <v>1820</v>
      </c>
      <c r="N70" s="83">
        <v>6674</v>
      </c>
      <c r="O70" s="83">
        <v>3182</v>
      </c>
      <c r="P70" s="83">
        <v>3492</v>
      </c>
      <c r="Q70" s="83">
        <v>4082</v>
      </c>
      <c r="R70" s="83">
        <v>2142</v>
      </c>
      <c r="S70" s="83">
        <v>1940</v>
      </c>
    </row>
    <row r="71" spans="1:19" s="64" customFormat="1" x14ac:dyDescent="0.15">
      <c r="A71" s="78" t="str">
        <f>[1]연령별!A71</f>
        <v>54  세</v>
      </c>
      <c r="B71" s="85">
        <f t="shared" si="6"/>
        <v>20215</v>
      </c>
      <c r="C71" s="83">
        <f t="shared" si="7"/>
        <v>9943</v>
      </c>
      <c r="D71" s="83">
        <f t="shared" si="8"/>
        <v>10272</v>
      </c>
      <c r="E71" s="83">
        <v>1829</v>
      </c>
      <c r="F71" s="83">
        <v>907</v>
      </c>
      <c r="G71" s="83">
        <v>922</v>
      </c>
      <c r="H71" s="83">
        <v>4385</v>
      </c>
      <c r="I71" s="83">
        <v>2154</v>
      </c>
      <c r="J71" s="83">
        <v>2231</v>
      </c>
      <c r="K71" s="83">
        <v>3464</v>
      </c>
      <c r="L71" s="83">
        <v>1602</v>
      </c>
      <c r="M71" s="83">
        <v>1862</v>
      </c>
      <c r="N71" s="83">
        <v>6691</v>
      </c>
      <c r="O71" s="83">
        <v>3286</v>
      </c>
      <c r="P71" s="83">
        <v>3405</v>
      </c>
      <c r="Q71" s="83">
        <v>3846</v>
      </c>
      <c r="R71" s="83">
        <v>1994</v>
      </c>
      <c r="S71" s="83">
        <v>1852</v>
      </c>
    </row>
    <row r="72" spans="1:19" s="49" customFormat="1" x14ac:dyDescent="0.15">
      <c r="A72" s="77" t="str">
        <f>[1]연령별!A72</f>
        <v>55-59</v>
      </c>
      <c r="B72" s="84">
        <f t="shared" si="6"/>
        <v>77326</v>
      </c>
      <c r="C72" s="82">
        <f t="shared" si="7"/>
        <v>37628</v>
      </c>
      <c r="D72" s="82">
        <f t="shared" si="8"/>
        <v>39698</v>
      </c>
      <c r="E72" s="82">
        <v>7804</v>
      </c>
      <c r="F72" s="82">
        <v>3696</v>
      </c>
      <c r="G72" s="82">
        <v>4108</v>
      </c>
      <c r="H72" s="82">
        <v>16706</v>
      </c>
      <c r="I72" s="82">
        <v>8136</v>
      </c>
      <c r="J72" s="82">
        <v>8570</v>
      </c>
      <c r="K72" s="82">
        <v>13721</v>
      </c>
      <c r="L72" s="82">
        <v>6486</v>
      </c>
      <c r="M72" s="82">
        <v>7235</v>
      </c>
      <c r="N72" s="82">
        <v>25259</v>
      </c>
      <c r="O72" s="82">
        <v>12431</v>
      </c>
      <c r="P72" s="82">
        <v>12828</v>
      </c>
      <c r="Q72" s="82">
        <v>13836</v>
      </c>
      <c r="R72" s="82">
        <v>6879</v>
      </c>
      <c r="S72" s="82">
        <v>6957</v>
      </c>
    </row>
    <row r="73" spans="1:19" s="64" customFormat="1" x14ac:dyDescent="0.15">
      <c r="A73" s="78" t="str">
        <f>[1]연령별!A73</f>
        <v>55  세</v>
      </c>
      <c r="B73" s="85">
        <f t="shared" si="6"/>
        <v>17029</v>
      </c>
      <c r="C73" s="83">
        <f t="shared" si="7"/>
        <v>8506</v>
      </c>
      <c r="D73" s="83">
        <f t="shared" si="8"/>
        <v>8523</v>
      </c>
      <c r="E73" s="83">
        <v>1578</v>
      </c>
      <c r="F73" s="83">
        <v>796</v>
      </c>
      <c r="G73" s="83">
        <v>782</v>
      </c>
      <c r="H73" s="83">
        <v>3768</v>
      </c>
      <c r="I73" s="83">
        <v>1877</v>
      </c>
      <c r="J73" s="83">
        <v>1891</v>
      </c>
      <c r="K73" s="83">
        <v>2981</v>
      </c>
      <c r="L73" s="83">
        <v>1429</v>
      </c>
      <c r="M73" s="83">
        <v>1552</v>
      </c>
      <c r="N73" s="83">
        <v>5555</v>
      </c>
      <c r="O73" s="83">
        <v>2793</v>
      </c>
      <c r="P73" s="83">
        <v>2762</v>
      </c>
      <c r="Q73" s="83">
        <v>3147</v>
      </c>
      <c r="R73" s="83">
        <v>1611</v>
      </c>
      <c r="S73" s="83">
        <v>1536</v>
      </c>
    </row>
    <row r="74" spans="1:19" s="64" customFormat="1" x14ac:dyDescent="0.15">
      <c r="A74" s="78" t="str">
        <f>[1]연령별!A74</f>
        <v>56  세</v>
      </c>
      <c r="B74" s="85">
        <f t="shared" si="6"/>
        <v>17987</v>
      </c>
      <c r="C74" s="83">
        <f t="shared" si="7"/>
        <v>8691</v>
      </c>
      <c r="D74" s="83">
        <f t="shared" si="8"/>
        <v>9296</v>
      </c>
      <c r="E74" s="83">
        <v>1824</v>
      </c>
      <c r="F74" s="83">
        <v>844</v>
      </c>
      <c r="G74" s="83">
        <v>980</v>
      </c>
      <c r="H74" s="83">
        <v>3909</v>
      </c>
      <c r="I74" s="83">
        <v>1858</v>
      </c>
      <c r="J74" s="83">
        <v>2051</v>
      </c>
      <c r="K74" s="83">
        <v>3165</v>
      </c>
      <c r="L74" s="83">
        <v>1470</v>
      </c>
      <c r="M74" s="83">
        <v>1695</v>
      </c>
      <c r="N74" s="83">
        <v>5879</v>
      </c>
      <c r="O74" s="83">
        <v>2905</v>
      </c>
      <c r="P74" s="83">
        <v>2974</v>
      </c>
      <c r="Q74" s="83">
        <v>3210</v>
      </c>
      <c r="R74" s="83">
        <v>1614</v>
      </c>
      <c r="S74" s="83">
        <v>1596</v>
      </c>
    </row>
    <row r="75" spans="1:19" s="64" customFormat="1" x14ac:dyDescent="0.15">
      <c r="A75" s="78" t="str">
        <f>[1]연령별!A75</f>
        <v>57  세</v>
      </c>
      <c r="B75" s="85">
        <f t="shared" si="6"/>
        <v>14975</v>
      </c>
      <c r="C75" s="83">
        <f t="shared" si="7"/>
        <v>7300</v>
      </c>
      <c r="D75" s="83">
        <f t="shared" si="8"/>
        <v>7675</v>
      </c>
      <c r="E75" s="83">
        <v>1533</v>
      </c>
      <c r="F75" s="83">
        <v>731</v>
      </c>
      <c r="G75" s="83">
        <v>802</v>
      </c>
      <c r="H75" s="83">
        <v>3188</v>
      </c>
      <c r="I75" s="83">
        <v>1568</v>
      </c>
      <c r="J75" s="83">
        <v>1620</v>
      </c>
      <c r="K75" s="83">
        <v>2648</v>
      </c>
      <c r="L75" s="83">
        <v>1234</v>
      </c>
      <c r="M75" s="83">
        <v>1414</v>
      </c>
      <c r="N75" s="83">
        <v>4908</v>
      </c>
      <c r="O75" s="83">
        <v>2421</v>
      </c>
      <c r="P75" s="83">
        <v>2487</v>
      </c>
      <c r="Q75" s="83">
        <v>2698</v>
      </c>
      <c r="R75" s="83">
        <v>1346</v>
      </c>
      <c r="S75" s="83">
        <v>1352</v>
      </c>
    </row>
    <row r="76" spans="1:19" s="64" customFormat="1" x14ac:dyDescent="0.15">
      <c r="A76" s="78" t="str">
        <f>[1]연령별!A76</f>
        <v>58  세</v>
      </c>
      <c r="B76" s="85">
        <f t="shared" si="6"/>
        <v>12868</v>
      </c>
      <c r="C76" s="83">
        <f t="shared" si="7"/>
        <v>6160</v>
      </c>
      <c r="D76" s="83">
        <f t="shared" si="8"/>
        <v>6708</v>
      </c>
      <c r="E76" s="83">
        <v>1352</v>
      </c>
      <c r="F76" s="83">
        <v>632</v>
      </c>
      <c r="G76" s="83">
        <v>720</v>
      </c>
      <c r="H76" s="83">
        <v>2759</v>
      </c>
      <c r="I76" s="83">
        <v>1303</v>
      </c>
      <c r="J76" s="83">
        <v>1456</v>
      </c>
      <c r="K76" s="83">
        <v>2295</v>
      </c>
      <c r="L76" s="83">
        <v>1114</v>
      </c>
      <c r="M76" s="83">
        <v>1181</v>
      </c>
      <c r="N76" s="83">
        <v>4185</v>
      </c>
      <c r="O76" s="83">
        <v>2014</v>
      </c>
      <c r="P76" s="83">
        <v>2171</v>
      </c>
      <c r="Q76" s="83">
        <v>2277</v>
      </c>
      <c r="R76" s="83">
        <v>1097</v>
      </c>
      <c r="S76" s="83">
        <v>1180</v>
      </c>
    </row>
    <row r="77" spans="1:19" s="64" customFormat="1" x14ac:dyDescent="0.15">
      <c r="A77" s="78" t="str">
        <f>[1]연령별!A77</f>
        <v>59  세</v>
      </c>
      <c r="B77" s="85">
        <f t="shared" si="6"/>
        <v>14467</v>
      </c>
      <c r="C77" s="83">
        <f t="shared" si="7"/>
        <v>6971</v>
      </c>
      <c r="D77" s="83">
        <f t="shared" si="8"/>
        <v>7496</v>
      </c>
      <c r="E77" s="83">
        <v>1517</v>
      </c>
      <c r="F77" s="83">
        <v>693</v>
      </c>
      <c r="G77" s="83">
        <v>824</v>
      </c>
      <c r="H77" s="83">
        <v>3082</v>
      </c>
      <c r="I77" s="83">
        <v>1530</v>
      </c>
      <c r="J77" s="83">
        <v>1552</v>
      </c>
      <c r="K77" s="83">
        <v>2632</v>
      </c>
      <c r="L77" s="83">
        <v>1239</v>
      </c>
      <c r="M77" s="83">
        <v>1393</v>
      </c>
      <c r="N77" s="83">
        <v>4732</v>
      </c>
      <c r="O77" s="83">
        <v>2298</v>
      </c>
      <c r="P77" s="83">
        <v>2434</v>
      </c>
      <c r="Q77" s="83">
        <v>2504</v>
      </c>
      <c r="R77" s="83">
        <v>1211</v>
      </c>
      <c r="S77" s="83">
        <v>1293</v>
      </c>
    </row>
    <row r="78" spans="1:19" s="49" customFormat="1" x14ac:dyDescent="0.15">
      <c r="A78" s="77" t="str">
        <f>[1]연령별!A78</f>
        <v>60-64</v>
      </c>
      <c r="B78" s="84">
        <f t="shared" si="6"/>
        <v>61390</v>
      </c>
      <c r="C78" s="82">
        <f t="shared" si="7"/>
        <v>29279</v>
      </c>
      <c r="D78" s="82">
        <f t="shared" si="8"/>
        <v>32111</v>
      </c>
      <c r="E78" s="82">
        <v>6960</v>
      </c>
      <c r="F78" s="82">
        <v>3259</v>
      </c>
      <c r="G78" s="82">
        <v>3701</v>
      </c>
      <c r="H78" s="82">
        <v>12721</v>
      </c>
      <c r="I78" s="82">
        <v>6080</v>
      </c>
      <c r="J78" s="82">
        <v>6641</v>
      </c>
      <c r="K78" s="82">
        <v>11407</v>
      </c>
      <c r="L78" s="82">
        <v>5414</v>
      </c>
      <c r="M78" s="82">
        <v>5993</v>
      </c>
      <c r="N78" s="82">
        <v>19732</v>
      </c>
      <c r="O78" s="82">
        <v>9577</v>
      </c>
      <c r="P78" s="82">
        <v>10155</v>
      </c>
      <c r="Q78" s="82">
        <v>10570</v>
      </c>
      <c r="R78" s="82">
        <v>4949</v>
      </c>
      <c r="S78" s="82">
        <v>5621</v>
      </c>
    </row>
    <row r="79" spans="1:19" s="64" customFormat="1" x14ac:dyDescent="0.15">
      <c r="A79" s="78" t="str">
        <f>[1]연령별!A79</f>
        <v>60  세</v>
      </c>
      <c r="B79" s="85">
        <f t="shared" si="6"/>
        <v>11821</v>
      </c>
      <c r="C79" s="83">
        <f t="shared" si="7"/>
        <v>5680</v>
      </c>
      <c r="D79" s="83">
        <f t="shared" si="8"/>
        <v>6141</v>
      </c>
      <c r="E79" s="83">
        <v>1283</v>
      </c>
      <c r="F79" s="83">
        <v>609</v>
      </c>
      <c r="G79" s="83">
        <v>674</v>
      </c>
      <c r="H79" s="83">
        <v>2444</v>
      </c>
      <c r="I79" s="83">
        <v>1170</v>
      </c>
      <c r="J79" s="83">
        <v>1274</v>
      </c>
      <c r="K79" s="83">
        <v>2196</v>
      </c>
      <c r="L79" s="83">
        <v>1055</v>
      </c>
      <c r="M79" s="83">
        <v>1141</v>
      </c>
      <c r="N79" s="83">
        <v>3835</v>
      </c>
      <c r="O79" s="83">
        <v>1858</v>
      </c>
      <c r="P79" s="83">
        <v>1977</v>
      </c>
      <c r="Q79" s="83">
        <v>2063</v>
      </c>
      <c r="R79" s="83">
        <v>988</v>
      </c>
      <c r="S79" s="83">
        <v>1075</v>
      </c>
    </row>
    <row r="80" spans="1:19" s="64" customFormat="1" x14ac:dyDescent="0.15">
      <c r="A80" s="78" t="str">
        <f>[1]연령별!A80</f>
        <v>61  세</v>
      </c>
      <c r="B80" s="85">
        <f t="shared" si="6"/>
        <v>12312</v>
      </c>
      <c r="C80" s="83">
        <f t="shared" si="7"/>
        <v>5914</v>
      </c>
      <c r="D80" s="83">
        <f t="shared" si="8"/>
        <v>6398</v>
      </c>
      <c r="E80" s="83">
        <v>1357</v>
      </c>
      <c r="F80" s="83">
        <v>633</v>
      </c>
      <c r="G80" s="83">
        <v>724</v>
      </c>
      <c r="H80" s="83">
        <v>2579</v>
      </c>
      <c r="I80" s="83">
        <v>1276</v>
      </c>
      <c r="J80" s="83">
        <v>1303</v>
      </c>
      <c r="K80" s="83">
        <v>2248</v>
      </c>
      <c r="L80" s="83">
        <v>1059</v>
      </c>
      <c r="M80" s="83">
        <v>1189</v>
      </c>
      <c r="N80" s="83">
        <v>4049</v>
      </c>
      <c r="O80" s="83">
        <v>2005</v>
      </c>
      <c r="P80" s="83">
        <v>2044</v>
      </c>
      <c r="Q80" s="83">
        <v>2079</v>
      </c>
      <c r="R80" s="83">
        <v>941</v>
      </c>
      <c r="S80" s="83">
        <v>1138</v>
      </c>
    </row>
    <row r="81" spans="1:19" s="64" customFormat="1" x14ac:dyDescent="0.15">
      <c r="A81" s="78" t="str">
        <f>[1]연령별!A81</f>
        <v>62  세</v>
      </c>
      <c r="B81" s="85">
        <f t="shared" si="6"/>
        <v>12811</v>
      </c>
      <c r="C81" s="83">
        <f t="shared" si="7"/>
        <v>6080</v>
      </c>
      <c r="D81" s="83">
        <f t="shared" si="8"/>
        <v>6731</v>
      </c>
      <c r="E81" s="83">
        <v>1496</v>
      </c>
      <c r="F81" s="83">
        <v>719</v>
      </c>
      <c r="G81" s="83">
        <v>777</v>
      </c>
      <c r="H81" s="83">
        <v>2603</v>
      </c>
      <c r="I81" s="83">
        <v>1233</v>
      </c>
      <c r="J81" s="83">
        <v>1370</v>
      </c>
      <c r="K81" s="83">
        <v>2447</v>
      </c>
      <c r="L81" s="83">
        <v>1162</v>
      </c>
      <c r="M81" s="83">
        <v>1285</v>
      </c>
      <c r="N81" s="83">
        <v>4037</v>
      </c>
      <c r="O81" s="83">
        <v>1937</v>
      </c>
      <c r="P81" s="83">
        <v>2100</v>
      </c>
      <c r="Q81" s="83">
        <v>2228</v>
      </c>
      <c r="R81" s="83">
        <v>1029</v>
      </c>
      <c r="S81" s="83">
        <v>1199</v>
      </c>
    </row>
    <row r="82" spans="1:19" s="64" customFormat="1" x14ac:dyDescent="0.15">
      <c r="A82" s="78" t="str">
        <f>[1]연령별!A82</f>
        <v>63  세</v>
      </c>
      <c r="B82" s="85">
        <f t="shared" si="6"/>
        <v>11887</v>
      </c>
      <c r="C82" s="83">
        <f t="shared" si="7"/>
        <v>5711</v>
      </c>
      <c r="D82" s="83">
        <f t="shared" si="8"/>
        <v>6176</v>
      </c>
      <c r="E82" s="83">
        <v>1378</v>
      </c>
      <c r="F82" s="83">
        <v>631</v>
      </c>
      <c r="G82" s="83">
        <v>747</v>
      </c>
      <c r="H82" s="83">
        <v>2467</v>
      </c>
      <c r="I82" s="83">
        <v>1178</v>
      </c>
      <c r="J82" s="83">
        <v>1289</v>
      </c>
      <c r="K82" s="83">
        <v>2188</v>
      </c>
      <c r="L82" s="83">
        <v>1036</v>
      </c>
      <c r="M82" s="83">
        <v>1152</v>
      </c>
      <c r="N82" s="83">
        <v>3833</v>
      </c>
      <c r="O82" s="83">
        <v>1897</v>
      </c>
      <c r="P82" s="83">
        <v>1936</v>
      </c>
      <c r="Q82" s="83">
        <v>2021</v>
      </c>
      <c r="R82" s="83">
        <v>969</v>
      </c>
      <c r="S82" s="83">
        <v>1052</v>
      </c>
    </row>
    <row r="83" spans="1:19" s="64" customFormat="1" x14ac:dyDescent="0.15">
      <c r="A83" s="78" t="str">
        <f>[1]연령별!A83</f>
        <v>64  세</v>
      </c>
      <c r="B83" s="85">
        <f t="shared" si="6"/>
        <v>12559</v>
      </c>
      <c r="C83" s="83">
        <f t="shared" si="7"/>
        <v>5894</v>
      </c>
      <c r="D83" s="83">
        <f t="shared" si="8"/>
        <v>6665</v>
      </c>
      <c r="E83" s="83">
        <v>1446</v>
      </c>
      <c r="F83" s="83">
        <v>667</v>
      </c>
      <c r="G83" s="83">
        <v>779</v>
      </c>
      <c r="H83" s="83">
        <v>2628</v>
      </c>
      <c r="I83" s="83">
        <v>1223</v>
      </c>
      <c r="J83" s="83">
        <v>1405</v>
      </c>
      <c r="K83" s="83">
        <v>2328</v>
      </c>
      <c r="L83" s="83">
        <v>1102</v>
      </c>
      <c r="M83" s="83">
        <v>1226</v>
      </c>
      <c r="N83" s="83">
        <v>3978</v>
      </c>
      <c r="O83" s="83">
        <v>1880</v>
      </c>
      <c r="P83" s="83">
        <v>2098</v>
      </c>
      <c r="Q83" s="83">
        <v>2179</v>
      </c>
      <c r="R83" s="83">
        <v>1022</v>
      </c>
      <c r="S83" s="83">
        <v>1157</v>
      </c>
    </row>
    <row r="84" spans="1:19" s="49" customFormat="1" x14ac:dyDescent="0.15">
      <c r="A84" s="77" t="str">
        <f>[1]연령별!A84</f>
        <v>65-69</v>
      </c>
      <c r="B84" s="84">
        <f t="shared" si="6"/>
        <v>47795</v>
      </c>
      <c r="C84" s="82">
        <f t="shared" si="7"/>
        <v>22438</v>
      </c>
      <c r="D84" s="82">
        <f t="shared" si="8"/>
        <v>25357</v>
      </c>
      <c r="E84" s="82">
        <v>5816</v>
      </c>
      <c r="F84" s="82">
        <v>2709</v>
      </c>
      <c r="G84" s="82">
        <v>3107</v>
      </c>
      <c r="H84" s="82">
        <v>9678</v>
      </c>
      <c r="I84" s="82">
        <v>4567</v>
      </c>
      <c r="J84" s="82">
        <v>5111</v>
      </c>
      <c r="K84" s="82">
        <v>8820</v>
      </c>
      <c r="L84" s="82">
        <v>4228</v>
      </c>
      <c r="M84" s="82">
        <v>4592</v>
      </c>
      <c r="N84" s="82">
        <v>14880</v>
      </c>
      <c r="O84" s="82">
        <v>7023</v>
      </c>
      <c r="P84" s="82">
        <v>7857</v>
      </c>
      <c r="Q84" s="82">
        <v>8601</v>
      </c>
      <c r="R84" s="82">
        <v>3911</v>
      </c>
      <c r="S84" s="82">
        <v>4690</v>
      </c>
    </row>
    <row r="85" spans="1:19" s="64" customFormat="1" x14ac:dyDescent="0.15">
      <c r="A85" s="78" t="str">
        <f>[1]연령별!A85</f>
        <v>65  세</v>
      </c>
      <c r="B85" s="85">
        <f t="shared" si="6"/>
        <v>9914</v>
      </c>
      <c r="C85" s="83">
        <f t="shared" si="7"/>
        <v>4835</v>
      </c>
      <c r="D85" s="83">
        <f t="shared" si="8"/>
        <v>5079</v>
      </c>
      <c r="E85" s="83">
        <v>1170</v>
      </c>
      <c r="F85" s="83">
        <v>521</v>
      </c>
      <c r="G85" s="83">
        <v>649</v>
      </c>
      <c r="H85" s="83">
        <v>2002</v>
      </c>
      <c r="I85" s="83">
        <v>967</v>
      </c>
      <c r="J85" s="83">
        <v>1035</v>
      </c>
      <c r="K85" s="83">
        <v>1882</v>
      </c>
      <c r="L85" s="83">
        <v>927</v>
      </c>
      <c r="M85" s="83">
        <v>955</v>
      </c>
      <c r="N85" s="83">
        <v>3091</v>
      </c>
      <c r="O85" s="83">
        <v>1534</v>
      </c>
      <c r="P85" s="83">
        <v>1557</v>
      </c>
      <c r="Q85" s="83">
        <v>1769</v>
      </c>
      <c r="R85" s="83">
        <v>886</v>
      </c>
      <c r="S85" s="83">
        <v>883</v>
      </c>
    </row>
    <row r="86" spans="1:19" s="64" customFormat="1" x14ac:dyDescent="0.15">
      <c r="A86" s="78" t="str">
        <f>[1]연령별!A86</f>
        <v>66  세</v>
      </c>
      <c r="B86" s="85">
        <f t="shared" si="6"/>
        <v>8932</v>
      </c>
      <c r="C86" s="83">
        <f t="shared" si="7"/>
        <v>4229</v>
      </c>
      <c r="D86" s="83">
        <f t="shared" si="8"/>
        <v>4703</v>
      </c>
      <c r="E86" s="83">
        <v>1095</v>
      </c>
      <c r="F86" s="83">
        <v>507</v>
      </c>
      <c r="G86" s="83">
        <v>588</v>
      </c>
      <c r="H86" s="83">
        <v>1857</v>
      </c>
      <c r="I86" s="83">
        <v>912</v>
      </c>
      <c r="J86" s="83">
        <v>945</v>
      </c>
      <c r="K86" s="83">
        <v>1648</v>
      </c>
      <c r="L86" s="83">
        <v>796</v>
      </c>
      <c r="M86" s="83">
        <v>852</v>
      </c>
      <c r="N86" s="83">
        <v>2788</v>
      </c>
      <c r="O86" s="83">
        <v>1290</v>
      </c>
      <c r="P86" s="83">
        <v>1498</v>
      </c>
      <c r="Q86" s="83">
        <v>1544</v>
      </c>
      <c r="R86" s="83">
        <v>724</v>
      </c>
      <c r="S86" s="83">
        <v>820</v>
      </c>
    </row>
    <row r="87" spans="1:19" s="64" customFormat="1" x14ac:dyDescent="0.15">
      <c r="A87" s="78" t="str">
        <f>[1]연령별!A87</f>
        <v>67  세</v>
      </c>
      <c r="B87" s="85">
        <f t="shared" si="6"/>
        <v>8979</v>
      </c>
      <c r="C87" s="83">
        <f t="shared" si="7"/>
        <v>4161</v>
      </c>
      <c r="D87" s="83">
        <f t="shared" si="8"/>
        <v>4818</v>
      </c>
      <c r="E87" s="83">
        <v>1054</v>
      </c>
      <c r="F87" s="83">
        <v>505</v>
      </c>
      <c r="G87" s="83">
        <v>549</v>
      </c>
      <c r="H87" s="83">
        <v>1811</v>
      </c>
      <c r="I87" s="83">
        <v>827</v>
      </c>
      <c r="J87" s="83">
        <v>984</v>
      </c>
      <c r="K87" s="83">
        <v>1667</v>
      </c>
      <c r="L87" s="83">
        <v>802</v>
      </c>
      <c r="M87" s="83">
        <v>865</v>
      </c>
      <c r="N87" s="83">
        <v>2828</v>
      </c>
      <c r="O87" s="83">
        <v>1322</v>
      </c>
      <c r="P87" s="83">
        <v>1506</v>
      </c>
      <c r="Q87" s="83">
        <v>1619</v>
      </c>
      <c r="R87" s="83">
        <v>705</v>
      </c>
      <c r="S87" s="83">
        <v>914</v>
      </c>
    </row>
    <row r="88" spans="1:19" s="64" customFormat="1" x14ac:dyDescent="0.15">
      <c r="A88" s="78" t="str">
        <f>[1]연령별!A88</f>
        <v>68  세</v>
      </c>
      <c r="B88" s="85">
        <f t="shared" si="6"/>
        <v>8385</v>
      </c>
      <c r="C88" s="83">
        <f t="shared" si="7"/>
        <v>3848</v>
      </c>
      <c r="D88" s="83">
        <f t="shared" si="8"/>
        <v>4537</v>
      </c>
      <c r="E88" s="83">
        <v>1037</v>
      </c>
      <c r="F88" s="83">
        <v>471</v>
      </c>
      <c r="G88" s="83">
        <v>566</v>
      </c>
      <c r="H88" s="83">
        <v>1721</v>
      </c>
      <c r="I88" s="83">
        <v>808</v>
      </c>
      <c r="J88" s="83">
        <v>913</v>
      </c>
      <c r="K88" s="83">
        <v>1534</v>
      </c>
      <c r="L88" s="83">
        <v>738</v>
      </c>
      <c r="M88" s="83">
        <v>796</v>
      </c>
      <c r="N88" s="83">
        <v>2564</v>
      </c>
      <c r="O88" s="83">
        <v>1154</v>
      </c>
      <c r="P88" s="83">
        <v>1410</v>
      </c>
      <c r="Q88" s="83">
        <v>1529</v>
      </c>
      <c r="R88" s="83">
        <v>677</v>
      </c>
      <c r="S88" s="83">
        <v>852</v>
      </c>
    </row>
    <row r="89" spans="1:19" s="64" customFormat="1" x14ac:dyDescent="0.15">
      <c r="A89" s="78" t="str">
        <f>[1]연령별!A89</f>
        <v>69  세</v>
      </c>
      <c r="B89" s="85">
        <f t="shared" si="6"/>
        <v>11585</v>
      </c>
      <c r="C89" s="83">
        <f t="shared" si="7"/>
        <v>5365</v>
      </c>
      <c r="D89" s="83">
        <f t="shared" si="8"/>
        <v>6220</v>
      </c>
      <c r="E89" s="83">
        <v>1460</v>
      </c>
      <c r="F89" s="83">
        <v>705</v>
      </c>
      <c r="G89" s="83">
        <v>755</v>
      </c>
      <c r="H89" s="83">
        <v>2287</v>
      </c>
      <c r="I89" s="83">
        <v>1053</v>
      </c>
      <c r="J89" s="83">
        <v>1234</v>
      </c>
      <c r="K89" s="83">
        <v>2089</v>
      </c>
      <c r="L89" s="83">
        <v>965</v>
      </c>
      <c r="M89" s="83">
        <v>1124</v>
      </c>
      <c r="N89" s="83">
        <v>3609</v>
      </c>
      <c r="O89" s="83">
        <v>1723</v>
      </c>
      <c r="P89" s="83">
        <v>1886</v>
      </c>
      <c r="Q89" s="83">
        <v>2140</v>
      </c>
      <c r="R89" s="83">
        <v>919</v>
      </c>
      <c r="S89" s="83">
        <v>1221</v>
      </c>
    </row>
    <row r="90" spans="1:19" s="49" customFormat="1" x14ac:dyDescent="0.15">
      <c r="A90" s="77" t="str">
        <f>[1]연령별!A90</f>
        <v>70-74</v>
      </c>
      <c r="B90" s="84">
        <f t="shared" si="6"/>
        <v>38838</v>
      </c>
      <c r="C90" s="82">
        <f t="shared" si="7"/>
        <v>16705</v>
      </c>
      <c r="D90" s="82">
        <f t="shared" si="8"/>
        <v>22133</v>
      </c>
      <c r="E90" s="82">
        <v>5004</v>
      </c>
      <c r="F90" s="82">
        <v>2319</v>
      </c>
      <c r="G90" s="82">
        <v>2685</v>
      </c>
      <c r="H90" s="82">
        <v>7815</v>
      </c>
      <c r="I90" s="82">
        <v>3349</v>
      </c>
      <c r="J90" s="82">
        <v>4466</v>
      </c>
      <c r="K90" s="82">
        <v>7070</v>
      </c>
      <c r="L90" s="82">
        <v>3156</v>
      </c>
      <c r="M90" s="82">
        <v>3914</v>
      </c>
      <c r="N90" s="82">
        <v>11692</v>
      </c>
      <c r="O90" s="82">
        <v>5078</v>
      </c>
      <c r="P90" s="82">
        <v>6614</v>
      </c>
      <c r="Q90" s="82">
        <v>7257</v>
      </c>
      <c r="R90" s="82">
        <v>2803</v>
      </c>
      <c r="S90" s="82">
        <v>4454</v>
      </c>
    </row>
    <row r="91" spans="1:19" s="64" customFormat="1" x14ac:dyDescent="0.15">
      <c r="A91" s="78" t="str">
        <f>[1]연령별!A91</f>
        <v>70  세</v>
      </c>
      <c r="B91" s="85">
        <f t="shared" si="6"/>
        <v>9244</v>
      </c>
      <c r="C91" s="83">
        <f t="shared" si="7"/>
        <v>4100</v>
      </c>
      <c r="D91" s="83">
        <f t="shared" si="8"/>
        <v>5144</v>
      </c>
      <c r="E91" s="83">
        <v>1197</v>
      </c>
      <c r="F91" s="83">
        <v>559</v>
      </c>
      <c r="G91" s="83">
        <v>638</v>
      </c>
      <c r="H91" s="83">
        <v>1845</v>
      </c>
      <c r="I91" s="83">
        <v>822</v>
      </c>
      <c r="J91" s="83">
        <v>1023</v>
      </c>
      <c r="K91" s="83">
        <v>1687</v>
      </c>
      <c r="L91" s="83">
        <v>774</v>
      </c>
      <c r="M91" s="83">
        <v>913</v>
      </c>
      <c r="N91" s="83">
        <v>2770</v>
      </c>
      <c r="O91" s="83">
        <v>1242</v>
      </c>
      <c r="P91" s="83">
        <v>1528</v>
      </c>
      <c r="Q91" s="83">
        <v>1745</v>
      </c>
      <c r="R91" s="83">
        <v>703</v>
      </c>
      <c r="S91" s="83">
        <v>1042</v>
      </c>
    </row>
    <row r="92" spans="1:19" s="64" customFormat="1" x14ac:dyDescent="0.15">
      <c r="A92" s="78" t="str">
        <f>[1]연령별!A92</f>
        <v>71  세</v>
      </c>
      <c r="B92" s="85">
        <f t="shared" si="6"/>
        <v>7873</v>
      </c>
      <c r="C92" s="83">
        <f t="shared" si="7"/>
        <v>3390</v>
      </c>
      <c r="D92" s="83">
        <f t="shared" si="8"/>
        <v>4483</v>
      </c>
      <c r="E92" s="83">
        <v>1053</v>
      </c>
      <c r="F92" s="83">
        <v>481</v>
      </c>
      <c r="G92" s="83">
        <v>572</v>
      </c>
      <c r="H92" s="83">
        <v>1588</v>
      </c>
      <c r="I92" s="83">
        <v>687</v>
      </c>
      <c r="J92" s="83">
        <v>901</v>
      </c>
      <c r="K92" s="83">
        <v>1453</v>
      </c>
      <c r="L92" s="83">
        <v>660</v>
      </c>
      <c r="M92" s="83">
        <v>793</v>
      </c>
      <c r="N92" s="83">
        <v>2368</v>
      </c>
      <c r="O92" s="83">
        <v>1025</v>
      </c>
      <c r="P92" s="83">
        <v>1343</v>
      </c>
      <c r="Q92" s="83">
        <v>1411</v>
      </c>
      <c r="R92" s="83">
        <v>537</v>
      </c>
      <c r="S92" s="83">
        <v>874</v>
      </c>
    </row>
    <row r="93" spans="1:19" s="64" customFormat="1" x14ac:dyDescent="0.15">
      <c r="A93" s="78" t="str">
        <f>[1]연령별!A93</f>
        <v>72  세</v>
      </c>
      <c r="B93" s="85">
        <f t="shared" si="6"/>
        <v>7834</v>
      </c>
      <c r="C93" s="83">
        <f t="shared" si="7"/>
        <v>3369</v>
      </c>
      <c r="D93" s="83">
        <f t="shared" si="8"/>
        <v>4465</v>
      </c>
      <c r="E93" s="83">
        <v>998</v>
      </c>
      <c r="F93" s="83">
        <v>469</v>
      </c>
      <c r="G93" s="83">
        <v>529</v>
      </c>
      <c r="H93" s="83">
        <v>1599</v>
      </c>
      <c r="I93" s="83">
        <v>677</v>
      </c>
      <c r="J93" s="83">
        <v>922</v>
      </c>
      <c r="K93" s="83">
        <v>1440</v>
      </c>
      <c r="L93" s="83">
        <v>641</v>
      </c>
      <c r="M93" s="83">
        <v>799</v>
      </c>
      <c r="N93" s="83">
        <v>2351</v>
      </c>
      <c r="O93" s="83">
        <v>1019</v>
      </c>
      <c r="P93" s="83">
        <v>1332</v>
      </c>
      <c r="Q93" s="83">
        <v>1446</v>
      </c>
      <c r="R93" s="83">
        <v>563</v>
      </c>
      <c r="S93" s="83">
        <v>883</v>
      </c>
    </row>
    <row r="94" spans="1:19" s="64" customFormat="1" x14ac:dyDescent="0.15">
      <c r="A94" s="78" t="str">
        <f>[1]연령별!A94</f>
        <v>73  세</v>
      </c>
      <c r="B94" s="85">
        <f t="shared" si="6"/>
        <v>7184</v>
      </c>
      <c r="C94" s="83">
        <f t="shared" si="7"/>
        <v>3083</v>
      </c>
      <c r="D94" s="83">
        <f t="shared" si="8"/>
        <v>4101</v>
      </c>
      <c r="E94" s="83">
        <v>931</v>
      </c>
      <c r="F94" s="83">
        <v>431</v>
      </c>
      <c r="G94" s="83">
        <v>500</v>
      </c>
      <c r="H94" s="83">
        <v>1424</v>
      </c>
      <c r="I94" s="83">
        <v>606</v>
      </c>
      <c r="J94" s="83">
        <v>818</v>
      </c>
      <c r="K94" s="83">
        <v>1309</v>
      </c>
      <c r="L94" s="83">
        <v>588</v>
      </c>
      <c r="M94" s="83">
        <v>721</v>
      </c>
      <c r="N94" s="83">
        <v>2177</v>
      </c>
      <c r="O94" s="83">
        <v>929</v>
      </c>
      <c r="P94" s="83">
        <v>1248</v>
      </c>
      <c r="Q94" s="83">
        <v>1343</v>
      </c>
      <c r="R94" s="83">
        <v>529</v>
      </c>
      <c r="S94" s="83">
        <v>814</v>
      </c>
    </row>
    <row r="95" spans="1:19" s="64" customFormat="1" x14ac:dyDescent="0.15">
      <c r="A95" s="78" t="str">
        <f>[1]연령별!A95</f>
        <v>74  세</v>
      </c>
      <c r="B95" s="85">
        <f t="shared" si="6"/>
        <v>6703</v>
      </c>
      <c r="C95" s="83">
        <f t="shared" si="7"/>
        <v>2763</v>
      </c>
      <c r="D95" s="83">
        <f t="shared" si="8"/>
        <v>3940</v>
      </c>
      <c r="E95" s="83">
        <v>825</v>
      </c>
      <c r="F95" s="83">
        <v>379</v>
      </c>
      <c r="G95" s="83">
        <v>446</v>
      </c>
      <c r="H95" s="83">
        <v>1359</v>
      </c>
      <c r="I95" s="83">
        <v>557</v>
      </c>
      <c r="J95" s="83">
        <v>802</v>
      </c>
      <c r="K95" s="83">
        <v>1181</v>
      </c>
      <c r="L95" s="83">
        <v>493</v>
      </c>
      <c r="M95" s="83">
        <v>688</v>
      </c>
      <c r="N95" s="83">
        <v>2026</v>
      </c>
      <c r="O95" s="83">
        <v>863</v>
      </c>
      <c r="P95" s="83">
        <v>1163</v>
      </c>
      <c r="Q95" s="83">
        <v>1312</v>
      </c>
      <c r="R95" s="83">
        <v>471</v>
      </c>
      <c r="S95" s="83">
        <v>841</v>
      </c>
    </row>
    <row r="96" spans="1:19" s="49" customFormat="1" x14ac:dyDescent="0.15">
      <c r="A96" s="77" t="str">
        <f>[1]연령별!A96</f>
        <v>75-79</v>
      </c>
      <c r="B96" s="84">
        <f t="shared" si="6"/>
        <v>25409</v>
      </c>
      <c r="C96" s="82">
        <f t="shared" si="7"/>
        <v>9559</v>
      </c>
      <c r="D96" s="82">
        <f t="shared" si="8"/>
        <v>15850</v>
      </c>
      <c r="E96" s="82">
        <v>3117</v>
      </c>
      <c r="F96" s="82">
        <v>1335</v>
      </c>
      <c r="G96" s="82">
        <v>1782</v>
      </c>
      <c r="H96" s="82">
        <v>5111</v>
      </c>
      <c r="I96" s="82">
        <v>1926</v>
      </c>
      <c r="J96" s="82">
        <v>3185</v>
      </c>
      <c r="K96" s="82">
        <v>4660</v>
      </c>
      <c r="L96" s="82">
        <v>1732</v>
      </c>
      <c r="M96" s="82">
        <v>2928</v>
      </c>
      <c r="N96" s="82">
        <v>7605</v>
      </c>
      <c r="O96" s="82">
        <v>2872</v>
      </c>
      <c r="P96" s="82">
        <v>4733</v>
      </c>
      <c r="Q96" s="82">
        <v>4916</v>
      </c>
      <c r="R96" s="82">
        <v>1694</v>
      </c>
      <c r="S96" s="82">
        <v>3222</v>
      </c>
    </row>
    <row r="97" spans="1:19" s="64" customFormat="1" x14ac:dyDescent="0.15">
      <c r="A97" s="78" t="str">
        <f>[1]연령별!A97</f>
        <v>75  세</v>
      </c>
      <c r="B97" s="85">
        <f t="shared" si="6"/>
        <v>5834</v>
      </c>
      <c r="C97" s="83">
        <f t="shared" si="7"/>
        <v>2278</v>
      </c>
      <c r="D97" s="83">
        <f t="shared" si="8"/>
        <v>3556</v>
      </c>
      <c r="E97" s="83">
        <v>756</v>
      </c>
      <c r="F97" s="83">
        <v>337</v>
      </c>
      <c r="G97" s="83">
        <v>419</v>
      </c>
      <c r="H97" s="83">
        <v>1127</v>
      </c>
      <c r="I97" s="83">
        <v>456</v>
      </c>
      <c r="J97" s="83">
        <v>671</v>
      </c>
      <c r="K97" s="83">
        <v>1068</v>
      </c>
      <c r="L97" s="83">
        <v>420</v>
      </c>
      <c r="M97" s="83">
        <v>648</v>
      </c>
      <c r="N97" s="83">
        <v>1792</v>
      </c>
      <c r="O97" s="83">
        <v>694</v>
      </c>
      <c r="P97" s="83">
        <v>1098</v>
      </c>
      <c r="Q97" s="83">
        <v>1091</v>
      </c>
      <c r="R97" s="83">
        <v>371</v>
      </c>
      <c r="S97" s="83">
        <v>720</v>
      </c>
    </row>
    <row r="98" spans="1:19" s="64" customFormat="1" x14ac:dyDescent="0.15">
      <c r="A98" s="78" t="str">
        <f>[1]연령별!A98</f>
        <v>76  세</v>
      </c>
      <c r="B98" s="85">
        <f t="shared" si="6"/>
        <v>5895</v>
      </c>
      <c r="C98" s="83">
        <f t="shared" si="7"/>
        <v>2323</v>
      </c>
      <c r="D98" s="83">
        <f t="shared" si="8"/>
        <v>3572</v>
      </c>
      <c r="E98" s="83">
        <v>687</v>
      </c>
      <c r="F98" s="83">
        <v>291</v>
      </c>
      <c r="G98" s="83">
        <v>396</v>
      </c>
      <c r="H98" s="83">
        <v>1161</v>
      </c>
      <c r="I98" s="83">
        <v>487</v>
      </c>
      <c r="J98" s="83">
        <v>674</v>
      </c>
      <c r="K98" s="83">
        <v>1074</v>
      </c>
      <c r="L98" s="83">
        <v>420</v>
      </c>
      <c r="M98" s="83">
        <v>654</v>
      </c>
      <c r="N98" s="83">
        <v>1769</v>
      </c>
      <c r="O98" s="83">
        <v>700</v>
      </c>
      <c r="P98" s="83">
        <v>1069</v>
      </c>
      <c r="Q98" s="83">
        <v>1204</v>
      </c>
      <c r="R98" s="83">
        <v>425</v>
      </c>
      <c r="S98" s="83">
        <v>779</v>
      </c>
    </row>
    <row r="99" spans="1:19" s="64" customFormat="1" x14ac:dyDescent="0.15">
      <c r="A99" s="78" t="str">
        <f>[1]연령별!A99</f>
        <v>77  세</v>
      </c>
      <c r="B99" s="85">
        <f t="shared" si="6"/>
        <v>5338</v>
      </c>
      <c r="C99" s="83">
        <f t="shared" si="7"/>
        <v>2020</v>
      </c>
      <c r="D99" s="83">
        <f t="shared" si="8"/>
        <v>3318</v>
      </c>
      <c r="E99" s="83">
        <v>663</v>
      </c>
      <c r="F99" s="83">
        <v>287</v>
      </c>
      <c r="G99" s="83">
        <v>376</v>
      </c>
      <c r="H99" s="83">
        <v>1065</v>
      </c>
      <c r="I99" s="83">
        <v>384</v>
      </c>
      <c r="J99" s="83">
        <v>681</v>
      </c>
      <c r="K99" s="83">
        <v>952</v>
      </c>
      <c r="L99" s="83">
        <v>358</v>
      </c>
      <c r="M99" s="83">
        <v>594</v>
      </c>
      <c r="N99" s="83">
        <v>1619</v>
      </c>
      <c r="O99" s="83">
        <v>620</v>
      </c>
      <c r="P99" s="83">
        <v>999</v>
      </c>
      <c r="Q99" s="83">
        <v>1039</v>
      </c>
      <c r="R99" s="83">
        <v>371</v>
      </c>
      <c r="S99" s="83">
        <v>668</v>
      </c>
    </row>
    <row r="100" spans="1:19" s="64" customFormat="1" x14ac:dyDescent="0.15">
      <c r="A100" s="78" t="str">
        <f>[1]연령별!A100</f>
        <v>78  세</v>
      </c>
      <c r="B100" s="85">
        <f t="shared" si="6"/>
        <v>4398</v>
      </c>
      <c r="C100" s="83">
        <f t="shared" si="7"/>
        <v>1569</v>
      </c>
      <c r="D100" s="83">
        <f t="shared" si="8"/>
        <v>2829</v>
      </c>
      <c r="E100" s="83">
        <v>535</v>
      </c>
      <c r="F100" s="83">
        <v>226</v>
      </c>
      <c r="G100" s="83">
        <v>309</v>
      </c>
      <c r="H100" s="83">
        <v>946</v>
      </c>
      <c r="I100" s="83">
        <v>322</v>
      </c>
      <c r="J100" s="83">
        <v>624</v>
      </c>
      <c r="K100" s="83">
        <v>810</v>
      </c>
      <c r="L100" s="83">
        <v>279</v>
      </c>
      <c r="M100" s="83">
        <v>531</v>
      </c>
      <c r="N100" s="83">
        <v>1293</v>
      </c>
      <c r="O100" s="83">
        <v>469</v>
      </c>
      <c r="P100" s="83">
        <v>824</v>
      </c>
      <c r="Q100" s="83">
        <v>814</v>
      </c>
      <c r="R100" s="83">
        <v>273</v>
      </c>
      <c r="S100" s="83">
        <v>541</v>
      </c>
    </row>
    <row r="101" spans="1:19" s="64" customFormat="1" x14ac:dyDescent="0.15">
      <c r="A101" s="78" t="str">
        <f>[1]연령별!A101</f>
        <v>79  세</v>
      </c>
      <c r="B101" s="85">
        <f t="shared" ref="B101:B126" si="9">SUM(C101:D101)</f>
        <v>3944</v>
      </c>
      <c r="C101" s="83">
        <f t="shared" ref="C101:C126" si="10">SUM(F101,I101,L101,O101,R101)</f>
        <v>1369</v>
      </c>
      <c r="D101" s="83">
        <f t="shared" ref="D101:D126" si="11">SUM(G101,J101,M101,P101,S101)</f>
        <v>2575</v>
      </c>
      <c r="E101" s="83">
        <v>476</v>
      </c>
      <c r="F101" s="83">
        <v>194</v>
      </c>
      <c r="G101" s="83">
        <v>282</v>
      </c>
      <c r="H101" s="83">
        <v>812</v>
      </c>
      <c r="I101" s="83">
        <v>277</v>
      </c>
      <c r="J101" s="83">
        <v>535</v>
      </c>
      <c r="K101" s="83">
        <v>756</v>
      </c>
      <c r="L101" s="83">
        <v>255</v>
      </c>
      <c r="M101" s="83">
        <v>501</v>
      </c>
      <c r="N101" s="83">
        <v>1132</v>
      </c>
      <c r="O101" s="83">
        <v>389</v>
      </c>
      <c r="P101" s="83">
        <v>743</v>
      </c>
      <c r="Q101" s="83">
        <v>768</v>
      </c>
      <c r="R101" s="83">
        <v>254</v>
      </c>
      <c r="S101" s="83">
        <v>514</v>
      </c>
    </row>
    <row r="102" spans="1:19" s="49" customFormat="1" x14ac:dyDescent="0.15">
      <c r="A102" s="77" t="str">
        <f>[1]연령별!A102</f>
        <v>80-84</v>
      </c>
      <c r="B102" s="84">
        <f t="shared" si="9"/>
        <v>14654</v>
      </c>
      <c r="C102" s="82">
        <f t="shared" si="10"/>
        <v>4483</v>
      </c>
      <c r="D102" s="82">
        <f t="shared" si="11"/>
        <v>10171</v>
      </c>
      <c r="E102" s="82">
        <v>1767</v>
      </c>
      <c r="F102" s="82">
        <v>643</v>
      </c>
      <c r="G102" s="82">
        <v>1124</v>
      </c>
      <c r="H102" s="82">
        <v>3007</v>
      </c>
      <c r="I102" s="82">
        <v>914</v>
      </c>
      <c r="J102" s="82">
        <v>2093</v>
      </c>
      <c r="K102" s="82">
        <v>2653</v>
      </c>
      <c r="L102" s="82">
        <v>843</v>
      </c>
      <c r="M102" s="82">
        <v>1810</v>
      </c>
      <c r="N102" s="82">
        <v>4408</v>
      </c>
      <c r="O102" s="82">
        <v>1298</v>
      </c>
      <c r="P102" s="82">
        <v>3110</v>
      </c>
      <c r="Q102" s="82">
        <v>2819</v>
      </c>
      <c r="R102" s="82">
        <v>785</v>
      </c>
      <c r="S102" s="82">
        <v>2034</v>
      </c>
    </row>
    <row r="103" spans="1:19" s="64" customFormat="1" x14ac:dyDescent="0.15">
      <c r="A103" s="78" t="str">
        <f>[1]연령별!A103</f>
        <v>80  세</v>
      </c>
      <c r="B103" s="85">
        <f t="shared" si="9"/>
        <v>3391</v>
      </c>
      <c r="C103" s="83">
        <f t="shared" si="10"/>
        <v>1111</v>
      </c>
      <c r="D103" s="83">
        <f t="shared" si="11"/>
        <v>2280</v>
      </c>
      <c r="E103" s="83">
        <v>420</v>
      </c>
      <c r="F103" s="83">
        <v>164</v>
      </c>
      <c r="G103" s="83">
        <v>256</v>
      </c>
      <c r="H103" s="83">
        <v>681</v>
      </c>
      <c r="I103" s="83">
        <v>239</v>
      </c>
      <c r="J103" s="83">
        <v>442</v>
      </c>
      <c r="K103" s="83">
        <v>582</v>
      </c>
      <c r="L103" s="83">
        <v>185</v>
      </c>
      <c r="M103" s="83">
        <v>397</v>
      </c>
      <c r="N103" s="83">
        <v>1055</v>
      </c>
      <c r="O103" s="83">
        <v>341</v>
      </c>
      <c r="P103" s="83">
        <v>714</v>
      </c>
      <c r="Q103" s="83">
        <v>653</v>
      </c>
      <c r="R103" s="83">
        <v>182</v>
      </c>
      <c r="S103" s="83">
        <v>471</v>
      </c>
    </row>
    <row r="104" spans="1:19" s="64" customFormat="1" x14ac:dyDescent="0.15">
      <c r="A104" s="78" t="str">
        <f>[1]연령별!A104</f>
        <v>81  세</v>
      </c>
      <c r="B104" s="85">
        <f t="shared" si="9"/>
        <v>3397</v>
      </c>
      <c r="C104" s="83">
        <f t="shared" si="10"/>
        <v>979</v>
      </c>
      <c r="D104" s="83">
        <f t="shared" si="11"/>
        <v>2418</v>
      </c>
      <c r="E104" s="83">
        <v>375</v>
      </c>
      <c r="F104" s="83">
        <v>125</v>
      </c>
      <c r="G104" s="83">
        <v>250</v>
      </c>
      <c r="H104" s="83">
        <v>660</v>
      </c>
      <c r="I104" s="83">
        <v>179</v>
      </c>
      <c r="J104" s="83">
        <v>481</v>
      </c>
      <c r="K104" s="83">
        <v>650</v>
      </c>
      <c r="L104" s="83">
        <v>207</v>
      </c>
      <c r="M104" s="83">
        <v>443</v>
      </c>
      <c r="N104" s="83">
        <v>988</v>
      </c>
      <c r="O104" s="83">
        <v>265</v>
      </c>
      <c r="P104" s="83">
        <v>723</v>
      </c>
      <c r="Q104" s="83">
        <v>724</v>
      </c>
      <c r="R104" s="83">
        <v>203</v>
      </c>
      <c r="S104" s="83">
        <v>521</v>
      </c>
    </row>
    <row r="105" spans="1:19" s="64" customFormat="1" x14ac:dyDescent="0.15">
      <c r="A105" s="78" t="str">
        <f>[1]연령별!A105</f>
        <v>82  세</v>
      </c>
      <c r="B105" s="85">
        <f t="shared" si="9"/>
        <v>3143</v>
      </c>
      <c r="C105" s="83">
        <f t="shared" si="10"/>
        <v>997</v>
      </c>
      <c r="D105" s="83">
        <f t="shared" si="11"/>
        <v>2146</v>
      </c>
      <c r="E105" s="83">
        <v>396</v>
      </c>
      <c r="F105" s="83">
        <v>141</v>
      </c>
      <c r="G105" s="83">
        <v>255</v>
      </c>
      <c r="H105" s="83">
        <v>666</v>
      </c>
      <c r="I105" s="83">
        <v>196</v>
      </c>
      <c r="J105" s="83">
        <v>470</v>
      </c>
      <c r="K105" s="83">
        <v>582</v>
      </c>
      <c r="L105" s="83">
        <v>190</v>
      </c>
      <c r="M105" s="83">
        <v>392</v>
      </c>
      <c r="N105" s="83">
        <v>917</v>
      </c>
      <c r="O105" s="83">
        <v>300</v>
      </c>
      <c r="P105" s="83">
        <v>617</v>
      </c>
      <c r="Q105" s="83">
        <v>582</v>
      </c>
      <c r="R105" s="83">
        <v>170</v>
      </c>
      <c r="S105" s="83">
        <v>412</v>
      </c>
    </row>
    <row r="106" spans="1:19" s="64" customFormat="1" x14ac:dyDescent="0.15">
      <c r="A106" s="78" t="str">
        <f>[1]연령별!A106</f>
        <v>83  세</v>
      </c>
      <c r="B106" s="85">
        <f t="shared" si="9"/>
        <v>2515</v>
      </c>
      <c r="C106" s="83">
        <f t="shared" si="10"/>
        <v>765</v>
      </c>
      <c r="D106" s="83">
        <f t="shared" si="11"/>
        <v>1750</v>
      </c>
      <c r="E106" s="83">
        <v>292</v>
      </c>
      <c r="F106" s="83">
        <v>112</v>
      </c>
      <c r="G106" s="83">
        <v>180</v>
      </c>
      <c r="H106" s="83">
        <v>533</v>
      </c>
      <c r="I106" s="83">
        <v>168</v>
      </c>
      <c r="J106" s="83">
        <v>365</v>
      </c>
      <c r="K106" s="83">
        <v>418</v>
      </c>
      <c r="L106" s="83">
        <v>132</v>
      </c>
      <c r="M106" s="83">
        <v>286</v>
      </c>
      <c r="N106" s="83">
        <v>807</v>
      </c>
      <c r="O106" s="83">
        <v>213</v>
      </c>
      <c r="P106" s="83">
        <v>594</v>
      </c>
      <c r="Q106" s="83">
        <v>465</v>
      </c>
      <c r="R106" s="83">
        <v>140</v>
      </c>
      <c r="S106" s="83">
        <v>325</v>
      </c>
    </row>
    <row r="107" spans="1:19" s="64" customFormat="1" x14ac:dyDescent="0.15">
      <c r="A107" s="78" t="str">
        <f>[1]연령별!A107</f>
        <v>84  세</v>
      </c>
      <c r="B107" s="85">
        <f t="shared" si="9"/>
        <v>2208</v>
      </c>
      <c r="C107" s="83">
        <f t="shared" si="10"/>
        <v>631</v>
      </c>
      <c r="D107" s="83">
        <f t="shared" si="11"/>
        <v>1577</v>
      </c>
      <c r="E107" s="83">
        <v>284</v>
      </c>
      <c r="F107" s="83">
        <v>101</v>
      </c>
      <c r="G107" s="83">
        <v>183</v>
      </c>
      <c r="H107" s="83">
        <v>467</v>
      </c>
      <c r="I107" s="83">
        <v>132</v>
      </c>
      <c r="J107" s="83">
        <v>335</v>
      </c>
      <c r="K107" s="83">
        <v>421</v>
      </c>
      <c r="L107" s="83">
        <v>129</v>
      </c>
      <c r="M107" s="83">
        <v>292</v>
      </c>
      <c r="N107" s="83">
        <v>641</v>
      </c>
      <c r="O107" s="83">
        <v>179</v>
      </c>
      <c r="P107" s="83">
        <v>462</v>
      </c>
      <c r="Q107" s="83">
        <v>395</v>
      </c>
      <c r="R107" s="83">
        <v>90</v>
      </c>
      <c r="S107" s="83">
        <v>305</v>
      </c>
    </row>
    <row r="108" spans="1:19" s="49" customFormat="1" x14ac:dyDescent="0.15">
      <c r="A108" s="77" t="str">
        <f>[1]연령별!A108</f>
        <v>85-89</v>
      </c>
      <c r="B108" s="84">
        <f t="shared" si="9"/>
        <v>6603</v>
      </c>
      <c r="C108" s="82">
        <f t="shared" si="10"/>
        <v>1677</v>
      </c>
      <c r="D108" s="82">
        <f t="shared" si="11"/>
        <v>4926</v>
      </c>
      <c r="E108" s="82">
        <v>773</v>
      </c>
      <c r="F108" s="82">
        <v>229</v>
      </c>
      <c r="G108" s="82">
        <v>544</v>
      </c>
      <c r="H108" s="82">
        <v>1441</v>
      </c>
      <c r="I108" s="82">
        <v>344</v>
      </c>
      <c r="J108" s="82">
        <v>1097</v>
      </c>
      <c r="K108" s="82">
        <v>1217</v>
      </c>
      <c r="L108" s="82">
        <v>315</v>
      </c>
      <c r="M108" s="82">
        <v>902</v>
      </c>
      <c r="N108" s="82">
        <v>1825</v>
      </c>
      <c r="O108" s="82">
        <v>467</v>
      </c>
      <c r="P108" s="82">
        <v>1358</v>
      </c>
      <c r="Q108" s="82">
        <v>1347</v>
      </c>
      <c r="R108" s="82">
        <v>322</v>
      </c>
      <c r="S108" s="82">
        <v>1025</v>
      </c>
    </row>
    <row r="109" spans="1:19" s="64" customFormat="1" x14ac:dyDescent="0.15">
      <c r="A109" s="78" t="str">
        <f>[1]연령별!A109</f>
        <v>85  세</v>
      </c>
      <c r="B109" s="85">
        <f t="shared" si="9"/>
        <v>1701</v>
      </c>
      <c r="C109" s="83">
        <f t="shared" si="10"/>
        <v>479</v>
      </c>
      <c r="D109" s="83">
        <f t="shared" si="11"/>
        <v>1222</v>
      </c>
      <c r="E109" s="83">
        <v>223</v>
      </c>
      <c r="F109" s="83">
        <v>76</v>
      </c>
      <c r="G109" s="83">
        <v>147</v>
      </c>
      <c r="H109" s="83">
        <v>335</v>
      </c>
      <c r="I109" s="83">
        <v>92</v>
      </c>
      <c r="J109" s="83">
        <v>243</v>
      </c>
      <c r="K109" s="83">
        <v>305</v>
      </c>
      <c r="L109" s="83">
        <v>83</v>
      </c>
      <c r="M109" s="83">
        <v>222</v>
      </c>
      <c r="N109" s="83">
        <v>490</v>
      </c>
      <c r="O109" s="83">
        <v>140</v>
      </c>
      <c r="P109" s="83">
        <v>350</v>
      </c>
      <c r="Q109" s="83">
        <v>348</v>
      </c>
      <c r="R109" s="83">
        <v>88</v>
      </c>
      <c r="S109" s="83">
        <v>260</v>
      </c>
    </row>
    <row r="110" spans="1:19" s="64" customFormat="1" x14ac:dyDescent="0.15">
      <c r="A110" s="78" t="str">
        <f>[1]연령별!A110</f>
        <v>86  세</v>
      </c>
      <c r="B110" s="85">
        <f t="shared" si="9"/>
        <v>1484</v>
      </c>
      <c r="C110" s="83">
        <f t="shared" si="10"/>
        <v>368</v>
      </c>
      <c r="D110" s="83">
        <f t="shared" si="11"/>
        <v>1116</v>
      </c>
      <c r="E110" s="83">
        <v>164</v>
      </c>
      <c r="F110" s="83">
        <v>46</v>
      </c>
      <c r="G110" s="83">
        <v>118</v>
      </c>
      <c r="H110" s="83">
        <v>332</v>
      </c>
      <c r="I110" s="83">
        <v>71</v>
      </c>
      <c r="J110" s="83">
        <v>261</v>
      </c>
      <c r="K110" s="83">
        <v>274</v>
      </c>
      <c r="L110" s="83">
        <v>68</v>
      </c>
      <c r="M110" s="83">
        <v>206</v>
      </c>
      <c r="N110" s="83">
        <v>391</v>
      </c>
      <c r="O110" s="83">
        <v>105</v>
      </c>
      <c r="P110" s="83">
        <v>286</v>
      </c>
      <c r="Q110" s="83">
        <v>323</v>
      </c>
      <c r="R110" s="83">
        <v>78</v>
      </c>
      <c r="S110" s="83">
        <v>245</v>
      </c>
    </row>
    <row r="111" spans="1:19" s="64" customFormat="1" x14ac:dyDescent="0.15">
      <c r="A111" s="78" t="str">
        <f>[1]연령별!A111</f>
        <v>87  세</v>
      </c>
      <c r="B111" s="85">
        <f t="shared" si="9"/>
        <v>1090</v>
      </c>
      <c r="C111" s="83">
        <f t="shared" si="10"/>
        <v>322</v>
      </c>
      <c r="D111" s="83">
        <f t="shared" si="11"/>
        <v>768</v>
      </c>
      <c r="E111" s="83">
        <v>127</v>
      </c>
      <c r="F111" s="83">
        <v>37</v>
      </c>
      <c r="G111" s="83">
        <v>90</v>
      </c>
      <c r="H111" s="83">
        <v>257</v>
      </c>
      <c r="I111" s="83">
        <v>70</v>
      </c>
      <c r="J111" s="83">
        <v>187</v>
      </c>
      <c r="K111" s="83">
        <v>189</v>
      </c>
      <c r="L111" s="83">
        <v>62</v>
      </c>
      <c r="M111" s="83">
        <v>127</v>
      </c>
      <c r="N111" s="83">
        <v>296</v>
      </c>
      <c r="O111" s="83">
        <v>87</v>
      </c>
      <c r="P111" s="83">
        <v>209</v>
      </c>
      <c r="Q111" s="83">
        <v>221</v>
      </c>
      <c r="R111" s="83">
        <v>66</v>
      </c>
      <c r="S111" s="83">
        <v>155</v>
      </c>
    </row>
    <row r="112" spans="1:19" s="64" customFormat="1" x14ac:dyDescent="0.15">
      <c r="A112" s="78" t="str">
        <f>[1]연령별!A112</f>
        <v>88  세</v>
      </c>
      <c r="B112" s="85">
        <f t="shared" si="9"/>
        <v>1315</v>
      </c>
      <c r="C112" s="83">
        <f t="shared" si="10"/>
        <v>289</v>
      </c>
      <c r="D112" s="83">
        <f t="shared" si="11"/>
        <v>1026</v>
      </c>
      <c r="E112" s="83">
        <v>139</v>
      </c>
      <c r="F112" s="83">
        <v>42</v>
      </c>
      <c r="G112" s="83">
        <v>97</v>
      </c>
      <c r="H112" s="83">
        <v>311</v>
      </c>
      <c r="I112" s="83">
        <v>71</v>
      </c>
      <c r="J112" s="83">
        <v>240</v>
      </c>
      <c r="K112" s="83">
        <v>244</v>
      </c>
      <c r="L112" s="83">
        <v>57</v>
      </c>
      <c r="M112" s="83">
        <v>187</v>
      </c>
      <c r="N112" s="83">
        <v>366</v>
      </c>
      <c r="O112" s="83">
        <v>77</v>
      </c>
      <c r="P112" s="83">
        <v>289</v>
      </c>
      <c r="Q112" s="83">
        <v>255</v>
      </c>
      <c r="R112" s="83">
        <v>42</v>
      </c>
      <c r="S112" s="83">
        <v>213</v>
      </c>
    </row>
    <row r="113" spans="1:19" s="64" customFormat="1" x14ac:dyDescent="0.15">
      <c r="A113" s="78" t="str">
        <f>[1]연령별!A113</f>
        <v>89  세</v>
      </c>
      <c r="B113" s="85">
        <f t="shared" si="9"/>
        <v>1013</v>
      </c>
      <c r="C113" s="83">
        <f t="shared" si="10"/>
        <v>219</v>
      </c>
      <c r="D113" s="83">
        <f t="shared" si="11"/>
        <v>794</v>
      </c>
      <c r="E113" s="83">
        <v>120</v>
      </c>
      <c r="F113" s="83">
        <v>28</v>
      </c>
      <c r="G113" s="83">
        <v>92</v>
      </c>
      <c r="H113" s="83">
        <v>206</v>
      </c>
      <c r="I113" s="83">
        <v>40</v>
      </c>
      <c r="J113" s="83">
        <v>166</v>
      </c>
      <c r="K113" s="83">
        <v>205</v>
      </c>
      <c r="L113" s="83">
        <v>45</v>
      </c>
      <c r="M113" s="83">
        <v>160</v>
      </c>
      <c r="N113" s="83">
        <v>282</v>
      </c>
      <c r="O113" s="83">
        <v>58</v>
      </c>
      <c r="P113" s="83">
        <v>224</v>
      </c>
      <c r="Q113" s="83">
        <v>200</v>
      </c>
      <c r="R113" s="83">
        <v>48</v>
      </c>
      <c r="S113" s="83">
        <v>152</v>
      </c>
    </row>
    <row r="114" spans="1:19" s="49" customFormat="1" x14ac:dyDescent="0.15">
      <c r="A114" s="77" t="str">
        <f>[1]연령별!A114</f>
        <v>90-94</v>
      </c>
      <c r="B114" s="84">
        <f t="shared" si="9"/>
        <v>2311</v>
      </c>
      <c r="C114" s="82">
        <f t="shared" si="10"/>
        <v>395</v>
      </c>
      <c r="D114" s="82">
        <f t="shared" si="11"/>
        <v>1916</v>
      </c>
      <c r="E114" s="82">
        <v>287</v>
      </c>
      <c r="F114" s="82">
        <v>52</v>
      </c>
      <c r="G114" s="82">
        <v>235</v>
      </c>
      <c r="H114" s="82">
        <v>474</v>
      </c>
      <c r="I114" s="82">
        <v>74</v>
      </c>
      <c r="J114" s="82">
        <v>400</v>
      </c>
      <c r="K114" s="82">
        <v>457</v>
      </c>
      <c r="L114" s="82">
        <v>85</v>
      </c>
      <c r="M114" s="82">
        <v>372</v>
      </c>
      <c r="N114" s="82">
        <v>661</v>
      </c>
      <c r="O114" s="82">
        <v>108</v>
      </c>
      <c r="P114" s="82">
        <v>553</v>
      </c>
      <c r="Q114" s="82">
        <v>432</v>
      </c>
      <c r="R114" s="82">
        <v>76</v>
      </c>
      <c r="S114" s="82">
        <v>356</v>
      </c>
    </row>
    <row r="115" spans="1:19" s="64" customFormat="1" x14ac:dyDescent="0.15">
      <c r="A115" s="78" t="str">
        <f>[1]연령별!A115</f>
        <v>90  세</v>
      </c>
      <c r="B115" s="85">
        <f t="shared" si="9"/>
        <v>745</v>
      </c>
      <c r="C115" s="83">
        <f t="shared" si="10"/>
        <v>137</v>
      </c>
      <c r="D115" s="83">
        <f t="shared" si="11"/>
        <v>608</v>
      </c>
      <c r="E115" s="83">
        <v>101</v>
      </c>
      <c r="F115" s="83">
        <v>17</v>
      </c>
      <c r="G115" s="83">
        <v>84</v>
      </c>
      <c r="H115" s="83">
        <v>151</v>
      </c>
      <c r="I115" s="83">
        <v>27</v>
      </c>
      <c r="J115" s="83">
        <v>124</v>
      </c>
      <c r="K115" s="83">
        <v>153</v>
      </c>
      <c r="L115" s="83">
        <v>34</v>
      </c>
      <c r="M115" s="83">
        <v>119</v>
      </c>
      <c r="N115" s="83">
        <v>199</v>
      </c>
      <c r="O115" s="83">
        <v>32</v>
      </c>
      <c r="P115" s="83">
        <v>167</v>
      </c>
      <c r="Q115" s="83">
        <v>141</v>
      </c>
      <c r="R115" s="83">
        <v>27</v>
      </c>
      <c r="S115" s="83">
        <v>114</v>
      </c>
    </row>
    <row r="116" spans="1:19" s="64" customFormat="1" x14ac:dyDescent="0.15">
      <c r="A116" s="78" t="str">
        <f>[1]연령별!A116</f>
        <v>91  세</v>
      </c>
      <c r="B116" s="85">
        <f t="shared" si="9"/>
        <v>560</v>
      </c>
      <c r="C116" s="83">
        <f t="shared" si="10"/>
        <v>101</v>
      </c>
      <c r="D116" s="83">
        <f t="shared" si="11"/>
        <v>459</v>
      </c>
      <c r="E116" s="83">
        <v>78</v>
      </c>
      <c r="F116" s="83">
        <v>22</v>
      </c>
      <c r="G116" s="83">
        <v>56</v>
      </c>
      <c r="H116" s="83">
        <v>108</v>
      </c>
      <c r="I116" s="83">
        <v>14</v>
      </c>
      <c r="J116" s="83">
        <v>94</v>
      </c>
      <c r="K116" s="83">
        <v>109</v>
      </c>
      <c r="L116" s="83">
        <v>16</v>
      </c>
      <c r="M116" s="83">
        <v>93</v>
      </c>
      <c r="N116" s="83">
        <v>161</v>
      </c>
      <c r="O116" s="83">
        <v>32</v>
      </c>
      <c r="P116" s="83">
        <v>129</v>
      </c>
      <c r="Q116" s="83">
        <v>104</v>
      </c>
      <c r="R116" s="83">
        <v>17</v>
      </c>
      <c r="S116" s="83">
        <v>87</v>
      </c>
    </row>
    <row r="117" spans="1:19" s="64" customFormat="1" x14ac:dyDescent="0.15">
      <c r="A117" s="78" t="str">
        <f>[1]연령별!A117</f>
        <v>92  세</v>
      </c>
      <c r="B117" s="85">
        <f t="shared" si="9"/>
        <v>440</v>
      </c>
      <c r="C117" s="83">
        <f t="shared" si="10"/>
        <v>70</v>
      </c>
      <c r="D117" s="83">
        <f t="shared" si="11"/>
        <v>370</v>
      </c>
      <c r="E117" s="83">
        <v>48</v>
      </c>
      <c r="F117" s="83">
        <v>6</v>
      </c>
      <c r="G117" s="83">
        <v>42</v>
      </c>
      <c r="H117" s="83">
        <v>88</v>
      </c>
      <c r="I117" s="83">
        <v>14</v>
      </c>
      <c r="J117" s="83">
        <v>74</v>
      </c>
      <c r="K117" s="83">
        <v>88</v>
      </c>
      <c r="L117" s="83">
        <v>23</v>
      </c>
      <c r="M117" s="83">
        <v>65</v>
      </c>
      <c r="N117" s="83">
        <v>128</v>
      </c>
      <c r="O117" s="83">
        <v>15</v>
      </c>
      <c r="P117" s="83">
        <v>113</v>
      </c>
      <c r="Q117" s="83">
        <v>88</v>
      </c>
      <c r="R117" s="83">
        <v>12</v>
      </c>
      <c r="S117" s="83">
        <v>76</v>
      </c>
    </row>
    <row r="118" spans="1:19" s="64" customFormat="1" x14ac:dyDescent="0.15">
      <c r="A118" s="78" t="str">
        <f>[1]연령별!A118</f>
        <v>93  세</v>
      </c>
      <c r="B118" s="85">
        <f t="shared" si="9"/>
        <v>328</v>
      </c>
      <c r="C118" s="83">
        <f t="shared" si="10"/>
        <v>56</v>
      </c>
      <c r="D118" s="83">
        <f t="shared" si="11"/>
        <v>272</v>
      </c>
      <c r="E118" s="83">
        <v>33</v>
      </c>
      <c r="F118" s="83">
        <v>4</v>
      </c>
      <c r="G118" s="83">
        <v>29</v>
      </c>
      <c r="H118" s="83">
        <v>71</v>
      </c>
      <c r="I118" s="83">
        <v>11</v>
      </c>
      <c r="J118" s="83">
        <v>60</v>
      </c>
      <c r="K118" s="83">
        <v>63</v>
      </c>
      <c r="L118" s="83">
        <v>8</v>
      </c>
      <c r="M118" s="83">
        <v>55</v>
      </c>
      <c r="N118" s="83">
        <v>96</v>
      </c>
      <c r="O118" s="83">
        <v>17</v>
      </c>
      <c r="P118" s="83">
        <v>79</v>
      </c>
      <c r="Q118" s="83">
        <v>65</v>
      </c>
      <c r="R118" s="83">
        <v>16</v>
      </c>
      <c r="S118" s="83">
        <v>49</v>
      </c>
    </row>
    <row r="119" spans="1:19" s="64" customFormat="1" x14ac:dyDescent="0.15">
      <c r="A119" s="78" t="str">
        <f>[1]연령별!A119</f>
        <v>94  세</v>
      </c>
      <c r="B119" s="85">
        <f t="shared" si="9"/>
        <v>238</v>
      </c>
      <c r="C119" s="83">
        <f t="shared" si="10"/>
        <v>31</v>
      </c>
      <c r="D119" s="83">
        <f t="shared" si="11"/>
        <v>207</v>
      </c>
      <c r="E119" s="83">
        <v>27</v>
      </c>
      <c r="F119" s="83">
        <v>3</v>
      </c>
      <c r="G119" s="83">
        <v>24</v>
      </c>
      <c r="H119" s="83">
        <v>56</v>
      </c>
      <c r="I119" s="83">
        <v>8</v>
      </c>
      <c r="J119" s="83">
        <v>48</v>
      </c>
      <c r="K119" s="83">
        <v>44</v>
      </c>
      <c r="L119" s="83">
        <v>4</v>
      </c>
      <c r="M119" s="83">
        <v>40</v>
      </c>
      <c r="N119" s="83">
        <v>77</v>
      </c>
      <c r="O119" s="83">
        <v>12</v>
      </c>
      <c r="P119" s="83">
        <v>65</v>
      </c>
      <c r="Q119" s="83">
        <v>34</v>
      </c>
      <c r="R119" s="83">
        <v>4</v>
      </c>
      <c r="S119" s="83">
        <v>30</v>
      </c>
    </row>
    <row r="120" spans="1:19" s="49" customFormat="1" x14ac:dyDescent="0.15">
      <c r="A120" s="77" t="str">
        <f>[1]연령별!A120</f>
        <v>95-99</v>
      </c>
      <c r="B120" s="84">
        <f t="shared" si="9"/>
        <v>539</v>
      </c>
      <c r="C120" s="82">
        <f t="shared" si="10"/>
        <v>72</v>
      </c>
      <c r="D120" s="82">
        <f t="shared" si="11"/>
        <v>467</v>
      </c>
      <c r="E120" s="82">
        <v>78</v>
      </c>
      <c r="F120" s="82">
        <v>9</v>
      </c>
      <c r="G120" s="82">
        <v>69</v>
      </c>
      <c r="H120" s="82">
        <v>112</v>
      </c>
      <c r="I120" s="82">
        <v>12</v>
      </c>
      <c r="J120" s="82">
        <v>100</v>
      </c>
      <c r="K120" s="82">
        <v>111</v>
      </c>
      <c r="L120" s="82">
        <v>14</v>
      </c>
      <c r="M120" s="82">
        <v>97</v>
      </c>
      <c r="N120" s="82">
        <v>147</v>
      </c>
      <c r="O120" s="82">
        <v>27</v>
      </c>
      <c r="P120" s="82">
        <v>120</v>
      </c>
      <c r="Q120" s="82">
        <v>91</v>
      </c>
      <c r="R120" s="82">
        <v>10</v>
      </c>
      <c r="S120" s="82">
        <v>81</v>
      </c>
    </row>
    <row r="121" spans="1:19" s="64" customFormat="1" x14ac:dyDescent="0.15">
      <c r="A121" s="78" t="str">
        <f>[1]연령별!A121</f>
        <v>95  세</v>
      </c>
      <c r="B121" s="85">
        <f t="shared" si="9"/>
        <v>181</v>
      </c>
      <c r="C121" s="83">
        <f t="shared" si="10"/>
        <v>24</v>
      </c>
      <c r="D121" s="83">
        <f t="shared" si="11"/>
        <v>157</v>
      </c>
      <c r="E121" s="83">
        <v>23</v>
      </c>
      <c r="F121" s="83">
        <v>2</v>
      </c>
      <c r="G121" s="83">
        <v>21</v>
      </c>
      <c r="H121" s="83">
        <v>44</v>
      </c>
      <c r="I121" s="83">
        <v>4</v>
      </c>
      <c r="J121" s="83">
        <v>40</v>
      </c>
      <c r="K121" s="83">
        <v>32</v>
      </c>
      <c r="L121" s="83">
        <v>6</v>
      </c>
      <c r="M121" s="83">
        <v>26</v>
      </c>
      <c r="N121" s="83">
        <v>54</v>
      </c>
      <c r="O121" s="83">
        <v>7</v>
      </c>
      <c r="P121" s="83">
        <v>47</v>
      </c>
      <c r="Q121" s="83">
        <v>28</v>
      </c>
      <c r="R121" s="83">
        <v>5</v>
      </c>
      <c r="S121" s="83">
        <v>23</v>
      </c>
    </row>
    <row r="122" spans="1:19" s="64" customFormat="1" x14ac:dyDescent="0.15">
      <c r="A122" s="78" t="str">
        <f>[1]연령별!A122</f>
        <v>96  세</v>
      </c>
      <c r="B122" s="85">
        <f t="shared" si="9"/>
        <v>135</v>
      </c>
      <c r="C122" s="83">
        <f t="shared" si="10"/>
        <v>24</v>
      </c>
      <c r="D122" s="83">
        <f t="shared" si="11"/>
        <v>111</v>
      </c>
      <c r="E122" s="83">
        <v>22</v>
      </c>
      <c r="F122" s="83">
        <v>4</v>
      </c>
      <c r="G122" s="83">
        <v>18</v>
      </c>
      <c r="H122" s="83">
        <v>25</v>
      </c>
      <c r="I122" s="83">
        <v>3</v>
      </c>
      <c r="J122" s="83">
        <v>22</v>
      </c>
      <c r="K122" s="83">
        <v>25</v>
      </c>
      <c r="L122" s="83">
        <v>2</v>
      </c>
      <c r="M122" s="83">
        <v>23</v>
      </c>
      <c r="N122" s="83">
        <v>44</v>
      </c>
      <c r="O122" s="83">
        <v>13</v>
      </c>
      <c r="P122" s="83">
        <v>31</v>
      </c>
      <c r="Q122" s="83">
        <v>19</v>
      </c>
      <c r="R122" s="83">
        <v>2</v>
      </c>
      <c r="S122" s="83">
        <v>17</v>
      </c>
    </row>
    <row r="123" spans="1:19" s="64" customFormat="1" x14ac:dyDescent="0.15">
      <c r="A123" s="78" t="str">
        <f>[1]연령별!A123</f>
        <v>97  세</v>
      </c>
      <c r="B123" s="85">
        <f t="shared" si="9"/>
        <v>116</v>
      </c>
      <c r="C123" s="83">
        <f t="shared" si="10"/>
        <v>7</v>
      </c>
      <c r="D123" s="83">
        <f t="shared" si="11"/>
        <v>109</v>
      </c>
      <c r="E123" s="83">
        <v>15</v>
      </c>
      <c r="F123" s="83">
        <v>3</v>
      </c>
      <c r="G123" s="83">
        <v>12</v>
      </c>
      <c r="H123" s="83">
        <v>21</v>
      </c>
      <c r="I123" s="83">
        <v>0</v>
      </c>
      <c r="J123" s="83">
        <v>21</v>
      </c>
      <c r="K123" s="83">
        <v>24</v>
      </c>
      <c r="L123" s="83">
        <v>0</v>
      </c>
      <c r="M123" s="83">
        <v>24</v>
      </c>
      <c r="N123" s="83">
        <v>29</v>
      </c>
      <c r="O123" s="83">
        <v>2</v>
      </c>
      <c r="P123" s="83">
        <v>27</v>
      </c>
      <c r="Q123" s="83">
        <v>27</v>
      </c>
      <c r="R123" s="83">
        <v>2</v>
      </c>
      <c r="S123" s="83">
        <v>25</v>
      </c>
    </row>
    <row r="124" spans="1:19" s="64" customFormat="1" x14ac:dyDescent="0.15">
      <c r="A124" s="78" t="str">
        <f>[1]연령별!A124</f>
        <v>98  세</v>
      </c>
      <c r="B124" s="85">
        <f t="shared" si="9"/>
        <v>59</v>
      </c>
      <c r="C124" s="83">
        <f t="shared" si="10"/>
        <v>6</v>
      </c>
      <c r="D124" s="83">
        <f t="shared" si="11"/>
        <v>53</v>
      </c>
      <c r="E124" s="83">
        <v>12</v>
      </c>
      <c r="F124" s="83">
        <v>0</v>
      </c>
      <c r="G124" s="83">
        <v>12</v>
      </c>
      <c r="H124" s="83">
        <v>13</v>
      </c>
      <c r="I124" s="83">
        <v>3</v>
      </c>
      <c r="J124" s="83">
        <v>10</v>
      </c>
      <c r="K124" s="83">
        <v>12</v>
      </c>
      <c r="L124" s="83">
        <v>1</v>
      </c>
      <c r="M124" s="83">
        <v>11</v>
      </c>
      <c r="N124" s="83">
        <v>10</v>
      </c>
      <c r="O124" s="83">
        <v>1</v>
      </c>
      <c r="P124" s="83">
        <v>9</v>
      </c>
      <c r="Q124" s="83">
        <v>12</v>
      </c>
      <c r="R124" s="83">
        <v>1</v>
      </c>
      <c r="S124" s="83">
        <v>11</v>
      </c>
    </row>
    <row r="125" spans="1:19" s="64" customFormat="1" x14ac:dyDescent="0.15">
      <c r="A125" s="78" t="str">
        <f>[1]연령별!A125</f>
        <v>99  세</v>
      </c>
      <c r="B125" s="85">
        <f t="shared" si="9"/>
        <v>48</v>
      </c>
      <c r="C125" s="83">
        <f t="shared" si="10"/>
        <v>11</v>
      </c>
      <c r="D125" s="83">
        <f t="shared" si="11"/>
        <v>37</v>
      </c>
      <c r="E125" s="83">
        <v>6</v>
      </c>
      <c r="F125" s="83">
        <v>0</v>
      </c>
      <c r="G125" s="83">
        <v>6</v>
      </c>
      <c r="H125" s="83">
        <v>9</v>
      </c>
      <c r="I125" s="83">
        <v>2</v>
      </c>
      <c r="J125" s="83">
        <v>7</v>
      </c>
      <c r="K125" s="83">
        <v>18</v>
      </c>
      <c r="L125" s="83">
        <v>5</v>
      </c>
      <c r="M125" s="83">
        <v>13</v>
      </c>
      <c r="N125" s="83">
        <v>10</v>
      </c>
      <c r="O125" s="83">
        <v>4</v>
      </c>
      <c r="P125" s="83">
        <v>6</v>
      </c>
      <c r="Q125" s="83">
        <v>5</v>
      </c>
      <c r="R125" s="83">
        <v>0</v>
      </c>
      <c r="S125" s="83">
        <v>5</v>
      </c>
    </row>
    <row r="126" spans="1:19" s="49" customFormat="1" x14ac:dyDescent="0.15">
      <c r="A126" s="79" t="str">
        <f>[1]연령별!A126</f>
        <v>100+</v>
      </c>
      <c r="B126" s="86">
        <f t="shared" si="9"/>
        <v>262</v>
      </c>
      <c r="C126" s="95">
        <f t="shared" si="10"/>
        <v>31</v>
      </c>
      <c r="D126" s="95">
        <f t="shared" si="11"/>
        <v>231</v>
      </c>
      <c r="E126" s="95">
        <v>45</v>
      </c>
      <c r="F126" s="95">
        <v>8</v>
      </c>
      <c r="G126" s="95">
        <v>37</v>
      </c>
      <c r="H126" s="95">
        <v>43</v>
      </c>
      <c r="I126" s="95">
        <v>4</v>
      </c>
      <c r="J126" s="95">
        <v>39</v>
      </c>
      <c r="K126" s="95">
        <v>68</v>
      </c>
      <c r="L126" s="95">
        <v>10</v>
      </c>
      <c r="M126" s="95">
        <v>58</v>
      </c>
      <c r="N126" s="95">
        <v>69</v>
      </c>
      <c r="O126" s="95">
        <v>6</v>
      </c>
      <c r="P126" s="95">
        <v>63</v>
      </c>
      <c r="Q126" s="95">
        <v>37</v>
      </c>
      <c r="R126" s="95">
        <v>3</v>
      </c>
      <c r="S126" s="95">
        <v>34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40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126"/>
  <sheetViews>
    <sheetView zoomScaleNormal="100" workbookViewId="0">
      <selection activeCell="U4" sqref="U4"/>
    </sheetView>
  </sheetViews>
  <sheetFormatPr defaultColWidth="8.88671875" defaultRowHeight="13.5" x14ac:dyDescent="0.15"/>
  <cols>
    <col min="1" max="1" width="8.88671875" style="72" customWidth="1"/>
    <col min="2" max="10" width="10.88671875" customWidth="1"/>
    <col min="11" max="19" width="11.6640625" customWidth="1"/>
  </cols>
  <sheetData>
    <row r="1" spans="1:22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"/>
    </row>
    <row r="2" spans="1:22" ht="18.75" x14ac:dyDescent="0.15">
      <c r="A2" s="356"/>
      <c r="B2" s="356"/>
      <c r="C2" s="356"/>
      <c r="D2" s="356"/>
      <c r="E2" s="356"/>
      <c r="F2" s="356"/>
      <c r="G2" s="356"/>
      <c r="H2" s="356"/>
      <c r="L2" s="66"/>
      <c r="M2" s="66"/>
      <c r="S2" s="74" t="s">
        <v>356</v>
      </c>
      <c r="T2" s="74"/>
      <c r="U2" s="367"/>
      <c r="V2" s="367"/>
    </row>
    <row r="3" spans="1:22" x14ac:dyDescent="0.15">
      <c r="A3" s="368" t="str">
        <f>[1]연령별!A3</f>
        <v>구 분</v>
      </c>
      <c r="B3" s="370" t="s">
        <v>0</v>
      </c>
      <c r="C3" s="370"/>
      <c r="D3" s="370"/>
      <c r="E3" s="370" t="s">
        <v>354</v>
      </c>
      <c r="F3" s="370"/>
      <c r="G3" s="370"/>
      <c r="H3" s="370" t="s">
        <v>353</v>
      </c>
      <c r="I3" s="370"/>
      <c r="J3" s="370"/>
      <c r="K3" s="370" t="s">
        <v>358</v>
      </c>
      <c r="L3" s="370"/>
      <c r="M3" s="370"/>
      <c r="N3" s="370" t="s">
        <v>357</v>
      </c>
      <c r="O3" s="370"/>
      <c r="P3" s="370"/>
      <c r="Q3" s="370" t="s">
        <v>352</v>
      </c>
      <c r="R3" s="370"/>
      <c r="S3" s="371"/>
      <c r="U3" s="73"/>
      <c r="V3" s="73"/>
    </row>
    <row r="4" spans="1:22" s="72" customFormat="1" x14ac:dyDescent="0.15">
      <c r="A4" s="369"/>
      <c r="B4" s="75" t="s">
        <v>3</v>
      </c>
      <c r="C4" s="75" t="s">
        <v>1</v>
      </c>
      <c r="D4" s="75" t="s">
        <v>2</v>
      </c>
      <c r="E4" s="75" t="str">
        <f>[1]연령별!B4</f>
        <v>계</v>
      </c>
      <c r="F4" s="75" t="str">
        <f>[1]연령별!C4</f>
        <v>남</v>
      </c>
      <c r="G4" s="75" t="str">
        <f>[1]연령별!D4</f>
        <v>여</v>
      </c>
      <c r="H4" s="75" t="str">
        <f>[2]연령별!B4</f>
        <v>계</v>
      </c>
      <c r="I4" s="75" t="str">
        <f>[2]연령별!C4</f>
        <v>남</v>
      </c>
      <c r="J4" s="75" t="str">
        <f>[2]연령별!D4</f>
        <v>여</v>
      </c>
      <c r="K4" s="75" t="str">
        <f>[3]연령별!B4</f>
        <v>계</v>
      </c>
      <c r="L4" s="75" t="str">
        <f>[3]연령별!C4</f>
        <v>남</v>
      </c>
      <c r="M4" s="75" t="str">
        <f>[3]연령별!D4</f>
        <v>여</v>
      </c>
      <c r="N4" s="75" t="str">
        <f>[4]연령별!B4</f>
        <v>계</v>
      </c>
      <c r="O4" s="75" t="str">
        <f>[4]연령별!C4</f>
        <v>남</v>
      </c>
      <c r="P4" s="75" t="str">
        <f>[4]연령별!D4</f>
        <v>여</v>
      </c>
      <c r="Q4" s="75" t="str">
        <f>[5]연령별!B4</f>
        <v>계</v>
      </c>
      <c r="R4" s="75" t="str">
        <f>[5]연령별!C4</f>
        <v>남</v>
      </c>
      <c r="S4" s="76" t="str">
        <f>[5]연령별!D4</f>
        <v>여</v>
      </c>
    </row>
    <row r="5" spans="1:22" s="49" customFormat="1" x14ac:dyDescent="0.15">
      <c r="A5" s="77">
        <v>2012</v>
      </c>
      <c r="B5" s="80">
        <f t="shared" ref="B5:B36" si="0">SUM(C5:D5)</f>
        <v>1469216</v>
      </c>
      <c r="C5" s="81">
        <f t="shared" ref="C5:C36" si="1">SUM(F5,I5,L5,O5,R5)</f>
        <v>728406</v>
      </c>
      <c r="D5" s="81">
        <f t="shared" ref="D5:D36" si="2">SUM(G5,J5,M5,P5,S5)</f>
        <v>740810</v>
      </c>
      <c r="E5" s="81">
        <f>SUM(F5,G5)</f>
        <v>105580</v>
      </c>
      <c r="F5" s="81">
        <f>SUM(F6,F12,F18,F24,F30,F36,F42,F48,F54,F60,F66,F72,F78,F84,F90,F96,F102,F108,F114,F120,F126)</f>
        <v>52888</v>
      </c>
      <c r="G5" s="81">
        <f>SUM(G6,G12,G18,G24,G30,G36,G42,G48,G54,G60,G66,G72,G78,G84,G90,G96,G102,G108,G114,G120,G126)</f>
        <v>52692</v>
      </c>
      <c r="H5" s="81">
        <f>SUM(I5,J5)</f>
        <v>316545</v>
      </c>
      <c r="I5" s="81">
        <f>SUM(I6,I12,I18,I24,I30,I36,I42,I48,I54,I60,I66,I72,I78,I84,I90,I96,I102,I108,I114,I120,I126)</f>
        <v>155783</v>
      </c>
      <c r="J5" s="81">
        <f>SUM(J6,J12,J18,J24,J30,J36,J42,J48,J54,J60,J66,J72,J78,J84,J90,J96,J102,J108,J114,J120,J126)</f>
        <v>160762</v>
      </c>
      <c r="K5" s="81">
        <f>SUM(L5,M5)</f>
        <v>218313</v>
      </c>
      <c r="L5" s="81">
        <f>SUM(L6,L12,L18,L24,L30,L36,L42,L48,L54,L60,L66,L72,L78,L84,L90,L96,L102,L108,L114,L120,L126)</f>
        <v>105840</v>
      </c>
      <c r="M5" s="81">
        <f>SUM(M6,M12,M18,M24,M30,M36,M42,M48,M54,M60,M66,M72,M78,M84,M90,M96,M102,M108,M114,M120,M126)</f>
        <v>112473</v>
      </c>
      <c r="N5" s="81">
        <f>SUM(O5,P5)</f>
        <v>443677</v>
      </c>
      <c r="O5" s="81">
        <f>SUM(O6,O12,O18,O24,O30,O36,O42,O48,O54,O60,O66,O72,O78,O84,O90,O96,O102,O108,O114,O120,O126)</f>
        <v>220615</v>
      </c>
      <c r="P5" s="81">
        <f>SUM(P6,P12,P18,P24,P30,P36,P42,P48,P54,P60,P66,P72,P78,P84,P90,P96,P102,P108,P114,P120,P126)</f>
        <v>223062</v>
      </c>
      <c r="Q5" s="81">
        <f>SUM(R5,S5)</f>
        <v>385101</v>
      </c>
      <c r="R5" s="81">
        <f>SUM(R6,R12,R18,R24,R30,R36,R42,R48,R54,R60,R66,R72,R78,R84,R90,R96,R102,R108,R114,R120,R126)</f>
        <v>193280</v>
      </c>
      <c r="S5" s="81">
        <f>SUM(S6,S12,S18,S24,S30,S36,S42,S48,S54,S60,S66,S72,S78,S84,S90,S96,S102,S108,S114,S120,S126)</f>
        <v>191821</v>
      </c>
    </row>
    <row r="6" spans="1:22" s="49" customFormat="1" x14ac:dyDescent="0.15">
      <c r="A6" s="77" t="str">
        <f>[1]연령별!A6</f>
        <v>0 - 4</v>
      </c>
      <c r="B6" s="84">
        <f t="shared" si="0"/>
        <v>71734</v>
      </c>
      <c r="C6" s="82">
        <f t="shared" si="1"/>
        <v>36941</v>
      </c>
      <c r="D6" s="82">
        <f t="shared" si="2"/>
        <v>34793</v>
      </c>
      <c r="E6" s="82">
        <v>3596</v>
      </c>
      <c r="F6" s="82">
        <v>1848</v>
      </c>
      <c r="G6" s="82">
        <v>1748</v>
      </c>
      <c r="H6" s="82">
        <v>14523</v>
      </c>
      <c r="I6" s="82">
        <v>7521</v>
      </c>
      <c r="J6" s="82">
        <v>7002</v>
      </c>
      <c r="K6" s="82">
        <v>8741</v>
      </c>
      <c r="L6" s="82">
        <v>4455</v>
      </c>
      <c r="M6" s="82">
        <v>4286</v>
      </c>
      <c r="N6" s="82">
        <v>19442</v>
      </c>
      <c r="O6" s="82">
        <v>10052</v>
      </c>
      <c r="P6" s="82">
        <v>9390</v>
      </c>
      <c r="Q6" s="82">
        <v>25432</v>
      </c>
      <c r="R6" s="82">
        <v>13065</v>
      </c>
      <c r="S6" s="82">
        <v>12367</v>
      </c>
    </row>
    <row r="7" spans="1:22" s="64" customFormat="1" x14ac:dyDescent="0.15">
      <c r="A7" s="78" t="str">
        <f>[1]연령별!A7</f>
        <v xml:space="preserve">  0  세</v>
      </c>
      <c r="B7" s="85">
        <f t="shared" si="0"/>
        <v>13917</v>
      </c>
      <c r="C7" s="83">
        <f t="shared" si="1"/>
        <v>7171</v>
      </c>
      <c r="D7" s="83">
        <f t="shared" si="2"/>
        <v>6746</v>
      </c>
      <c r="E7" s="83">
        <v>837</v>
      </c>
      <c r="F7" s="83">
        <v>427</v>
      </c>
      <c r="G7" s="83">
        <v>410</v>
      </c>
      <c r="H7" s="83">
        <v>2800</v>
      </c>
      <c r="I7" s="83">
        <v>1473</v>
      </c>
      <c r="J7" s="83">
        <v>1327</v>
      </c>
      <c r="K7" s="83">
        <v>1659</v>
      </c>
      <c r="L7" s="83">
        <v>855</v>
      </c>
      <c r="M7" s="83">
        <v>804</v>
      </c>
      <c r="N7" s="83">
        <v>3816</v>
      </c>
      <c r="O7" s="83">
        <v>1951</v>
      </c>
      <c r="P7" s="83">
        <v>1865</v>
      </c>
      <c r="Q7" s="83">
        <v>4805</v>
      </c>
      <c r="R7" s="83">
        <v>2465</v>
      </c>
      <c r="S7" s="83">
        <v>2340</v>
      </c>
    </row>
    <row r="8" spans="1:22" s="64" customFormat="1" x14ac:dyDescent="0.15">
      <c r="A8" s="78" t="str">
        <f>[1]연령별!A8</f>
        <v xml:space="preserve">  1  세</v>
      </c>
      <c r="B8" s="85">
        <f t="shared" si="0"/>
        <v>14273</v>
      </c>
      <c r="C8" s="83">
        <f t="shared" si="1"/>
        <v>7380</v>
      </c>
      <c r="D8" s="83">
        <f t="shared" si="2"/>
        <v>6893</v>
      </c>
      <c r="E8" s="83">
        <v>780</v>
      </c>
      <c r="F8" s="83">
        <v>375</v>
      </c>
      <c r="G8" s="83">
        <v>405</v>
      </c>
      <c r="H8" s="83">
        <v>2852</v>
      </c>
      <c r="I8" s="83">
        <v>1471</v>
      </c>
      <c r="J8" s="83">
        <v>1381</v>
      </c>
      <c r="K8" s="83">
        <v>1733</v>
      </c>
      <c r="L8" s="83">
        <v>885</v>
      </c>
      <c r="M8" s="83">
        <v>848</v>
      </c>
      <c r="N8" s="83">
        <v>3893</v>
      </c>
      <c r="O8" s="83">
        <v>2017</v>
      </c>
      <c r="P8" s="83">
        <v>1876</v>
      </c>
      <c r="Q8" s="83">
        <v>5015</v>
      </c>
      <c r="R8" s="83">
        <v>2632</v>
      </c>
      <c r="S8" s="83">
        <v>2383</v>
      </c>
    </row>
    <row r="9" spans="1:22" s="64" customFormat="1" x14ac:dyDescent="0.15">
      <c r="A9" s="78" t="str">
        <f>[1]연령별!A9</f>
        <v xml:space="preserve">  2  세</v>
      </c>
      <c r="B9" s="85">
        <f t="shared" si="0"/>
        <v>14601</v>
      </c>
      <c r="C9" s="83">
        <f t="shared" si="1"/>
        <v>7559</v>
      </c>
      <c r="D9" s="83">
        <f t="shared" si="2"/>
        <v>7042</v>
      </c>
      <c r="E9" s="83">
        <v>704</v>
      </c>
      <c r="F9" s="83">
        <v>373</v>
      </c>
      <c r="G9" s="83">
        <v>331</v>
      </c>
      <c r="H9" s="83">
        <v>2934</v>
      </c>
      <c r="I9" s="83">
        <v>1535</v>
      </c>
      <c r="J9" s="83">
        <v>1399</v>
      </c>
      <c r="K9" s="83">
        <v>1861</v>
      </c>
      <c r="L9" s="83">
        <v>946</v>
      </c>
      <c r="M9" s="83">
        <v>915</v>
      </c>
      <c r="N9" s="83">
        <v>3886</v>
      </c>
      <c r="O9" s="83">
        <v>1991</v>
      </c>
      <c r="P9" s="83">
        <v>1895</v>
      </c>
      <c r="Q9" s="83">
        <v>5216</v>
      </c>
      <c r="R9" s="83">
        <v>2714</v>
      </c>
      <c r="S9" s="83">
        <v>2502</v>
      </c>
    </row>
    <row r="10" spans="1:22" s="64" customFormat="1" x14ac:dyDescent="0.15">
      <c r="A10" s="78" t="str">
        <f>[1]연령별!A10</f>
        <v xml:space="preserve">  3  세</v>
      </c>
      <c r="B10" s="85">
        <f t="shared" si="0"/>
        <v>14106</v>
      </c>
      <c r="C10" s="83">
        <f t="shared" si="1"/>
        <v>7257</v>
      </c>
      <c r="D10" s="83">
        <f t="shared" si="2"/>
        <v>6849</v>
      </c>
      <c r="E10" s="83">
        <v>613</v>
      </c>
      <c r="F10" s="83">
        <v>319</v>
      </c>
      <c r="G10" s="83">
        <v>294</v>
      </c>
      <c r="H10" s="83">
        <v>2862</v>
      </c>
      <c r="I10" s="83">
        <v>1465</v>
      </c>
      <c r="J10" s="83">
        <v>1397</v>
      </c>
      <c r="K10" s="83">
        <v>1684</v>
      </c>
      <c r="L10" s="83">
        <v>846</v>
      </c>
      <c r="M10" s="83">
        <v>838</v>
      </c>
      <c r="N10" s="83">
        <v>3848</v>
      </c>
      <c r="O10" s="83">
        <v>2045</v>
      </c>
      <c r="P10" s="83">
        <v>1803</v>
      </c>
      <c r="Q10" s="83">
        <v>5099</v>
      </c>
      <c r="R10" s="83">
        <v>2582</v>
      </c>
      <c r="S10" s="83">
        <v>2517</v>
      </c>
    </row>
    <row r="11" spans="1:22" s="64" customFormat="1" x14ac:dyDescent="0.15">
      <c r="A11" s="78" t="str">
        <f>[1]연령별!A11</f>
        <v xml:space="preserve">  4  세</v>
      </c>
      <c r="B11" s="85">
        <f t="shared" si="0"/>
        <v>14837</v>
      </c>
      <c r="C11" s="83">
        <f t="shared" si="1"/>
        <v>7574</v>
      </c>
      <c r="D11" s="83">
        <f t="shared" si="2"/>
        <v>7263</v>
      </c>
      <c r="E11" s="83">
        <v>662</v>
      </c>
      <c r="F11" s="83">
        <v>354</v>
      </c>
      <c r="G11" s="83">
        <v>308</v>
      </c>
      <c r="H11" s="83">
        <v>3075</v>
      </c>
      <c r="I11" s="83">
        <v>1577</v>
      </c>
      <c r="J11" s="83">
        <v>1498</v>
      </c>
      <c r="K11" s="83">
        <v>1804</v>
      </c>
      <c r="L11" s="83">
        <v>923</v>
      </c>
      <c r="M11" s="83">
        <v>881</v>
      </c>
      <c r="N11" s="83">
        <v>3999</v>
      </c>
      <c r="O11" s="83">
        <v>2048</v>
      </c>
      <c r="P11" s="83">
        <v>1951</v>
      </c>
      <c r="Q11" s="83">
        <v>5297</v>
      </c>
      <c r="R11" s="83">
        <v>2672</v>
      </c>
      <c r="S11" s="83">
        <v>2625</v>
      </c>
    </row>
    <row r="12" spans="1:22" s="49" customFormat="1" x14ac:dyDescent="0.15">
      <c r="A12" s="77" t="str">
        <f>[1]연령별!A12</f>
        <v>5 - 9</v>
      </c>
      <c r="B12" s="84">
        <f t="shared" si="0"/>
        <v>77910</v>
      </c>
      <c r="C12" s="82">
        <f t="shared" si="1"/>
        <v>40661</v>
      </c>
      <c r="D12" s="82">
        <f t="shared" si="2"/>
        <v>37249</v>
      </c>
      <c r="E12" s="82">
        <v>3428</v>
      </c>
      <c r="F12" s="82">
        <v>1821</v>
      </c>
      <c r="G12" s="82">
        <v>1607</v>
      </c>
      <c r="H12" s="82">
        <v>16764</v>
      </c>
      <c r="I12" s="82">
        <v>8725</v>
      </c>
      <c r="J12" s="82">
        <v>8039</v>
      </c>
      <c r="K12" s="82">
        <v>9417</v>
      </c>
      <c r="L12" s="82">
        <v>4906</v>
      </c>
      <c r="M12" s="82">
        <v>4511</v>
      </c>
      <c r="N12" s="82">
        <v>21126</v>
      </c>
      <c r="O12" s="82">
        <v>11079</v>
      </c>
      <c r="P12" s="82">
        <v>10047</v>
      </c>
      <c r="Q12" s="82">
        <v>27175</v>
      </c>
      <c r="R12" s="82">
        <v>14130</v>
      </c>
      <c r="S12" s="82">
        <v>13045</v>
      </c>
    </row>
    <row r="13" spans="1:22" s="64" customFormat="1" x14ac:dyDescent="0.15">
      <c r="A13" s="78" t="str">
        <f>[1]연령별!A13</f>
        <v xml:space="preserve">  5  세</v>
      </c>
      <c r="B13" s="85">
        <f t="shared" si="0"/>
        <v>16001</v>
      </c>
      <c r="C13" s="83">
        <f t="shared" si="1"/>
        <v>8359</v>
      </c>
      <c r="D13" s="83">
        <f t="shared" si="2"/>
        <v>7642</v>
      </c>
      <c r="E13" s="83">
        <v>712</v>
      </c>
      <c r="F13" s="83">
        <v>352</v>
      </c>
      <c r="G13" s="83">
        <v>360</v>
      </c>
      <c r="H13" s="83">
        <v>3321</v>
      </c>
      <c r="I13" s="83">
        <v>1721</v>
      </c>
      <c r="J13" s="83">
        <v>1600</v>
      </c>
      <c r="K13" s="83">
        <v>1870</v>
      </c>
      <c r="L13" s="83">
        <v>978</v>
      </c>
      <c r="M13" s="83">
        <v>892</v>
      </c>
      <c r="N13" s="83">
        <v>4352</v>
      </c>
      <c r="O13" s="83">
        <v>2314</v>
      </c>
      <c r="P13" s="83">
        <v>2038</v>
      </c>
      <c r="Q13" s="83">
        <v>5746</v>
      </c>
      <c r="R13" s="83">
        <v>2994</v>
      </c>
      <c r="S13" s="83">
        <v>2752</v>
      </c>
    </row>
    <row r="14" spans="1:22" s="64" customFormat="1" x14ac:dyDescent="0.15">
      <c r="A14" s="78" t="str">
        <f>[1]연령별!A14</f>
        <v xml:space="preserve">  6  세</v>
      </c>
      <c r="B14" s="85">
        <f t="shared" si="0"/>
        <v>14814</v>
      </c>
      <c r="C14" s="83">
        <f t="shared" si="1"/>
        <v>7699</v>
      </c>
      <c r="D14" s="83">
        <f t="shared" si="2"/>
        <v>7115</v>
      </c>
      <c r="E14" s="83">
        <v>642</v>
      </c>
      <c r="F14" s="83">
        <v>348</v>
      </c>
      <c r="G14" s="83">
        <v>294</v>
      </c>
      <c r="H14" s="83">
        <v>3143</v>
      </c>
      <c r="I14" s="83">
        <v>1632</v>
      </c>
      <c r="J14" s="83">
        <v>1511</v>
      </c>
      <c r="K14" s="83">
        <v>1866</v>
      </c>
      <c r="L14" s="83">
        <v>944</v>
      </c>
      <c r="M14" s="83">
        <v>922</v>
      </c>
      <c r="N14" s="83">
        <v>3934</v>
      </c>
      <c r="O14" s="83">
        <v>2049</v>
      </c>
      <c r="P14" s="83">
        <v>1885</v>
      </c>
      <c r="Q14" s="83">
        <v>5229</v>
      </c>
      <c r="R14" s="83">
        <v>2726</v>
      </c>
      <c r="S14" s="83">
        <v>2503</v>
      </c>
    </row>
    <row r="15" spans="1:22" s="64" customFormat="1" x14ac:dyDescent="0.15">
      <c r="A15" s="78" t="str">
        <f>[1]연령별!A15</f>
        <v xml:space="preserve">  7  세</v>
      </c>
      <c r="B15" s="85">
        <f t="shared" si="0"/>
        <v>14284</v>
      </c>
      <c r="C15" s="83">
        <f t="shared" si="1"/>
        <v>7414</v>
      </c>
      <c r="D15" s="83">
        <f t="shared" si="2"/>
        <v>6870</v>
      </c>
      <c r="E15" s="83">
        <v>584</v>
      </c>
      <c r="F15" s="83">
        <v>314</v>
      </c>
      <c r="G15" s="83">
        <v>270</v>
      </c>
      <c r="H15" s="83">
        <v>3075</v>
      </c>
      <c r="I15" s="83">
        <v>1582</v>
      </c>
      <c r="J15" s="83">
        <v>1493</v>
      </c>
      <c r="K15" s="83">
        <v>1724</v>
      </c>
      <c r="L15" s="83">
        <v>887</v>
      </c>
      <c r="M15" s="83">
        <v>837</v>
      </c>
      <c r="N15" s="83">
        <v>3883</v>
      </c>
      <c r="O15" s="83">
        <v>2026</v>
      </c>
      <c r="P15" s="83">
        <v>1857</v>
      </c>
      <c r="Q15" s="83">
        <v>5018</v>
      </c>
      <c r="R15" s="83">
        <v>2605</v>
      </c>
      <c r="S15" s="83">
        <v>2413</v>
      </c>
    </row>
    <row r="16" spans="1:22" s="64" customFormat="1" x14ac:dyDescent="0.15">
      <c r="A16" s="78" t="str">
        <f>[1]연령별!A16</f>
        <v xml:space="preserve">  8  세</v>
      </c>
      <c r="B16" s="85">
        <f t="shared" si="0"/>
        <v>15733</v>
      </c>
      <c r="C16" s="83">
        <f t="shared" si="1"/>
        <v>8189</v>
      </c>
      <c r="D16" s="83">
        <f t="shared" si="2"/>
        <v>7544</v>
      </c>
      <c r="E16" s="83">
        <v>710</v>
      </c>
      <c r="F16" s="83">
        <v>372</v>
      </c>
      <c r="G16" s="83">
        <v>338</v>
      </c>
      <c r="H16" s="83">
        <v>3483</v>
      </c>
      <c r="I16" s="83">
        <v>1791</v>
      </c>
      <c r="J16" s="83">
        <v>1692</v>
      </c>
      <c r="K16" s="83">
        <v>1921</v>
      </c>
      <c r="L16" s="83">
        <v>1030</v>
      </c>
      <c r="M16" s="83">
        <v>891</v>
      </c>
      <c r="N16" s="83">
        <v>4233</v>
      </c>
      <c r="O16" s="83">
        <v>2212</v>
      </c>
      <c r="P16" s="83">
        <v>2021</v>
      </c>
      <c r="Q16" s="83">
        <v>5386</v>
      </c>
      <c r="R16" s="83">
        <v>2784</v>
      </c>
      <c r="S16" s="83">
        <v>2602</v>
      </c>
    </row>
    <row r="17" spans="1:19" s="64" customFormat="1" x14ac:dyDescent="0.15">
      <c r="A17" s="78" t="str">
        <f>[1]연령별!A17</f>
        <v xml:space="preserve">  9  세</v>
      </c>
      <c r="B17" s="85">
        <f t="shared" si="0"/>
        <v>17078</v>
      </c>
      <c r="C17" s="83">
        <f t="shared" si="1"/>
        <v>9000</v>
      </c>
      <c r="D17" s="83">
        <f t="shared" si="2"/>
        <v>8078</v>
      </c>
      <c r="E17" s="83">
        <v>780</v>
      </c>
      <c r="F17" s="83">
        <v>435</v>
      </c>
      <c r="G17" s="83">
        <v>345</v>
      </c>
      <c r="H17" s="83">
        <v>3742</v>
      </c>
      <c r="I17" s="83">
        <v>1999</v>
      </c>
      <c r="J17" s="83">
        <v>1743</v>
      </c>
      <c r="K17" s="83">
        <v>2036</v>
      </c>
      <c r="L17" s="83">
        <v>1067</v>
      </c>
      <c r="M17" s="83">
        <v>969</v>
      </c>
      <c r="N17" s="83">
        <v>4724</v>
      </c>
      <c r="O17" s="83">
        <v>2478</v>
      </c>
      <c r="P17" s="83">
        <v>2246</v>
      </c>
      <c r="Q17" s="83">
        <v>5796</v>
      </c>
      <c r="R17" s="83">
        <v>3021</v>
      </c>
      <c r="S17" s="83">
        <v>2775</v>
      </c>
    </row>
    <row r="18" spans="1:19" s="49" customFormat="1" x14ac:dyDescent="0.15">
      <c r="A18" s="77" t="str">
        <f>[1]연령별!A18</f>
        <v>10-14</v>
      </c>
      <c r="B18" s="84">
        <f t="shared" si="0"/>
        <v>103494</v>
      </c>
      <c r="C18" s="82">
        <f t="shared" si="1"/>
        <v>53778</v>
      </c>
      <c r="D18" s="82">
        <f t="shared" si="2"/>
        <v>49716</v>
      </c>
      <c r="E18" s="82">
        <v>4848</v>
      </c>
      <c r="F18" s="82">
        <v>2538</v>
      </c>
      <c r="G18" s="82">
        <v>2310</v>
      </c>
      <c r="H18" s="82">
        <v>23393</v>
      </c>
      <c r="I18" s="82">
        <v>12299</v>
      </c>
      <c r="J18" s="82">
        <v>11094</v>
      </c>
      <c r="K18" s="82">
        <v>14020</v>
      </c>
      <c r="L18" s="82">
        <v>7207</v>
      </c>
      <c r="M18" s="82">
        <v>6813</v>
      </c>
      <c r="N18" s="82">
        <v>29025</v>
      </c>
      <c r="O18" s="82">
        <v>15165</v>
      </c>
      <c r="P18" s="82">
        <v>13860</v>
      </c>
      <c r="Q18" s="82">
        <v>32208</v>
      </c>
      <c r="R18" s="82">
        <v>16569</v>
      </c>
      <c r="S18" s="82">
        <v>15639</v>
      </c>
    </row>
    <row r="19" spans="1:19" s="64" customFormat="1" x14ac:dyDescent="0.15">
      <c r="A19" s="78" t="str">
        <f>[1]연령별!A19</f>
        <v>10  세</v>
      </c>
      <c r="B19" s="85">
        <f t="shared" si="0"/>
        <v>16900</v>
      </c>
      <c r="C19" s="83">
        <f t="shared" si="1"/>
        <v>8790</v>
      </c>
      <c r="D19" s="83">
        <f t="shared" si="2"/>
        <v>8110</v>
      </c>
      <c r="E19" s="83">
        <v>748</v>
      </c>
      <c r="F19" s="83">
        <v>397</v>
      </c>
      <c r="G19" s="83">
        <v>351</v>
      </c>
      <c r="H19" s="83">
        <v>3838</v>
      </c>
      <c r="I19" s="83">
        <v>2063</v>
      </c>
      <c r="J19" s="83">
        <v>1775</v>
      </c>
      <c r="K19" s="83">
        <v>2181</v>
      </c>
      <c r="L19" s="83">
        <v>1117</v>
      </c>
      <c r="M19" s="83">
        <v>1064</v>
      </c>
      <c r="N19" s="83">
        <v>4674</v>
      </c>
      <c r="O19" s="83">
        <v>2408</v>
      </c>
      <c r="P19" s="83">
        <v>2266</v>
      </c>
      <c r="Q19" s="83">
        <v>5459</v>
      </c>
      <c r="R19" s="83">
        <v>2805</v>
      </c>
      <c r="S19" s="83">
        <v>2654</v>
      </c>
    </row>
    <row r="20" spans="1:19" s="64" customFormat="1" x14ac:dyDescent="0.15">
      <c r="A20" s="78" t="str">
        <f>[1]연령별!A20</f>
        <v>11  세</v>
      </c>
      <c r="B20" s="85">
        <f t="shared" si="0"/>
        <v>19476</v>
      </c>
      <c r="C20" s="83">
        <f t="shared" si="1"/>
        <v>10085</v>
      </c>
      <c r="D20" s="83">
        <f t="shared" si="2"/>
        <v>9391</v>
      </c>
      <c r="E20" s="83">
        <v>891</v>
      </c>
      <c r="F20" s="83">
        <v>471</v>
      </c>
      <c r="G20" s="83">
        <v>420</v>
      </c>
      <c r="H20" s="83">
        <v>4429</v>
      </c>
      <c r="I20" s="83">
        <v>2281</v>
      </c>
      <c r="J20" s="83">
        <v>2148</v>
      </c>
      <c r="K20" s="83">
        <v>2495</v>
      </c>
      <c r="L20" s="83">
        <v>1285</v>
      </c>
      <c r="M20" s="83">
        <v>1210</v>
      </c>
      <c r="N20" s="83">
        <v>5337</v>
      </c>
      <c r="O20" s="83">
        <v>2808</v>
      </c>
      <c r="P20" s="83">
        <v>2529</v>
      </c>
      <c r="Q20" s="83">
        <v>6324</v>
      </c>
      <c r="R20" s="83">
        <v>3240</v>
      </c>
      <c r="S20" s="83">
        <v>3084</v>
      </c>
    </row>
    <row r="21" spans="1:19" s="64" customFormat="1" x14ac:dyDescent="0.15">
      <c r="A21" s="78" t="str">
        <f>[1]연령별!A21</f>
        <v>12  세</v>
      </c>
      <c r="B21" s="85">
        <f t="shared" si="0"/>
        <v>22583</v>
      </c>
      <c r="C21" s="83">
        <f t="shared" si="1"/>
        <v>11818</v>
      </c>
      <c r="D21" s="83">
        <f t="shared" si="2"/>
        <v>10765</v>
      </c>
      <c r="E21" s="83">
        <v>1033</v>
      </c>
      <c r="F21" s="83">
        <v>543</v>
      </c>
      <c r="G21" s="83">
        <v>490</v>
      </c>
      <c r="H21" s="83">
        <v>5048</v>
      </c>
      <c r="I21" s="83">
        <v>2644</v>
      </c>
      <c r="J21" s="83">
        <v>2404</v>
      </c>
      <c r="K21" s="83">
        <v>2983</v>
      </c>
      <c r="L21" s="83">
        <v>1528</v>
      </c>
      <c r="M21" s="83">
        <v>1455</v>
      </c>
      <c r="N21" s="83">
        <v>6381</v>
      </c>
      <c r="O21" s="83">
        <v>3395</v>
      </c>
      <c r="P21" s="83">
        <v>2986</v>
      </c>
      <c r="Q21" s="83">
        <v>7138</v>
      </c>
      <c r="R21" s="83">
        <v>3708</v>
      </c>
      <c r="S21" s="83">
        <v>3430</v>
      </c>
    </row>
    <row r="22" spans="1:19" s="64" customFormat="1" x14ac:dyDescent="0.15">
      <c r="A22" s="78" t="str">
        <f>[1]연령별!A22</f>
        <v>13  세</v>
      </c>
      <c r="B22" s="85">
        <f t="shared" si="0"/>
        <v>21822</v>
      </c>
      <c r="C22" s="83">
        <f t="shared" si="1"/>
        <v>11288</v>
      </c>
      <c r="D22" s="83">
        <f t="shared" si="2"/>
        <v>10534</v>
      </c>
      <c r="E22" s="83">
        <v>990</v>
      </c>
      <c r="F22" s="83">
        <v>509</v>
      </c>
      <c r="G22" s="83">
        <v>481</v>
      </c>
      <c r="H22" s="83">
        <v>4973</v>
      </c>
      <c r="I22" s="83">
        <v>2634</v>
      </c>
      <c r="J22" s="83">
        <v>2339</v>
      </c>
      <c r="K22" s="83">
        <v>3062</v>
      </c>
      <c r="L22" s="83">
        <v>1563</v>
      </c>
      <c r="M22" s="83">
        <v>1499</v>
      </c>
      <c r="N22" s="83">
        <v>6153</v>
      </c>
      <c r="O22" s="83">
        <v>3158</v>
      </c>
      <c r="P22" s="83">
        <v>2995</v>
      </c>
      <c r="Q22" s="83">
        <v>6644</v>
      </c>
      <c r="R22" s="83">
        <v>3424</v>
      </c>
      <c r="S22" s="83">
        <v>3220</v>
      </c>
    </row>
    <row r="23" spans="1:19" s="64" customFormat="1" x14ac:dyDescent="0.15">
      <c r="A23" s="78" t="str">
        <f>[1]연령별!A23</f>
        <v>14  세</v>
      </c>
      <c r="B23" s="85">
        <f t="shared" si="0"/>
        <v>22713</v>
      </c>
      <c r="C23" s="83">
        <f t="shared" si="1"/>
        <v>11797</v>
      </c>
      <c r="D23" s="83">
        <f t="shared" si="2"/>
        <v>10916</v>
      </c>
      <c r="E23" s="83">
        <v>1186</v>
      </c>
      <c r="F23" s="83">
        <v>618</v>
      </c>
      <c r="G23" s="83">
        <v>568</v>
      </c>
      <c r="H23" s="83">
        <v>5105</v>
      </c>
      <c r="I23" s="83">
        <v>2677</v>
      </c>
      <c r="J23" s="83">
        <v>2428</v>
      </c>
      <c r="K23" s="83">
        <v>3299</v>
      </c>
      <c r="L23" s="83">
        <v>1714</v>
      </c>
      <c r="M23" s="83">
        <v>1585</v>
      </c>
      <c r="N23" s="83">
        <v>6480</v>
      </c>
      <c r="O23" s="83">
        <v>3396</v>
      </c>
      <c r="P23" s="83">
        <v>3084</v>
      </c>
      <c r="Q23" s="83">
        <v>6643</v>
      </c>
      <c r="R23" s="83">
        <v>3392</v>
      </c>
      <c r="S23" s="83">
        <v>3251</v>
      </c>
    </row>
    <row r="24" spans="1:19" s="49" customFormat="1" x14ac:dyDescent="0.15">
      <c r="A24" s="77" t="str">
        <f>[1]연령별!A24</f>
        <v>15-19</v>
      </c>
      <c r="B24" s="84">
        <f t="shared" si="0"/>
        <v>119385</v>
      </c>
      <c r="C24" s="82">
        <f t="shared" si="1"/>
        <v>62348</v>
      </c>
      <c r="D24" s="82">
        <f t="shared" si="2"/>
        <v>57037</v>
      </c>
      <c r="E24" s="82">
        <v>6410</v>
      </c>
      <c r="F24" s="82">
        <v>3306</v>
      </c>
      <c r="G24" s="82">
        <v>3104</v>
      </c>
      <c r="H24" s="82">
        <v>26667</v>
      </c>
      <c r="I24" s="82">
        <v>14020</v>
      </c>
      <c r="J24" s="82">
        <v>12647</v>
      </c>
      <c r="K24" s="82">
        <v>17940</v>
      </c>
      <c r="L24" s="82">
        <v>9133</v>
      </c>
      <c r="M24" s="82">
        <v>8807</v>
      </c>
      <c r="N24" s="82">
        <v>36376</v>
      </c>
      <c r="O24" s="82">
        <v>19158</v>
      </c>
      <c r="P24" s="82">
        <v>17218</v>
      </c>
      <c r="Q24" s="82">
        <v>31992</v>
      </c>
      <c r="R24" s="82">
        <v>16731</v>
      </c>
      <c r="S24" s="82">
        <v>15261</v>
      </c>
    </row>
    <row r="25" spans="1:19" s="64" customFormat="1" x14ac:dyDescent="0.15">
      <c r="A25" s="78" t="str">
        <f>[1]연령별!A25</f>
        <v>15  세</v>
      </c>
      <c r="B25" s="85">
        <f t="shared" si="0"/>
        <v>23880</v>
      </c>
      <c r="C25" s="83">
        <f t="shared" si="1"/>
        <v>12329</v>
      </c>
      <c r="D25" s="83">
        <f t="shared" si="2"/>
        <v>11551</v>
      </c>
      <c r="E25" s="83">
        <v>1188</v>
      </c>
      <c r="F25" s="83">
        <v>616</v>
      </c>
      <c r="G25" s="83">
        <v>572</v>
      </c>
      <c r="H25" s="83">
        <v>5401</v>
      </c>
      <c r="I25" s="83">
        <v>2832</v>
      </c>
      <c r="J25" s="83">
        <v>2569</v>
      </c>
      <c r="K25" s="83">
        <v>3437</v>
      </c>
      <c r="L25" s="83">
        <v>1778</v>
      </c>
      <c r="M25" s="83">
        <v>1659</v>
      </c>
      <c r="N25" s="83">
        <v>7048</v>
      </c>
      <c r="O25" s="83">
        <v>3593</v>
      </c>
      <c r="P25" s="83">
        <v>3455</v>
      </c>
      <c r="Q25" s="83">
        <v>6806</v>
      </c>
      <c r="R25" s="83">
        <v>3510</v>
      </c>
      <c r="S25" s="83">
        <v>3296</v>
      </c>
    </row>
    <row r="26" spans="1:19" s="64" customFormat="1" x14ac:dyDescent="0.15">
      <c r="A26" s="78" t="str">
        <f>[1]연령별!A26</f>
        <v>16  세</v>
      </c>
      <c r="B26" s="85">
        <f t="shared" si="0"/>
        <v>23653</v>
      </c>
      <c r="C26" s="83">
        <f t="shared" si="1"/>
        <v>12359</v>
      </c>
      <c r="D26" s="83">
        <f t="shared" si="2"/>
        <v>11294</v>
      </c>
      <c r="E26" s="83">
        <v>1187</v>
      </c>
      <c r="F26" s="83">
        <v>599</v>
      </c>
      <c r="G26" s="83">
        <v>588</v>
      </c>
      <c r="H26" s="83">
        <v>5262</v>
      </c>
      <c r="I26" s="83">
        <v>2789</v>
      </c>
      <c r="J26" s="83">
        <v>2473</v>
      </c>
      <c r="K26" s="83">
        <v>3503</v>
      </c>
      <c r="L26" s="83">
        <v>1767</v>
      </c>
      <c r="M26" s="83">
        <v>1736</v>
      </c>
      <c r="N26" s="83">
        <v>7121</v>
      </c>
      <c r="O26" s="83">
        <v>3766</v>
      </c>
      <c r="P26" s="83">
        <v>3355</v>
      </c>
      <c r="Q26" s="83">
        <v>6580</v>
      </c>
      <c r="R26" s="83">
        <v>3438</v>
      </c>
      <c r="S26" s="83">
        <v>3142</v>
      </c>
    </row>
    <row r="27" spans="1:19" s="64" customFormat="1" x14ac:dyDescent="0.15">
      <c r="A27" s="78" t="str">
        <f>[1]연령별!A27</f>
        <v>17  세</v>
      </c>
      <c r="B27" s="85">
        <f t="shared" si="0"/>
        <v>24519</v>
      </c>
      <c r="C27" s="83">
        <f t="shared" si="1"/>
        <v>12627</v>
      </c>
      <c r="D27" s="83">
        <f t="shared" si="2"/>
        <v>11892</v>
      </c>
      <c r="E27" s="83">
        <v>1274</v>
      </c>
      <c r="F27" s="83">
        <v>619</v>
      </c>
      <c r="G27" s="83">
        <v>655</v>
      </c>
      <c r="H27" s="83">
        <v>5551</v>
      </c>
      <c r="I27" s="83">
        <v>2909</v>
      </c>
      <c r="J27" s="83">
        <v>2642</v>
      </c>
      <c r="K27" s="83">
        <v>3721</v>
      </c>
      <c r="L27" s="83">
        <v>1855</v>
      </c>
      <c r="M27" s="83">
        <v>1866</v>
      </c>
      <c r="N27" s="83">
        <v>7569</v>
      </c>
      <c r="O27" s="83">
        <v>3945</v>
      </c>
      <c r="P27" s="83">
        <v>3624</v>
      </c>
      <c r="Q27" s="83">
        <v>6404</v>
      </c>
      <c r="R27" s="83">
        <v>3299</v>
      </c>
      <c r="S27" s="83">
        <v>3105</v>
      </c>
    </row>
    <row r="28" spans="1:19" s="64" customFormat="1" x14ac:dyDescent="0.15">
      <c r="A28" s="78" t="str">
        <f>[1]연령별!A28</f>
        <v>18  세</v>
      </c>
      <c r="B28" s="85">
        <f t="shared" si="0"/>
        <v>23971</v>
      </c>
      <c r="C28" s="83">
        <f t="shared" si="1"/>
        <v>12726</v>
      </c>
      <c r="D28" s="83">
        <f t="shared" si="2"/>
        <v>11245</v>
      </c>
      <c r="E28" s="83">
        <v>1385</v>
      </c>
      <c r="F28" s="83">
        <v>762</v>
      </c>
      <c r="G28" s="83">
        <v>623</v>
      </c>
      <c r="H28" s="83">
        <v>5334</v>
      </c>
      <c r="I28" s="83">
        <v>2814</v>
      </c>
      <c r="J28" s="83">
        <v>2520</v>
      </c>
      <c r="K28" s="83">
        <v>3674</v>
      </c>
      <c r="L28" s="83">
        <v>1872</v>
      </c>
      <c r="M28" s="83">
        <v>1802</v>
      </c>
      <c r="N28" s="83">
        <v>7328</v>
      </c>
      <c r="O28" s="83">
        <v>3961</v>
      </c>
      <c r="P28" s="83">
        <v>3367</v>
      </c>
      <c r="Q28" s="83">
        <v>6250</v>
      </c>
      <c r="R28" s="83">
        <v>3317</v>
      </c>
      <c r="S28" s="83">
        <v>2933</v>
      </c>
    </row>
    <row r="29" spans="1:19" s="64" customFormat="1" x14ac:dyDescent="0.15">
      <c r="A29" s="78" t="str">
        <f>[1]연령별!A29</f>
        <v>19  세</v>
      </c>
      <c r="B29" s="85">
        <f t="shared" si="0"/>
        <v>23362</v>
      </c>
      <c r="C29" s="83">
        <f t="shared" si="1"/>
        <v>12307</v>
      </c>
      <c r="D29" s="83">
        <f t="shared" si="2"/>
        <v>11055</v>
      </c>
      <c r="E29" s="83">
        <v>1376</v>
      </c>
      <c r="F29" s="83">
        <v>710</v>
      </c>
      <c r="G29" s="83">
        <v>666</v>
      </c>
      <c r="H29" s="83">
        <v>5119</v>
      </c>
      <c r="I29" s="83">
        <v>2676</v>
      </c>
      <c r="J29" s="83">
        <v>2443</v>
      </c>
      <c r="K29" s="83">
        <v>3605</v>
      </c>
      <c r="L29" s="83">
        <v>1861</v>
      </c>
      <c r="M29" s="83">
        <v>1744</v>
      </c>
      <c r="N29" s="83">
        <v>7310</v>
      </c>
      <c r="O29" s="83">
        <v>3893</v>
      </c>
      <c r="P29" s="83">
        <v>3417</v>
      </c>
      <c r="Q29" s="83">
        <v>5952</v>
      </c>
      <c r="R29" s="83">
        <v>3167</v>
      </c>
      <c r="S29" s="83">
        <v>2785</v>
      </c>
    </row>
    <row r="30" spans="1:19" s="49" customFormat="1" x14ac:dyDescent="0.15">
      <c r="A30" s="77" t="str">
        <f>[1]연령별!A30</f>
        <v>20-24</v>
      </c>
      <c r="B30" s="84">
        <f t="shared" si="0"/>
        <v>102066</v>
      </c>
      <c r="C30" s="82">
        <f t="shared" si="1"/>
        <v>53296</v>
      </c>
      <c r="D30" s="82">
        <f t="shared" si="2"/>
        <v>48770</v>
      </c>
      <c r="E30" s="82">
        <v>7291</v>
      </c>
      <c r="F30" s="82">
        <v>3743</v>
      </c>
      <c r="G30" s="82">
        <v>3548</v>
      </c>
      <c r="H30" s="82">
        <v>22059</v>
      </c>
      <c r="I30" s="82">
        <v>11506</v>
      </c>
      <c r="J30" s="82">
        <v>10553</v>
      </c>
      <c r="K30" s="82">
        <v>15847</v>
      </c>
      <c r="L30" s="82">
        <v>8124</v>
      </c>
      <c r="M30" s="82">
        <v>7723</v>
      </c>
      <c r="N30" s="82">
        <v>33231</v>
      </c>
      <c r="O30" s="82">
        <v>17402</v>
      </c>
      <c r="P30" s="82">
        <v>15829</v>
      </c>
      <c r="Q30" s="82">
        <v>23638</v>
      </c>
      <c r="R30" s="82">
        <v>12521</v>
      </c>
      <c r="S30" s="82">
        <v>11117</v>
      </c>
    </row>
    <row r="31" spans="1:19" s="64" customFormat="1" x14ac:dyDescent="0.15">
      <c r="A31" s="78" t="str">
        <f>[1]연령별!A31</f>
        <v>20  세</v>
      </c>
      <c r="B31" s="85">
        <f t="shared" si="0"/>
        <v>23596</v>
      </c>
      <c r="C31" s="83">
        <f t="shared" si="1"/>
        <v>12436</v>
      </c>
      <c r="D31" s="83">
        <f t="shared" si="2"/>
        <v>11160</v>
      </c>
      <c r="E31" s="83">
        <v>1549</v>
      </c>
      <c r="F31" s="83">
        <v>789</v>
      </c>
      <c r="G31" s="83">
        <v>760</v>
      </c>
      <c r="H31" s="83">
        <v>5072</v>
      </c>
      <c r="I31" s="83">
        <v>2671</v>
      </c>
      <c r="J31" s="83">
        <v>2401</v>
      </c>
      <c r="K31" s="83">
        <v>3591</v>
      </c>
      <c r="L31" s="83">
        <v>1857</v>
      </c>
      <c r="M31" s="83">
        <v>1734</v>
      </c>
      <c r="N31" s="83">
        <v>7495</v>
      </c>
      <c r="O31" s="83">
        <v>3956</v>
      </c>
      <c r="P31" s="83">
        <v>3539</v>
      </c>
      <c r="Q31" s="83">
        <v>5889</v>
      </c>
      <c r="R31" s="83">
        <v>3163</v>
      </c>
      <c r="S31" s="83">
        <v>2726</v>
      </c>
    </row>
    <row r="32" spans="1:19" s="64" customFormat="1" x14ac:dyDescent="0.15">
      <c r="A32" s="78" t="str">
        <f>[1]연령별!A32</f>
        <v>21  세</v>
      </c>
      <c r="B32" s="85">
        <f t="shared" si="0"/>
        <v>22012</v>
      </c>
      <c r="C32" s="83">
        <f t="shared" si="1"/>
        <v>11514</v>
      </c>
      <c r="D32" s="83">
        <f t="shared" si="2"/>
        <v>10498</v>
      </c>
      <c r="E32" s="83">
        <v>1434</v>
      </c>
      <c r="F32" s="83">
        <v>704</v>
      </c>
      <c r="G32" s="83">
        <v>730</v>
      </c>
      <c r="H32" s="83">
        <v>4714</v>
      </c>
      <c r="I32" s="83">
        <v>2504</v>
      </c>
      <c r="J32" s="83">
        <v>2210</v>
      </c>
      <c r="K32" s="83">
        <v>3545</v>
      </c>
      <c r="L32" s="83">
        <v>1806</v>
      </c>
      <c r="M32" s="83">
        <v>1739</v>
      </c>
      <c r="N32" s="83">
        <v>7087</v>
      </c>
      <c r="O32" s="83">
        <v>3722</v>
      </c>
      <c r="P32" s="83">
        <v>3365</v>
      </c>
      <c r="Q32" s="83">
        <v>5232</v>
      </c>
      <c r="R32" s="83">
        <v>2778</v>
      </c>
      <c r="S32" s="83">
        <v>2454</v>
      </c>
    </row>
    <row r="33" spans="1:19" s="64" customFormat="1" x14ac:dyDescent="0.15">
      <c r="A33" s="78" t="str">
        <f>[1]연령별!A33</f>
        <v>22  세</v>
      </c>
      <c r="B33" s="85">
        <f t="shared" si="0"/>
        <v>19598</v>
      </c>
      <c r="C33" s="83">
        <f t="shared" si="1"/>
        <v>10354</v>
      </c>
      <c r="D33" s="83">
        <f t="shared" si="2"/>
        <v>9244</v>
      </c>
      <c r="E33" s="83">
        <v>1395</v>
      </c>
      <c r="F33" s="83">
        <v>740</v>
      </c>
      <c r="G33" s="83">
        <v>655</v>
      </c>
      <c r="H33" s="83">
        <v>4211</v>
      </c>
      <c r="I33" s="83">
        <v>2255</v>
      </c>
      <c r="J33" s="83">
        <v>1956</v>
      </c>
      <c r="K33" s="83">
        <v>2972</v>
      </c>
      <c r="L33" s="83">
        <v>1547</v>
      </c>
      <c r="M33" s="83">
        <v>1425</v>
      </c>
      <c r="N33" s="83">
        <v>6513</v>
      </c>
      <c r="O33" s="83">
        <v>3416</v>
      </c>
      <c r="P33" s="83">
        <v>3097</v>
      </c>
      <c r="Q33" s="83">
        <v>4507</v>
      </c>
      <c r="R33" s="83">
        <v>2396</v>
      </c>
      <c r="S33" s="83">
        <v>2111</v>
      </c>
    </row>
    <row r="34" spans="1:19" s="64" customFormat="1" x14ac:dyDescent="0.15">
      <c r="A34" s="78" t="str">
        <f>[1]연령별!A34</f>
        <v>23  세</v>
      </c>
      <c r="B34" s="85">
        <f t="shared" si="0"/>
        <v>18694</v>
      </c>
      <c r="C34" s="83">
        <f t="shared" si="1"/>
        <v>9596</v>
      </c>
      <c r="D34" s="83">
        <f t="shared" si="2"/>
        <v>9098</v>
      </c>
      <c r="E34" s="83">
        <v>1451</v>
      </c>
      <c r="F34" s="83">
        <v>731</v>
      </c>
      <c r="G34" s="83">
        <v>720</v>
      </c>
      <c r="H34" s="83">
        <v>4106</v>
      </c>
      <c r="I34" s="83">
        <v>2079</v>
      </c>
      <c r="J34" s="83">
        <v>2027</v>
      </c>
      <c r="K34" s="83">
        <v>2941</v>
      </c>
      <c r="L34" s="83">
        <v>1500</v>
      </c>
      <c r="M34" s="83">
        <v>1441</v>
      </c>
      <c r="N34" s="83">
        <v>6060</v>
      </c>
      <c r="O34" s="83">
        <v>3133</v>
      </c>
      <c r="P34" s="83">
        <v>2927</v>
      </c>
      <c r="Q34" s="83">
        <v>4136</v>
      </c>
      <c r="R34" s="83">
        <v>2153</v>
      </c>
      <c r="S34" s="83">
        <v>1983</v>
      </c>
    </row>
    <row r="35" spans="1:19" s="64" customFormat="1" x14ac:dyDescent="0.15">
      <c r="A35" s="78" t="str">
        <f>[1]연령별!A35</f>
        <v>24  세</v>
      </c>
      <c r="B35" s="85">
        <f t="shared" si="0"/>
        <v>18166</v>
      </c>
      <c r="C35" s="83">
        <f t="shared" si="1"/>
        <v>9396</v>
      </c>
      <c r="D35" s="83">
        <f t="shared" si="2"/>
        <v>8770</v>
      </c>
      <c r="E35" s="83">
        <v>1462</v>
      </c>
      <c r="F35" s="83">
        <v>779</v>
      </c>
      <c r="G35" s="83">
        <v>683</v>
      </c>
      <c r="H35" s="83">
        <v>3956</v>
      </c>
      <c r="I35" s="83">
        <v>1997</v>
      </c>
      <c r="J35" s="83">
        <v>1959</v>
      </c>
      <c r="K35" s="83">
        <v>2798</v>
      </c>
      <c r="L35" s="83">
        <v>1414</v>
      </c>
      <c r="M35" s="83">
        <v>1384</v>
      </c>
      <c r="N35" s="83">
        <v>6076</v>
      </c>
      <c r="O35" s="83">
        <v>3175</v>
      </c>
      <c r="P35" s="83">
        <v>2901</v>
      </c>
      <c r="Q35" s="83">
        <v>3874</v>
      </c>
      <c r="R35" s="83">
        <v>2031</v>
      </c>
      <c r="S35" s="83">
        <v>1843</v>
      </c>
    </row>
    <row r="36" spans="1:19" s="49" customFormat="1" x14ac:dyDescent="0.15">
      <c r="A36" s="77" t="str">
        <f>[1]연령별!A36</f>
        <v>25-29</v>
      </c>
      <c r="B36" s="84">
        <f t="shared" si="0"/>
        <v>95516</v>
      </c>
      <c r="C36" s="82">
        <f t="shared" si="1"/>
        <v>48491</v>
      </c>
      <c r="D36" s="82">
        <f t="shared" si="2"/>
        <v>47025</v>
      </c>
      <c r="E36" s="82">
        <v>7669</v>
      </c>
      <c r="F36" s="82">
        <v>3989</v>
      </c>
      <c r="G36" s="82">
        <v>3680</v>
      </c>
      <c r="H36" s="82">
        <v>21134</v>
      </c>
      <c r="I36" s="82">
        <v>10609</v>
      </c>
      <c r="J36" s="82">
        <v>10525</v>
      </c>
      <c r="K36" s="82">
        <v>14450</v>
      </c>
      <c r="L36" s="82">
        <v>7270</v>
      </c>
      <c r="M36" s="82">
        <v>7180</v>
      </c>
      <c r="N36" s="82">
        <v>30508</v>
      </c>
      <c r="O36" s="82">
        <v>15696</v>
      </c>
      <c r="P36" s="82">
        <v>14812</v>
      </c>
      <c r="Q36" s="82">
        <v>21755</v>
      </c>
      <c r="R36" s="82">
        <v>10927</v>
      </c>
      <c r="S36" s="82">
        <v>10828</v>
      </c>
    </row>
    <row r="37" spans="1:19" s="64" customFormat="1" x14ac:dyDescent="0.15">
      <c r="A37" s="78" t="str">
        <f>[1]연령별!A37</f>
        <v>25 세</v>
      </c>
      <c r="B37" s="85">
        <f t="shared" ref="B37:B68" si="3">SUM(C37:D37)</f>
        <v>17888</v>
      </c>
      <c r="C37" s="83">
        <f t="shared" ref="C37:C68" si="4">SUM(F37,I37,L37,O37,R37)</f>
        <v>9112</v>
      </c>
      <c r="D37" s="83">
        <f t="shared" ref="D37:D68" si="5">SUM(G37,J37,M37,P37,S37)</f>
        <v>8776</v>
      </c>
      <c r="E37" s="83">
        <v>1443</v>
      </c>
      <c r="F37" s="83">
        <v>703</v>
      </c>
      <c r="G37" s="83">
        <v>740</v>
      </c>
      <c r="H37" s="83">
        <v>3883</v>
      </c>
      <c r="I37" s="83">
        <v>1967</v>
      </c>
      <c r="J37" s="83">
        <v>1916</v>
      </c>
      <c r="K37" s="83">
        <v>2786</v>
      </c>
      <c r="L37" s="83">
        <v>1399</v>
      </c>
      <c r="M37" s="83">
        <v>1387</v>
      </c>
      <c r="N37" s="83">
        <v>5812</v>
      </c>
      <c r="O37" s="83">
        <v>2980</v>
      </c>
      <c r="P37" s="83">
        <v>2832</v>
      </c>
      <c r="Q37" s="83">
        <v>3964</v>
      </c>
      <c r="R37" s="83">
        <v>2063</v>
      </c>
      <c r="S37" s="83">
        <v>1901</v>
      </c>
    </row>
    <row r="38" spans="1:19" s="64" customFormat="1" x14ac:dyDescent="0.15">
      <c r="A38" s="78" t="str">
        <f>[1]연령별!A38</f>
        <v>26 세</v>
      </c>
      <c r="B38" s="85">
        <f t="shared" si="3"/>
        <v>18115</v>
      </c>
      <c r="C38" s="83">
        <f t="shared" si="4"/>
        <v>9195</v>
      </c>
      <c r="D38" s="83">
        <f t="shared" si="5"/>
        <v>8920</v>
      </c>
      <c r="E38" s="83">
        <v>1467</v>
      </c>
      <c r="F38" s="83">
        <v>766</v>
      </c>
      <c r="G38" s="83">
        <v>701</v>
      </c>
      <c r="H38" s="83">
        <v>4064</v>
      </c>
      <c r="I38" s="83">
        <v>2059</v>
      </c>
      <c r="J38" s="83">
        <v>2005</v>
      </c>
      <c r="K38" s="83">
        <v>2745</v>
      </c>
      <c r="L38" s="83">
        <v>1414</v>
      </c>
      <c r="M38" s="83">
        <v>1331</v>
      </c>
      <c r="N38" s="83">
        <v>5900</v>
      </c>
      <c r="O38" s="83">
        <v>2968</v>
      </c>
      <c r="P38" s="83">
        <v>2932</v>
      </c>
      <c r="Q38" s="83">
        <v>3939</v>
      </c>
      <c r="R38" s="83">
        <v>1988</v>
      </c>
      <c r="S38" s="83">
        <v>1951</v>
      </c>
    </row>
    <row r="39" spans="1:19" s="64" customFormat="1" x14ac:dyDescent="0.15">
      <c r="A39" s="78" t="str">
        <f>[1]연령별!A39</f>
        <v>27 세</v>
      </c>
      <c r="B39" s="85">
        <f t="shared" si="3"/>
        <v>18587</v>
      </c>
      <c r="C39" s="83">
        <f t="shared" si="4"/>
        <v>9390</v>
      </c>
      <c r="D39" s="83">
        <f t="shared" si="5"/>
        <v>9197</v>
      </c>
      <c r="E39" s="83">
        <v>1597</v>
      </c>
      <c r="F39" s="83">
        <v>840</v>
      </c>
      <c r="G39" s="83">
        <v>757</v>
      </c>
      <c r="H39" s="83">
        <v>4140</v>
      </c>
      <c r="I39" s="83">
        <v>2041</v>
      </c>
      <c r="J39" s="83">
        <v>2099</v>
      </c>
      <c r="K39" s="83">
        <v>2746</v>
      </c>
      <c r="L39" s="83">
        <v>1373</v>
      </c>
      <c r="M39" s="83">
        <v>1373</v>
      </c>
      <c r="N39" s="83">
        <v>5959</v>
      </c>
      <c r="O39" s="83">
        <v>3055</v>
      </c>
      <c r="P39" s="83">
        <v>2904</v>
      </c>
      <c r="Q39" s="83">
        <v>4145</v>
      </c>
      <c r="R39" s="83">
        <v>2081</v>
      </c>
      <c r="S39" s="83">
        <v>2064</v>
      </c>
    </row>
    <row r="40" spans="1:19" s="64" customFormat="1" x14ac:dyDescent="0.15">
      <c r="A40" s="78" t="str">
        <f>[1]연령별!A40</f>
        <v>28  세</v>
      </c>
      <c r="B40" s="85">
        <f t="shared" si="3"/>
        <v>19106</v>
      </c>
      <c r="C40" s="83">
        <f t="shared" si="4"/>
        <v>9691</v>
      </c>
      <c r="D40" s="83">
        <f t="shared" si="5"/>
        <v>9415</v>
      </c>
      <c r="E40" s="83">
        <v>1529</v>
      </c>
      <c r="F40" s="83">
        <v>817</v>
      </c>
      <c r="G40" s="83">
        <v>712</v>
      </c>
      <c r="H40" s="83">
        <v>4204</v>
      </c>
      <c r="I40" s="83">
        <v>2126</v>
      </c>
      <c r="J40" s="83">
        <v>2078</v>
      </c>
      <c r="K40" s="83">
        <v>2944</v>
      </c>
      <c r="L40" s="83">
        <v>1428</v>
      </c>
      <c r="M40" s="83">
        <v>1516</v>
      </c>
      <c r="N40" s="83">
        <v>6088</v>
      </c>
      <c r="O40" s="83">
        <v>3192</v>
      </c>
      <c r="P40" s="83">
        <v>2896</v>
      </c>
      <c r="Q40" s="83">
        <v>4341</v>
      </c>
      <c r="R40" s="83">
        <v>2128</v>
      </c>
      <c r="S40" s="83">
        <v>2213</v>
      </c>
    </row>
    <row r="41" spans="1:19" s="64" customFormat="1" x14ac:dyDescent="0.15">
      <c r="A41" s="78" t="str">
        <f>[1]연령별!A41</f>
        <v>29  세</v>
      </c>
      <c r="B41" s="85">
        <f t="shared" si="3"/>
        <v>21820</v>
      </c>
      <c r="C41" s="83">
        <f t="shared" si="4"/>
        <v>11103</v>
      </c>
      <c r="D41" s="83">
        <f t="shared" si="5"/>
        <v>10717</v>
      </c>
      <c r="E41" s="83">
        <v>1633</v>
      </c>
      <c r="F41" s="83">
        <v>863</v>
      </c>
      <c r="G41" s="83">
        <v>770</v>
      </c>
      <c r="H41" s="83">
        <v>4843</v>
      </c>
      <c r="I41" s="83">
        <v>2416</v>
      </c>
      <c r="J41" s="83">
        <v>2427</v>
      </c>
      <c r="K41" s="83">
        <v>3229</v>
      </c>
      <c r="L41" s="83">
        <v>1656</v>
      </c>
      <c r="M41" s="83">
        <v>1573</v>
      </c>
      <c r="N41" s="83">
        <v>6749</v>
      </c>
      <c r="O41" s="83">
        <v>3501</v>
      </c>
      <c r="P41" s="83">
        <v>3248</v>
      </c>
      <c r="Q41" s="83">
        <v>5366</v>
      </c>
      <c r="R41" s="83">
        <v>2667</v>
      </c>
      <c r="S41" s="83">
        <v>2699</v>
      </c>
    </row>
    <row r="42" spans="1:19" s="49" customFormat="1" x14ac:dyDescent="0.15">
      <c r="A42" s="77" t="str">
        <f>[1]연령별!A42</f>
        <v>30-34</v>
      </c>
      <c r="B42" s="84">
        <f t="shared" si="3"/>
        <v>117306</v>
      </c>
      <c r="C42" s="82">
        <f t="shared" si="4"/>
        <v>58681</v>
      </c>
      <c r="D42" s="82">
        <f t="shared" si="5"/>
        <v>58625</v>
      </c>
      <c r="E42" s="82">
        <v>8149</v>
      </c>
      <c r="F42" s="82">
        <v>4393</v>
      </c>
      <c r="G42" s="82">
        <v>3756</v>
      </c>
      <c r="H42" s="82">
        <v>24616</v>
      </c>
      <c r="I42" s="82">
        <v>12048</v>
      </c>
      <c r="J42" s="82">
        <v>12568</v>
      </c>
      <c r="K42" s="82">
        <v>16124</v>
      </c>
      <c r="L42" s="82">
        <v>8100</v>
      </c>
      <c r="M42" s="82">
        <v>8024</v>
      </c>
      <c r="N42" s="82">
        <v>34800</v>
      </c>
      <c r="O42" s="82">
        <v>17850</v>
      </c>
      <c r="P42" s="82">
        <v>16950</v>
      </c>
      <c r="Q42" s="82">
        <v>33617</v>
      </c>
      <c r="R42" s="82">
        <v>16290</v>
      </c>
      <c r="S42" s="82">
        <v>17327</v>
      </c>
    </row>
    <row r="43" spans="1:19" s="64" customFormat="1" x14ac:dyDescent="0.15">
      <c r="A43" s="78" t="str">
        <f>[1]연령별!A43</f>
        <v>30  세</v>
      </c>
      <c r="B43" s="85">
        <f t="shared" si="3"/>
        <v>24039</v>
      </c>
      <c r="C43" s="83">
        <f t="shared" si="4"/>
        <v>12096</v>
      </c>
      <c r="D43" s="83">
        <f t="shared" si="5"/>
        <v>11943</v>
      </c>
      <c r="E43" s="83">
        <v>1789</v>
      </c>
      <c r="F43" s="83">
        <v>959</v>
      </c>
      <c r="G43" s="83">
        <v>830</v>
      </c>
      <c r="H43" s="83">
        <v>5094</v>
      </c>
      <c r="I43" s="83">
        <v>2518</v>
      </c>
      <c r="J43" s="83">
        <v>2576</v>
      </c>
      <c r="K43" s="83">
        <v>3484</v>
      </c>
      <c r="L43" s="83">
        <v>1692</v>
      </c>
      <c r="M43" s="83">
        <v>1792</v>
      </c>
      <c r="N43" s="83">
        <v>7263</v>
      </c>
      <c r="O43" s="83">
        <v>3788</v>
      </c>
      <c r="P43" s="83">
        <v>3475</v>
      </c>
      <c r="Q43" s="83">
        <v>6409</v>
      </c>
      <c r="R43" s="83">
        <v>3139</v>
      </c>
      <c r="S43" s="83">
        <v>3270</v>
      </c>
    </row>
    <row r="44" spans="1:19" s="64" customFormat="1" x14ac:dyDescent="0.15">
      <c r="A44" s="78" t="str">
        <f>[1]연령별!A44</f>
        <v>31  세</v>
      </c>
      <c r="B44" s="85">
        <f t="shared" si="3"/>
        <v>23917</v>
      </c>
      <c r="C44" s="83">
        <f t="shared" si="4"/>
        <v>11968</v>
      </c>
      <c r="D44" s="83">
        <f t="shared" si="5"/>
        <v>11949</v>
      </c>
      <c r="E44" s="83">
        <v>1775</v>
      </c>
      <c r="F44" s="83">
        <v>941</v>
      </c>
      <c r="G44" s="83">
        <v>834</v>
      </c>
      <c r="H44" s="83">
        <v>5062</v>
      </c>
      <c r="I44" s="83">
        <v>2557</v>
      </c>
      <c r="J44" s="83">
        <v>2505</v>
      </c>
      <c r="K44" s="83">
        <v>3375</v>
      </c>
      <c r="L44" s="83">
        <v>1700</v>
      </c>
      <c r="M44" s="83">
        <v>1675</v>
      </c>
      <c r="N44" s="83">
        <v>7227</v>
      </c>
      <c r="O44" s="83">
        <v>3688</v>
      </c>
      <c r="P44" s="83">
        <v>3539</v>
      </c>
      <c r="Q44" s="83">
        <v>6478</v>
      </c>
      <c r="R44" s="83">
        <v>3082</v>
      </c>
      <c r="S44" s="83">
        <v>3396</v>
      </c>
    </row>
    <row r="45" spans="1:19" s="64" customFormat="1" x14ac:dyDescent="0.15">
      <c r="A45" s="78" t="str">
        <f>[1]연령별!A45</f>
        <v>32  세</v>
      </c>
      <c r="B45" s="85">
        <f t="shared" si="3"/>
        <v>23773</v>
      </c>
      <c r="C45" s="83">
        <f t="shared" si="4"/>
        <v>11893</v>
      </c>
      <c r="D45" s="83">
        <f t="shared" si="5"/>
        <v>11880</v>
      </c>
      <c r="E45" s="83">
        <v>1623</v>
      </c>
      <c r="F45" s="83">
        <v>861</v>
      </c>
      <c r="G45" s="83">
        <v>762</v>
      </c>
      <c r="H45" s="83">
        <v>4970</v>
      </c>
      <c r="I45" s="83">
        <v>2386</v>
      </c>
      <c r="J45" s="83">
        <v>2584</v>
      </c>
      <c r="K45" s="83">
        <v>3238</v>
      </c>
      <c r="L45" s="83">
        <v>1642</v>
      </c>
      <c r="M45" s="83">
        <v>1596</v>
      </c>
      <c r="N45" s="83">
        <v>7043</v>
      </c>
      <c r="O45" s="83">
        <v>3605</v>
      </c>
      <c r="P45" s="83">
        <v>3438</v>
      </c>
      <c r="Q45" s="83">
        <v>6899</v>
      </c>
      <c r="R45" s="83">
        <v>3399</v>
      </c>
      <c r="S45" s="83">
        <v>3500</v>
      </c>
    </row>
    <row r="46" spans="1:19" s="64" customFormat="1" x14ac:dyDescent="0.15">
      <c r="A46" s="78" t="str">
        <f>[1]연령별!A46</f>
        <v>33  세</v>
      </c>
      <c r="B46" s="85">
        <f t="shared" si="3"/>
        <v>24401</v>
      </c>
      <c r="C46" s="83">
        <f t="shared" si="4"/>
        <v>12015</v>
      </c>
      <c r="D46" s="83">
        <f t="shared" si="5"/>
        <v>12386</v>
      </c>
      <c r="E46" s="83">
        <v>1578</v>
      </c>
      <c r="F46" s="83">
        <v>871</v>
      </c>
      <c r="G46" s="83">
        <v>707</v>
      </c>
      <c r="H46" s="83">
        <v>5066</v>
      </c>
      <c r="I46" s="83">
        <v>2393</v>
      </c>
      <c r="J46" s="83">
        <v>2673</v>
      </c>
      <c r="K46" s="83">
        <v>3250</v>
      </c>
      <c r="L46" s="83">
        <v>1639</v>
      </c>
      <c r="M46" s="83">
        <v>1611</v>
      </c>
      <c r="N46" s="83">
        <v>7190</v>
      </c>
      <c r="O46" s="83">
        <v>3632</v>
      </c>
      <c r="P46" s="83">
        <v>3558</v>
      </c>
      <c r="Q46" s="83">
        <v>7317</v>
      </c>
      <c r="R46" s="83">
        <v>3480</v>
      </c>
      <c r="S46" s="83">
        <v>3837</v>
      </c>
    </row>
    <row r="47" spans="1:19" s="64" customFormat="1" x14ac:dyDescent="0.15">
      <c r="A47" s="78" t="str">
        <f>[1]연령별!A47</f>
        <v>34  세</v>
      </c>
      <c r="B47" s="85">
        <f t="shared" si="3"/>
        <v>21176</v>
      </c>
      <c r="C47" s="83">
        <f t="shared" si="4"/>
        <v>10709</v>
      </c>
      <c r="D47" s="83">
        <f t="shared" si="5"/>
        <v>10467</v>
      </c>
      <c r="E47" s="83">
        <v>1384</v>
      </c>
      <c r="F47" s="83">
        <v>761</v>
      </c>
      <c r="G47" s="83">
        <v>623</v>
      </c>
      <c r="H47" s="83">
        <v>4424</v>
      </c>
      <c r="I47" s="83">
        <v>2194</v>
      </c>
      <c r="J47" s="83">
        <v>2230</v>
      </c>
      <c r="K47" s="83">
        <v>2777</v>
      </c>
      <c r="L47" s="83">
        <v>1427</v>
      </c>
      <c r="M47" s="83">
        <v>1350</v>
      </c>
      <c r="N47" s="83">
        <v>6077</v>
      </c>
      <c r="O47" s="83">
        <v>3137</v>
      </c>
      <c r="P47" s="83">
        <v>2940</v>
      </c>
      <c r="Q47" s="83">
        <v>6514</v>
      </c>
      <c r="R47" s="83">
        <v>3190</v>
      </c>
      <c r="S47" s="83">
        <v>3324</v>
      </c>
    </row>
    <row r="48" spans="1:19" s="49" customFormat="1" x14ac:dyDescent="0.15">
      <c r="A48" s="77" t="str">
        <f>[1]연령별!A48</f>
        <v>35-39</v>
      </c>
      <c r="B48" s="84">
        <f t="shared" si="3"/>
        <v>122002</v>
      </c>
      <c r="C48" s="82">
        <f t="shared" si="4"/>
        <v>60753</v>
      </c>
      <c r="D48" s="82">
        <f t="shared" si="5"/>
        <v>61249</v>
      </c>
      <c r="E48" s="82">
        <v>7331</v>
      </c>
      <c r="F48" s="82">
        <v>4013</v>
      </c>
      <c r="G48" s="82">
        <v>3318</v>
      </c>
      <c r="H48" s="82">
        <v>26345</v>
      </c>
      <c r="I48" s="82">
        <v>12716</v>
      </c>
      <c r="J48" s="82">
        <v>13629</v>
      </c>
      <c r="K48" s="82">
        <v>15711</v>
      </c>
      <c r="L48" s="82">
        <v>7917</v>
      </c>
      <c r="M48" s="82">
        <v>7794</v>
      </c>
      <c r="N48" s="82">
        <v>33800</v>
      </c>
      <c r="O48" s="82">
        <v>17139</v>
      </c>
      <c r="P48" s="82">
        <v>16661</v>
      </c>
      <c r="Q48" s="82">
        <v>38815</v>
      </c>
      <c r="R48" s="82">
        <v>18968</v>
      </c>
      <c r="S48" s="82">
        <v>19847</v>
      </c>
    </row>
    <row r="49" spans="1:19" s="64" customFormat="1" x14ac:dyDescent="0.15">
      <c r="A49" s="78" t="str">
        <f>[1]연령별!A49</f>
        <v>35  세</v>
      </c>
      <c r="B49" s="85">
        <f t="shared" si="3"/>
        <v>23239</v>
      </c>
      <c r="C49" s="83">
        <f t="shared" si="4"/>
        <v>11515</v>
      </c>
      <c r="D49" s="83">
        <f t="shared" si="5"/>
        <v>11724</v>
      </c>
      <c r="E49" s="83">
        <v>1533</v>
      </c>
      <c r="F49" s="83">
        <v>824</v>
      </c>
      <c r="G49" s="83">
        <v>709</v>
      </c>
      <c r="H49" s="83">
        <v>4972</v>
      </c>
      <c r="I49" s="83">
        <v>2408</v>
      </c>
      <c r="J49" s="83">
        <v>2564</v>
      </c>
      <c r="K49" s="83">
        <v>3112</v>
      </c>
      <c r="L49" s="83">
        <v>1567</v>
      </c>
      <c r="M49" s="83">
        <v>1545</v>
      </c>
      <c r="N49" s="83">
        <v>6359</v>
      </c>
      <c r="O49" s="83">
        <v>3217</v>
      </c>
      <c r="P49" s="83">
        <v>3142</v>
      </c>
      <c r="Q49" s="83">
        <v>7263</v>
      </c>
      <c r="R49" s="83">
        <v>3499</v>
      </c>
      <c r="S49" s="83">
        <v>3764</v>
      </c>
    </row>
    <row r="50" spans="1:19" s="64" customFormat="1" x14ac:dyDescent="0.15">
      <c r="A50" s="78" t="str">
        <f>[1]연령별!A50</f>
        <v>36  세</v>
      </c>
      <c r="B50" s="85">
        <f t="shared" si="3"/>
        <v>23201</v>
      </c>
      <c r="C50" s="83">
        <f t="shared" si="4"/>
        <v>11657</v>
      </c>
      <c r="D50" s="83">
        <f t="shared" si="5"/>
        <v>11544</v>
      </c>
      <c r="E50" s="83">
        <v>1443</v>
      </c>
      <c r="F50" s="83">
        <v>818</v>
      </c>
      <c r="G50" s="83">
        <v>625</v>
      </c>
      <c r="H50" s="83">
        <v>4988</v>
      </c>
      <c r="I50" s="83">
        <v>2427</v>
      </c>
      <c r="J50" s="83">
        <v>2561</v>
      </c>
      <c r="K50" s="83">
        <v>2983</v>
      </c>
      <c r="L50" s="83">
        <v>1560</v>
      </c>
      <c r="M50" s="83">
        <v>1423</v>
      </c>
      <c r="N50" s="83">
        <v>6403</v>
      </c>
      <c r="O50" s="83">
        <v>3253</v>
      </c>
      <c r="P50" s="83">
        <v>3150</v>
      </c>
      <c r="Q50" s="83">
        <v>7384</v>
      </c>
      <c r="R50" s="83">
        <v>3599</v>
      </c>
      <c r="S50" s="83">
        <v>3785</v>
      </c>
    </row>
    <row r="51" spans="1:19" s="64" customFormat="1" x14ac:dyDescent="0.15">
      <c r="A51" s="78" t="str">
        <f>[1]연령별!A51</f>
        <v>37  세</v>
      </c>
      <c r="B51" s="85">
        <f t="shared" si="3"/>
        <v>23105</v>
      </c>
      <c r="C51" s="83">
        <f t="shared" si="4"/>
        <v>11517</v>
      </c>
      <c r="D51" s="83">
        <f t="shared" si="5"/>
        <v>11588</v>
      </c>
      <c r="E51" s="83">
        <v>1288</v>
      </c>
      <c r="F51" s="83">
        <v>700</v>
      </c>
      <c r="G51" s="83">
        <v>588</v>
      </c>
      <c r="H51" s="83">
        <v>4879</v>
      </c>
      <c r="I51" s="83">
        <v>2360</v>
      </c>
      <c r="J51" s="83">
        <v>2519</v>
      </c>
      <c r="K51" s="83">
        <v>3012</v>
      </c>
      <c r="L51" s="83">
        <v>1524</v>
      </c>
      <c r="M51" s="83">
        <v>1488</v>
      </c>
      <c r="N51" s="83">
        <v>6472</v>
      </c>
      <c r="O51" s="83">
        <v>3330</v>
      </c>
      <c r="P51" s="83">
        <v>3142</v>
      </c>
      <c r="Q51" s="83">
        <v>7454</v>
      </c>
      <c r="R51" s="83">
        <v>3603</v>
      </c>
      <c r="S51" s="83">
        <v>3851</v>
      </c>
    </row>
    <row r="52" spans="1:19" s="64" customFormat="1" x14ac:dyDescent="0.15">
      <c r="A52" s="78" t="str">
        <f>[1]연령별!A52</f>
        <v>38  세</v>
      </c>
      <c r="B52" s="85">
        <f t="shared" si="3"/>
        <v>26064</v>
      </c>
      <c r="C52" s="83">
        <f t="shared" si="4"/>
        <v>13042</v>
      </c>
      <c r="D52" s="83">
        <f t="shared" si="5"/>
        <v>13022</v>
      </c>
      <c r="E52" s="83">
        <v>1512</v>
      </c>
      <c r="F52" s="83">
        <v>837</v>
      </c>
      <c r="G52" s="83">
        <v>675</v>
      </c>
      <c r="H52" s="83">
        <v>5725</v>
      </c>
      <c r="I52" s="83">
        <v>2785</v>
      </c>
      <c r="J52" s="83">
        <v>2940</v>
      </c>
      <c r="K52" s="83">
        <v>3259</v>
      </c>
      <c r="L52" s="83">
        <v>1621</v>
      </c>
      <c r="M52" s="83">
        <v>1638</v>
      </c>
      <c r="N52" s="83">
        <v>7262</v>
      </c>
      <c r="O52" s="83">
        <v>3678</v>
      </c>
      <c r="P52" s="83">
        <v>3584</v>
      </c>
      <c r="Q52" s="83">
        <v>8306</v>
      </c>
      <c r="R52" s="83">
        <v>4121</v>
      </c>
      <c r="S52" s="83">
        <v>4185</v>
      </c>
    </row>
    <row r="53" spans="1:19" s="64" customFormat="1" x14ac:dyDescent="0.15">
      <c r="A53" s="78" t="str">
        <f>[1]연령별!A53</f>
        <v>39  세</v>
      </c>
      <c r="B53" s="85">
        <f t="shared" si="3"/>
        <v>26393</v>
      </c>
      <c r="C53" s="83">
        <f t="shared" si="4"/>
        <v>13022</v>
      </c>
      <c r="D53" s="83">
        <f t="shared" si="5"/>
        <v>13371</v>
      </c>
      <c r="E53" s="83">
        <v>1555</v>
      </c>
      <c r="F53" s="83">
        <v>834</v>
      </c>
      <c r="G53" s="83">
        <v>721</v>
      </c>
      <c r="H53" s="83">
        <v>5781</v>
      </c>
      <c r="I53" s="83">
        <v>2736</v>
      </c>
      <c r="J53" s="83">
        <v>3045</v>
      </c>
      <c r="K53" s="83">
        <v>3345</v>
      </c>
      <c r="L53" s="83">
        <v>1645</v>
      </c>
      <c r="M53" s="83">
        <v>1700</v>
      </c>
      <c r="N53" s="83">
        <v>7304</v>
      </c>
      <c r="O53" s="83">
        <v>3661</v>
      </c>
      <c r="P53" s="83">
        <v>3643</v>
      </c>
      <c r="Q53" s="83">
        <v>8408</v>
      </c>
      <c r="R53" s="83">
        <v>4146</v>
      </c>
      <c r="S53" s="83">
        <v>4262</v>
      </c>
    </row>
    <row r="54" spans="1:19" s="49" customFormat="1" x14ac:dyDescent="0.15">
      <c r="A54" s="77" t="str">
        <f>[1]연령별!A54</f>
        <v>40-44</v>
      </c>
      <c r="B54" s="84">
        <f t="shared" si="3"/>
        <v>134802</v>
      </c>
      <c r="C54" s="82">
        <f t="shared" si="4"/>
        <v>67184</v>
      </c>
      <c r="D54" s="82">
        <f t="shared" si="5"/>
        <v>67618</v>
      </c>
      <c r="E54" s="82">
        <v>7641</v>
      </c>
      <c r="F54" s="82">
        <v>4119</v>
      </c>
      <c r="G54" s="82">
        <v>3522</v>
      </c>
      <c r="H54" s="82">
        <v>29993</v>
      </c>
      <c r="I54" s="82">
        <v>14544</v>
      </c>
      <c r="J54" s="82">
        <v>15449</v>
      </c>
      <c r="K54" s="82">
        <v>17693</v>
      </c>
      <c r="L54" s="82">
        <v>8497</v>
      </c>
      <c r="M54" s="82">
        <v>9196</v>
      </c>
      <c r="N54" s="82">
        <v>38776</v>
      </c>
      <c r="O54" s="82">
        <v>19114</v>
      </c>
      <c r="P54" s="82">
        <v>19662</v>
      </c>
      <c r="Q54" s="82">
        <v>40699</v>
      </c>
      <c r="R54" s="82">
        <v>20910</v>
      </c>
      <c r="S54" s="82">
        <v>19789</v>
      </c>
    </row>
    <row r="55" spans="1:19" s="64" customFormat="1" x14ac:dyDescent="0.15">
      <c r="A55" s="78" t="str">
        <f>[1]연령별!A55</f>
        <v>40  세</v>
      </c>
      <c r="B55" s="85">
        <f t="shared" si="3"/>
        <v>26542</v>
      </c>
      <c r="C55" s="83">
        <f t="shared" si="4"/>
        <v>13164</v>
      </c>
      <c r="D55" s="83">
        <f t="shared" si="5"/>
        <v>13378</v>
      </c>
      <c r="E55" s="83">
        <v>1481</v>
      </c>
      <c r="F55" s="83">
        <v>798</v>
      </c>
      <c r="G55" s="83">
        <v>683</v>
      </c>
      <c r="H55" s="83">
        <v>5903</v>
      </c>
      <c r="I55" s="83">
        <v>2781</v>
      </c>
      <c r="J55" s="83">
        <v>3122</v>
      </c>
      <c r="K55" s="83">
        <v>3467</v>
      </c>
      <c r="L55" s="83">
        <v>1682</v>
      </c>
      <c r="M55" s="83">
        <v>1785</v>
      </c>
      <c r="N55" s="83">
        <v>7469</v>
      </c>
      <c r="O55" s="83">
        <v>3740</v>
      </c>
      <c r="P55" s="83">
        <v>3729</v>
      </c>
      <c r="Q55" s="83">
        <v>8222</v>
      </c>
      <c r="R55" s="83">
        <v>4163</v>
      </c>
      <c r="S55" s="83">
        <v>4059</v>
      </c>
    </row>
    <row r="56" spans="1:19" s="64" customFormat="1" x14ac:dyDescent="0.15">
      <c r="A56" s="78" t="str">
        <f>[1]연령별!A56</f>
        <v>41  세</v>
      </c>
      <c r="B56" s="85">
        <f t="shared" si="3"/>
        <v>27640</v>
      </c>
      <c r="C56" s="83">
        <f t="shared" si="4"/>
        <v>13749</v>
      </c>
      <c r="D56" s="83">
        <f t="shared" si="5"/>
        <v>13891</v>
      </c>
      <c r="E56" s="83">
        <v>1552</v>
      </c>
      <c r="F56" s="83">
        <v>870</v>
      </c>
      <c r="G56" s="83">
        <v>682</v>
      </c>
      <c r="H56" s="83">
        <v>6136</v>
      </c>
      <c r="I56" s="83">
        <v>2936</v>
      </c>
      <c r="J56" s="83">
        <v>3200</v>
      </c>
      <c r="K56" s="83">
        <v>3539</v>
      </c>
      <c r="L56" s="83">
        <v>1719</v>
      </c>
      <c r="M56" s="83">
        <v>1820</v>
      </c>
      <c r="N56" s="83">
        <v>7796</v>
      </c>
      <c r="O56" s="83">
        <v>3798</v>
      </c>
      <c r="P56" s="83">
        <v>3998</v>
      </c>
      <c r="Q56" s="83">
        <v>8617</v>
      </c>
      <c r="R56" s="83">
        <v>4426</v>
      </c>
      <c r="S56" s="83">
        <v>4191</v>
      </c>
    </row>
    <row r="57" spans="1:19" s="64" customFormat="1" x14ac:dyDescent="0.15">
      <c r="A57" s="78" t="str">
        <f>[1]연령별!A57</f>
        <v>42  세</v>
      </c>
      <c r="B57" s="85">
        <f t="shared" si="3"/>
        <v>27289</v>
      </c>
      <c r="C57" s="83">
        <f t="shared" si="4"/>
        <v>13686</v>
      </c>
      <c r="D57" s="83">
        <f t="shared" si="5"/>
        <v>13603</v>
      </c>
      <c r="E57" s="83">
        <v>1564</v>
      </c>
      <c r="F57" s="83">
        <v>845</v>
      </c>
      <c r="G57" s="83">
        <v>719</v>
      </c>
      <c r="H57" s="83">
        <v>6028</v>
      </c>
      <c r="I57" s="83">
        <v>2970</v>
      </c>
      <c r="J57" s="83">
        <v>3058</v>
      </c>
      <c r="K57" s="83">
        <v>3559</v>
      </c>
      <c r="L57" s="83">
        <v>1679</v>
      </c>
      <c r="M57" s="83">
        <v>1880</v>
      </c>
      <c r="N57" s="83">
        <v>7842</v>
      </c>
      <c r="O57" s="83">
        <v>3818</v>
      </c>
      <c r="P57" s="83">
        <v>4024</v>
      </c>
      <c r="Q57" s="83">
        <v>8296</v>
      </c>
      <c r="R57" s="83">
        <v>4374</v>
      </c>
      <c r="S57" s="83">
        <v>3922</v>
      </c>
    </row>
    <row r="58" spans="1:19" s="64" customFormat="1" x14ac:dyDescent="0.15">
      <c r="A58" s="78" t="str">
        <f>[1]연령별!A58</f>
        <v>43  세</v>
      </c>
      <c r="B58" s="85">
        <f t="shared" si="3"/>
        <v>25910</v>
      </c>
      <c r="C58" s="83">
        <f t="shared" si="4"/>
        <v>12963</v>
      </c>
      <c r="D58" s="83">
        <f t="shared" si="5"/>
        <v>12947</v>
      </c>
      <c r="E58" s="83">
        <v>1508</v>
      </c>
      <c r="F58" s="83">
        <v>812</v>
      </c>
      <c r="G58" s="83">
        <v>696</v>
      </c>
      <c r="H58" s="83">
        <v>5908</v>
      </c>
      <c r="I58" s="83">
        <v>2886</v>
      </c>
      <c r="J58" s="83">
        <v>3022</v>
      </c>
      <c r="K58" s="83">
        <v>3400</v>
      </c>
      <c r="L58" s="83">
        <v>1653</v>
      </c>
      <c r="M58" s="83">
        <v>1747</v>
      </c>
      <c r="N58" s="83">
        <v>7524</v>
      </c>
      <c r="O58" s="83">
        <v>3686</v>
      </c>
      <c r="P58" s="83">
        <v>3838</v>
      </c>
      <c r="Q58" s="83">
        <v>7570</v>
      </c>
      <c r="R58" s="83">
        <v>3926</v>
      </c>
      <c r="S58" s="83">
        <v>3644</v>
      </c>
    </row>
    <row r="59" spans="1:19" s="64" customFormat="1" x14ac:dyDescent="0.15">
      <c r="A59" s="78" t="str">
        <f>[1]연령별!A59</f>
        <v>44  세</v>
      </c>
      <c r="B59" s="85">
        <f t="shared" si="3"/>
        <v>27421</v>
      </c>
      <c r="C59" s="83">
        <f t="shared" si="4"/>
        <v>13622</v>
      </c>
      <c r="D59" s="83">
        <f t="shared" si="5"/>
        <v>13799</v>
      </c>
      <c r="E59" s="83">
        <v>1536</v>
      </c>
      <c r="F59" s="83">
        <v>794</v>
      </c>
      <c r="G59" s="83">
        <v>742</v>
      </c>
      <c r="H59" s="83">
        <v>6018</v>
      </c>
      <c r="I59" s="83">
        <v>2971</v>
      </c>
      <c r="J59" s="83">
        <v>3047</v>
      </c>
      <c r="K59" s="83">
        <v>3728</v>
      </c>
      <c r="L59" s="83">
        <v>1764</v>
      </c>
      <c r="M59" s="83">
        <v>1964</v>
      </c>
      <c r="N59" s="83">
        <v>8145</v>
      </c>
      <c r="O59" s="83">
        <v>4072</v>
      </c>
      <c r="P59" s="83">
        <v>4073</v>
      </c>
      <c r="Q59" s="83">
        <v>7994</v>
      </c>
      <c r="R59" s="83">
        <v>4021</v>
      </c>
      <c r="S59" s="83">
        <v>3973</v>
      </c>
    </row>
    <row r="60" spans="1:19" s="49" customFormat="1" x14ac:dyDescent="0.15">
      <c r="A60" s="77" t="str">
        <f>[1]연령별!A60</f>
        <v>45-49</v>
      </c>
      <c r="B60" s="84">
        <f t="shared" si="3"/>
        <v>119678</v>
      </c>
      <c r="C60" s="82">
        <f t="shared" si="4"/>
        <v>60018</v>
      </c>
      <c r="D60" s="82">
        <f t="shared" si="5"/>
        <v>59660</v>
      </c>
      <c r="E60" s="82">
        <v>7526</v>
      </c>
      <c r="F60" s="82">
        <v>3889</v>
      </c>
      <c r="G60" s="82">
        <v>3637</v>
      </c>
      <c r="H60" s="82">
        <v>26129</v>
      </c>
      <c r="I60" s="82">
        <v>12967</v>
      </c>
      <c r="J60" s="82">
        <v>13162</v>
      </c>
      <c r="K60" s="82">
        <v>17290</v>
      </c>
      <c r="L60" s="82">
        <v>8244</v>
      </c>
      <c r="M60" s="82">
        <v>9046</v>
      </c>
      <c r="N60" s="82">
        <v>37192</v>
      </c>
      <c r="O60" s="82">
        <v>18278</v>
      </c>
      <c r="P60" s="82">
        <v>18914</v>
      </c>
      <c r="Q60" s="82">
        <v>31541</v>
      </c>
      <c r="R60" s="82">
        <v>16640</v>
      </c>
      <c r="S60" s="82">
        <v>14901</v>
      </c>
    </row>
    <row r="61" spans="1:19" s="64" customFormat="1" x14ac:dyDescent="0.15">
      <c r="A61" s="78" t="str">
        <f>[1]연령별!A61</f>
        <v>45  세</v>
      </c>
      <c r="B61" s="85">
        <f t="shared" si="3"/>
        <v>24957</v>
      </c>
      <c r="C61" s="83">
        <f t="shared" si="4"/>
        <v>12393</v>
      </c>
      <c r="D61" s="83">
        <f t="shared" si="5"/>
        <v>12564</v>
      </c>
      <c r="E61" s="83">
        <v>1481</v>
      </c>
      <c r="F61" s="83">
        <v>788</v>
      </c>
      <c r="G61" s="83">
        <v>693</v>
      </c>
      <c r="H61" s="83">
        <v>5681</v>
      </c>
      <c r="I61" s="83">
        <v>2801</v>
      </c>
      <c r="J61" s="83">
        <v>2880</v>
      </c>
      <c r="K61" s="83">
        <v>3480</v>
      </c>
      <c r="L61" s="83">
        <v>1640</v>
      </c>
      <c r="M61" s="83">
        <v>1840</v>
      </c>
      <c r="N61" s="83">
        <v>7478</v>
      </c>
      <c r="O61" s="83">
        <v>3609</v>
      </c>
      <c r="P61" s="83">
        <v>3869</v>
      </c>
      <c r="Q61" s="83">
        <v>6837</v>
      </c>
      <c r="R61" s="83">
        <v>3555</v>
      </c>
      <c r="S61" s="83">
        <v>3282</v>
      </c>
    </row>
    <row r="62" spans="1:19" s="64" customFormat="1" x14ac:dyDescent="0.15">
      <c r="A62" s="78" t="str">
        <f>[1]연령별!A62</f>
        <v>46  세</v>
      </c>
      <c r="B62" s="85">
        <f t="shared" si="3"/>
        <v>24348</v>
      </c>
      <c r="C62" s="83">
        <f t="shared" si="4"/>
        <v>12402</v>
      </c>
      <c r="D62" s="83">
        <f t="shared" si="5"/>
        <v>11946</v>
      </c>
      <c r="E62" s="83">
        <v>1470</v>
      </c>
      <c r="F62" s="83">
        <v>779</v>
      </c>
      <c r="G62" s="83">
        <v>691</v>
      </c>
      <c r="H62" s="83">
        <v>5294</v>
      </c>
      <c r="I62" s="83">
        <v>2660</v>
      </c>
      <c r="J62" s="83">
        <v>2634</v>
      </c>
      <c r="K62" s="83">
        <v>3391</v>
      </c>
      <c r="L62" s="83">
        <v>1645</v>
      </c>
      <c r="M62" s="83">
        <v>1746</v>
      </c>
      <c r="N62" s="83">
        <v>7456</v>
      </c>
      <c r="O62" s="83">
        <v>3758</v>
      </c>
      <c r="P62" s="83">
        <v>3698</v>
      </c>
      <c r="Q62" s="83">
        <v>6737</v>
      </c>
      <c r="R62" s="83">
        <v>3560</v>
      </c>
      <c r="S62" s="83">
        <v>3177</v>
      </c>
    </row>
    <row r="63" spans="1:19" s="64" customFormat="1" x14ac:dyDescent="0.15">
      <c r="A63" s="78" t="str">
        <f>[1]연령별!A63</f>
        <v>47  세</v>
      </c>
      <c r="B63" s="85">
        <f t="shared" si="3"/>
        <v>24401</v>
      </c>
      <c r="C63" s="83">
        <f t="shared" si="4"/>
        <v>12071</v>
      </c>
      <c r="D63" s="83">
        <f t="shared" si="5"/>
        <v>12330</v>
      </c>
      <c r="E63" s="83">
        <v>1491</v>
      </c>
      <c r="F63" s="83">
        <v>753</v>
      </c>
      <c r="G63" s="83">
        <v>738</v>
      </c>
      <c r="H63" s="83">
        <v>5217</v>
      </c>
      <c r="I63" s="83">
        <v>2593</v>
      </c>
      <c r="J63" s="83">
        <v>2624</v>
      </c>
      <c r="K63" s="83">
        <v>3497</v>
      </c>
      <c r="L63" s="83">
        <v>1647</v>
      </c>
      <c r="M63" s="83">
        <v>1850</v>
      </c>
      <c r="N63" s="83">
        <v>7619</v>
      </c>
      <c r="O63" s="83">
        <v>3658</v>
      </c>
      <c r="P63" s="83">
        <v>3961</v>
      </c>
      <c r="Q63" s="83">
        <v>6577</v>
      </c>
      <c r="R63" s="83">
        <v>3420</v>
      </c>
      <c r="S63" s="83">
        <v>3157</v>
      </c>
    </row>
    <row r="64" spans="1:19" s="64" customFormat="1" x14ac:dyDescent="0.15">
      <c r="A64" s="78" t="str">
        <f>[1]연령별!A64</f>
        <v>48  세</v>
      </c>
      <c r="B64" s="85">
        <f t="shared" si="3"/>
        <v>22939</v>
      </c>
      <c r="C64" s="83">
        <f t="shared" si="4"/>
        <v>11567</v>
      </c>
      <c r="D64" s="83">
        <f t="shared" si="5"/>
        <v>11372</v>
      </c>
      <c r="E64" s="83">
        <v>1462</v>
      </c>
      <c r="F64" s="83">
        <v>733</v>
      </c>
      <c r="G64" s="83">
        <v>729</v>
      </c>
      <c r="H64" s="83">
        <v>5065</v>
      </c>
      <c r="I64" s="83">
        <v>2526</v>
      </c>
      <c r="J64" s="83">
        <v>2539</v>
      </c>
      <c r="K64" s="83">
        <v>3412</v>
      </c>
      <c r="L64" s="83">
        <v>1611</v>
      </c>
      <c r="M64" s="83">
        <v>1801</v>
      </c>
      <c r="N64" s="83">
        <v>7240</v>
      </c>
      <c r="O64" s="83">
        <v>3605</v>
      </c>
      <c r="P64" s="83">
        <v>3635</v>
      </c>
      <c r="Q64" s="83">
        <v>5760</v>
      </c>
      <c r="R64" s="83">
        <v>3092</v>
      </c>
      <c r="S64" s="83">
        <v>2668</v>
      </c>
    </row>
    <row r="65" spans="1:19" s="64" customFormat="1" x14ac:dyDescent="0.15">
      <c r="A65" s="78" t="str">
        <f>[1]연령별!A65</f>
        <v>49  세</v>
      </c>
      <c r="B65" s="85">
        <f t="shared" si="3"/>
        <v>23033</v>
      </c>
      <c r="C65" s="83">
        <f t="shared" si="4"/>
        <v>11585</v>
      </c>
      <c r="D65" s="83">
        <f t="shared" si="5"/>
        <v>11448</v>
      </c>
      <c r="E65" s="83">
        <v>1622</v>
      </c>
      <c r="F65" s="83">
        <v>836</v>
      </c>
      <c r="G65" s="83">
        <v>786</v>
      </c>
      <c r="H65" s="83">
        <v>4872</v>
      </c>
      <c r="I65" s="83">
        <v>2387</v>
      </c>
      <c r="J65" s="83">
        <v>2485</v>
      </c>
      <c r="K65" s="83">
        <v>3510</v>
      </c>
      <c r="L65" s="83">
        <v>1701</v>
      </c>
      <c r="M65" s="83">
        <v>1809</v>
      </c>
      <c r="N65" s="83">
        <v>7399</v>
      </c>
      <c r="O65" s="83">
        <v>3648</v>
      </c>
      <c r="P65" s="83">
        <v>3751</v>
      </c>
      <c r="Q65" s="83">
        <v>5630</v>
      </c>
      <c r="R65" s="83">
        <v>3013</v>
      </c>
      <c r="S65" s="83">
        <v>2617</v>
      </c>
    </row>
    <row r="66" spans="1:19" s="49" customFormat="1" x14ac:dyDescent="0.15">
      <c r="A66" s="77" t="str">
        <f>[1]연령별!A66</f>
        <v>50-54</v>
      </c>
      <c r="B66" s="84">
        <f t="shared" si="3"/>
        <v>115122</v>
      </c>
      <c r="C66" s="82">
        <f t="shared" si="4"/>
        <v>56710</v>
      </c>
      <c r="D66" s="82">
        <f t="shared" si="5"/>
        <v>58412</v>
      </c>
      <c r="E66" s="82">
        <v>8969</v>
      </c>
      <c r="F66" s="82">
        <v>4390</v>
      </c>
      <c r="G66" s="82">
        <v>4579</v>
      </c>
      <c r="H66" s="82">
        <v>24729</v>
      </c>
      <c r="I66" s="82">
        <v>11919</v>
      </c>
      <c r="J66" s="82">
        <v>12810</v>
      </c>
      <c r="K66" s="82">
        <v>18537</v>
      </c>
      <c r="L66" s="82">
        <v>8682</v>
      </c>
      <c r="M66" s="82">
        <v>9855</v>
      </c>
      <c r="N66" s="82">
        <v>37827</v>
      </c>
      <c r="O66" s="82">
        <v>18274</v>
      </c>
      <c r="P66" s="82">
        <v>19553</v>
      </c>
      <c r="Q66" s="82">
        <v>25060</v>
      </c>
      <c r="R66" s="82">
        <v>13445</v>
      </c>
      <c r="S66" s="82">
        <v>11615</v>
      </c>
    </row>
    <row r="67" spans="1:19" s="64" customFormat="1" x14ac:dyDescent="0.15">
      <c r="A67" s="78" t="str">
        <f>[1]연령별!A67</f>
        <v>50  세</v>
      </c>
      <c r="B67" s="85">
        <f t="shared" si="3"/>
        <v>23042</v>
      </c>
      <c r="C67" s="83">
        <f t="shared" si="4"/>
        <v>11538</v>
      </c>
      <c r="D67" s="83">
        <f t="shared" si="5"/>
        <v>11504</v>
      </c>
      <c r="E67" s="83">
        <v>1646</v>
      </c>
      <c r="F67" s="83">
        <v>802</v>
      </c>
      <c r="G67" s="83">
        <v>844</v>
      </c>
      <c r="H67" s="83">
        <v>5011</v>
      </c>
      <c r="I67" s="83">
        <v>2427</v>
      </c>
      <c r="J67" s="83">
        <v>2584</v>
      </c>
      <c r="K67" s="83">
        <v>3539</v>
      </c>
      <c r="L67" s="83">
        <v>1677</v>
      </c>
      <c r="M67" s="83">
        <v>1862</v>
      </c>
      <c r="N67" s="83">
        <v>7462</v>
      </c>
      <c r="O67" s="83">
        <v>3608</v>
      </c>
      <c r="P67" s="83">
        <v>3854</v>
      </c>
      <c r="Q67" s="83">
        <v>5384</v>
      </c>
      <c r="R67" s="83">
        <v>3024</v>
      </c>
      <c r="S67" s="83">
        <v>2360</v>
      </c>
    </row>
    <row r="68" spans="1:19" s="64" customFormat="1" x14ac:dyDescent="0.15">
      <c r="A68" s="78" t="str">
        <f>[1]연령별!A68</f>
        <v>51  세</v>
      </c>
      <c r="B68" s="85">
        <f t="shared" si="3"/>
        <v>23546</v>
      </c>
      <c r="C68" s="83">
        <f t="shared" si="4"/>
        <v>11646</v>
      </c>
      <c r="D68" s="83">
        <f t="shared" si="5"/>
        <v>11900</v>
      </c>
      <c r="E68" s="83">
        <v>1767</v>
      </c>
      <c r="F68" s="83">
        <v>882</v>
      </c>
      <c r="G68" s="83">
        <v>885</v>
      </c>
      <c r="H68" s="83">
        <v>4984</v>
      </c>
      <c r="I68" s="83">
        <v>2451</v>
      </c>
      <c r="J68" s="83">
        <v>2533</v>
      </c>
      <c r="K68" s="83">
        <v>3757</v>
      </c>
      <c r="L68" s="83">
        <v>1741</v>
      </c>
      <c r="M68" s="83">
        <v>2016</v>
      </c>
      <c r="N68" s="83">
        <v>7749</v>
      </c>
      <c r="O68" s="83">
        <v>3762</v>
      </c>
      <c r="P68" s="83">
        <v>3987</v>
      </c>
      <c r="Q68" s="83">
        <v>5289</v>
      </c>
      <c r="R68" s="83">
        <v>2810</v>
      </c>
      <c r="S68" s="83">
        <v>2479</v>
      </c>
    </row>
    <row r="69" spans="1:19" s="64" customFormat="1" x14ac:dyDescent="0.15">
      <c r="A69" s="78" t="str">
        <f>[1]연령별!A69</f>
        <v>52  세</v>
      </c>
      <c r="B69" s="85">
        <f t="shared" ref="B69:B100" si="6">SUM(C69:D69)</f>
        <v>25348</v>
      </c>
      <c r="C69" s="83">
        <f t="shared" ref="C69:C100" si="7">SUM(F69,I69,L69,O69,R69)</f>
        <v>12475</v>
      </c>
      <c r="D69" s="83">
        <f t="shared" ref="D69:D100" si="8">SUM(G69,J69,M69,P69,S69)</f>
        <v>12873</v>
      </c>
      <c r="E69" s="83">
        <v>1975</v>
      </c>
      <c r="F69" s="83">
        <v>923</v>
      </c>
      <c r="G69" s="83">
        <v>1052</v>
      </c>
      <c r="H69" s="83">
        <v>5449</v>
      </c>
      <c r="I69" s="83">
        <v>2610</v>
      </c>
      <c r="J69" s="83">
        <v>2839</v>
      </c>
      <c r="K69" s="83">
        <v>4086</v>
      </c>
      <c r="L69" s="83">
        <v>1904</v>
      </c>
      <c r="M69" s="83">
        <v>2182</v>
      </c>
      <c r="N69" s="83">
        <v>8319</v>
      </c>
      <c r="O69" s="83">
        <v>4055</v>
      </c>
      <c r="P69" s="83">
        <v>4264</v>
      </c>
      <c r="Q69" s="83">
        <v>5519</v>
      </c>
      <c r="R69" s="83">
        <v>2983</v>
      </c>
      <c r="S69" s="83">
        <v>2536</v>
      </c>
    </row>
    <row r="70" spans="1:19" s="64" customFormat="1" x14ac:dyDescent="0.15">
      <c r="A70" s="78" t="str">
        <f>[1]연령별!A70</f>
        <v>53  세</v>
      </c>
      <c r="B70" s="85">
        <f t="shared" si="6"/>
        <v>22850</v>
      </c>
      <c r="C70" s="83">
        <f t="shared" si="7"/>
        <v>11144</v>
      </c>
      <c r="D70" s="83">
        <f t="shared" si="8"/>
        <v>11706</v>
      </c>
      <c r="E70" s="83">
        <v>1815</v>
      </c>
      <c r="F70" s="83">
        <v>899</v>
      </c>
      <c r="G70" s="83">
        <v>916</v>
      </c>
      <c r="H70" s="83">
        <v>4869</v>
      </c>
      <c r="I70" s="83">
        <v>2346</v>
      </c>
      <c r="J70" s="83">
        <v>2523</v>
      </c>
      <c r="K70" s="83">
        <v>3704</v>
      </c>
      <c r="L70" s="83">
        <v>1724</v>
      </c>
      <c r="M70" s="83">
        <v>1980</v>
      </c>
      <c r="N70" s="83">
        <v>7682</v>
      </c>
      <c r="O70" s="83">
        <v>3695</v>
      </c>
      <c r="P70" s="83">
        <v>3987</v>
      </c>
      <c r="Q70" s="83">
        <v>4780</v>
      </c>
      <c r="R70" s="83">
        <v>2480</v>
      </c>
      <c r="S70" s="83">
        <v>2300</v>
      </c>
    </row>
    <row r="71" spans="1:19" s="64" customFormat="1" x14ac:dyDescent="0.15">
      <c r="A71" s="78" t="str">
        <f>[1]연령별!A71</f>
        <v>54  세</v>
      </c>
      <c r="B71" s="85">
        <f t="shared" si="6"/>
        <v>20336</v>
      </c>
      <c r="C71" s="83">
        <f t="shared" si="7"/>
        <v>9907</v>
      </c>
      <c r="D71" s="83">
        <f t="shared" si="8"/>
        <v>10429</v>
      </c>
      <c r="E71" s="83">
        <v>1766</v>
      </c>
      <c r="F71" s="83">
        <v>884</v>
      </c>
      <c r="G71" s="83">
        <v>882</v>
      </c>
      <c r="H71" s="83">
        <v>4416</v>
      </c>
      <c r="I71" s="83">
        <v>2085</v>
      </c>
      <c r="J71" s="83">
        <v>2331</v>
      </c>
      <c r="K71" s="83">
        <v>3451</v>
      </c>
      <c r="L71" s="83">
        <v>1636</v>
      </c>
      <c r="M71" s="83">
        <v>1815</v>
      </c>
      <c r="N71" s="83">
        <v>6615</v>
      </c>
      <c r="O71" s="83">
        <v>3154</v>
      </c>
      <c r="P71" s="83">
        <v>3461</v>
      </c>
      <c r="Q71" s="83">
        <v>4088</v>
      </c>
      <c r="R71" s="83">
        <v>2148</v>
      </c>
      <c r="S71" s="83">
        <v>1940</v>
      </c>
    </row>
    <row r="72" spans="1:19" s="49" customFormat="1" x14ac:dyDescent="0.15">
      <c r="A72" s="77" t="str">
        <f>[1]연령별!A72</f>
        <v>55-59</v>
      </c>
      <c r="B72" s="84">
        <f t="shared" si="6"/>
        <v>82588</v>
      </c>
      <c r="C72" s="82">
        <f t="shared" si="7"/>
        <v>40239</v>
      </c>
      <c r="D72" s="82">
        <f t="shared" si="8"/>
        <v>42349</v>
      </c>
      <c r="E72" s="82">
        <v>8068</v>
      </c>
      <c r="F72" s="82">
        <v>3900</v>
      </c>
      <c r="G72" s="82">
        <v>4168</v>
      </c>
      <c r="H72" s="82">
        <v>17815</v>
      </c>
      <c r="I72" s="82">
        <v>8624</v>
      </c>
      <c r="J72" s="82">
        <v>9191</v>
      </c>
      <c r="K72" s="82">
        <v>14426</v>
      </c>
      <c r="L72" s="82">
        <v>6761</v>
      </c>
      <c r="M72" s="82">
        <v>7665</v>
      </c>
      <c r="N72" s="82">
        <v>27078</v>
      </c>
      <c r="O72" s="82">
        <v>13300</v>
      </c>
      <c r="P72" s="82">
        <v>13778</v>
      </c>
      <c r="Q72" s="82">
        <v>15201</v>
      </c>
      <c r="R72" s="82">
        <v>7654</v>
      </c>
      <c r="S72" s="82">
        <v>7547</v>
      </c>
    </row>
    <row r="73" spans="1:19" s="64" customFormat="1" x14ac:dyDescent="0.15">
      <c r="A73" s="78" t="str">
        <f>[1]연령별!A73</f>
        <v>55  세</v>
      </c>
      <c r="B73" s="85">
        <f t="shared" si="6"/>
        <v>20086</v>
      </c>
      <c r="C73" s="83">
        <f t="shared" si="7"/>
        <v>9834</v>
      </c>
      <c r="D73" s="83">
        <f t="shared" si="8"/>
        <v>10252</v>
      </c>
      <c r="E73" s="83">
        <v>1820</v>
      </c>
      <c r="F73" s="83">
        <v>897</v>
      </c>
      <c r="G73" s="83">
        <v>923</v>
      </c>
      <c r="H73" s="83">
        <v>4333</v>
      </c>
      <c r="I73" s="83">
        <v>2121</v>
      </c>
      <c r="J73" s="83">
        <v>2212</v>
      </c>
      <c r="K73" s="83">
        <v>3404</v>
      </c>
      <c r="L73" s="83">
        <v>1569</v>
      </c>
      <c r="M73" s="83">
        <v>1835</v>
      </c>
      <c r="N73" s="83">
        <v>6673</v>
      </c>
      <c r="O73" s="83">
        <v>3278</v>
      </c>
      <c r="P73" s="83">
        <v>3395</v>
      </c>
      <c r="Q73" s="83">
        <v>3856</v>
      </c>
      <c r="R73" s="83">
        <v>1969</v>
      </c>
      <c r="S73" s="83">
        <v>1887</v>
      </c>
    </row>
    <row r="74" spans="1:19" s="64" customFormat="1" x14ac:dyDescent="0.15">
      <c r="A74" s="78" t="str">
        <f>[1]연령별!A74</f>
        <v>56  세</v>
      </c>
      <c r="B74" s="85">
        <f t="shared" si="6"/>
        <v>16960</v>
      </c>
      <c r="C74" s="83">
        <f t="shared" si="7"/>
        <v>8442</v>
      </c>
      <c r="D74" s="83">
        <f t="shared" si="8"/>
        <v>8518</v>
      </c>
      <c r="E74" s="83">
        <v>1571</v>
      </c>
      <c r="F74" s="83">
        <v>798</v>
      </c>
      <c r="G74" s="83">
        <v>773</v>
      </c>
      <c r="H74" s="83">
        <v>3748</v>
      </c>
      <c r="I74" s="83">
        <v>1862</v>
      </c>
      <c r="J74" s="83">
        <v>1886</v>
      </c>
      <c r="K74" s="83">
        <v>2962</v>
      </c>
      <c r="L74" s="83">
        <v>1405</v>
      </c>
      <c r="M74" s="83">
        <v>1557</v>
      </c>
      <c r="N74" s="83">
        <v>5529</v>
      </c>
      <c r="O74" s="83">
        <v>2760</v>
      </c>
      <c r="P74" s="83">
        <v>2769</v>
      </c>
      <c r="Q74" s="83">
        <v>3150</v>
      </c>
      <c r="R74" s="83">
        <v>1617</v>
      </c>
      <c r="S74" s="83">
        <v>1533</v>
      </c>
    </row>
    <row r="75" spans="1:19" s="64" customFormat="1" x14ac:dyDescent="0.15">
      <c r="A75" s="78" t="str">
        <f>[1]연령별!A75</f>
        <v>57  세</v>
      </c>
      <c r="B75" s="85">
        <f t="shared" si="6"/>
        <v>17929</v>
      </c>
      <c r="C75" s="83">
        <f t="shared" si="7"/>
        <v>8650</v>
      </c>
      <c r="D75" s="83">
        <f t="shared" si="8"/>
        <v>9279</v>
      </c>
      <c r="E75" s="83">
        <v>1784</v>
      </c>
      <c r="F75" s="83">
        <v>834</v>
      </c>
      <c r="G75" s="83">
        <v>950</v>
      </c>
      <c r="H75" s="83">
        <v>3880</v>
      </c>
      <c r="I75" s="83">
        <v>1816</v>
      </c>
      <c r="J75" s="83">
        <v>2064</v>
      </c>
      <c r="K75" s="83">
        <v>3151</v>
      </c>
      <c r="L75" s="83">
        <v>1459</v>
      </c>
      <c r="M75" s="83">
        <v>1692</v>
      </c>
      <c r="N75" s="83">
        <v>5868</v>
      </c>
      <c r="O75" s="83">
        <v>2905</v>
      </c>
      <c r="P75" s="83">
        <v>2963</v>
      </c>
      <c r="Q75" s="83">
        <v>3246</v>
      </c>
      <c r="R75" s="83">
        <v>1636</v>
      </c>
      <c r="S75" s="83">
        <v>1610</v>
      </c>
    </row>
    <row r="76" spans="1:19" s="64" customFormat="1" x14ac:dyDescent="0.15">
      <c r="A76" s="78" t="str">
        <f>[1]연령별!A76</f>
        <v>58  세</v>
      </c>
      <c r="B76" s="85">
        <f t="shared" si="6"/>
        <v>14834</v>
      </c>
      <c r="C76" s="83">
        <f t="shared" si="7"/>
        <v>7217</v>
      </c>
      <c r="D76" s="83">
        <f t="shared" si="8"/>
        <v>7617</v>
      </c>
      <c r="E76" s="83">
        <v>1533</v>
      </c>
      <c r="F76" s="83">
        <v>732</v>
      </c>
      <c r="G76" s="83">
        <v>801</v>
      </c>
      <c r="H76" s="83">
        <v>3129</v>
      </c>
      <c r="I76" s="83">
        <v>1541</v>
      </c>
      <c r="J76" s="83">
        <v>1588</v>
      </c>
      <c r="K76" s="83">
        <v>2636</v>
      </c>
      <c r="L76" s="83">
        <v>1229</v>
      </c>
      <c r="M76" s="83">
        <v>1407</v>
      </c>
      <c r="N76" s="83">
        <v>4860</v>
      </c>
      <c r="O76" s="83">
        <v>2383</v>
      </c>
      <c r="P76" s="83">
        <v>2477</v>
      </c>
      <c r="Q76" s="83">
        <v>2676</v>
      </c>
      <c r="R76" s="83">
        <v>1332</v>
      </c>
      <c r="S76" s="83">
        <v>1344</v>
      </c>
    </row>
    <row r="77" spans="1:19" s="64" customFormat="1" x14ac:dyDescent="0.15">
      <c r="A77" s="78" t="str">
        <f>[1]연령별!A77</f>
        <v>59  세</v>
      </c>
      <c r="B77" s="85">
        <f t="shared" si="6"/>
        <v>12779</v>
      </c>
      <c r="C77" s="83">
        <f t="shared" si="7"/>
        <v>6096</v>
      </c>
      <c r="D77" s="83">
        <f t="shared" si="8"/>
        <v>6683</v>
      </c>
      <c r="E77" s="83">
        <v>1360</v>
      </c>
      <c r="F77" s="83">
        <v>639</v>
      </c>
      <c r="G77" s="83">
        <v>721</v>
      </c>
      <c r="H77" s="83">
        <v>2725</v>
      </c>
      <c r="I77" s="83">
        <v>1284</v>
      </c>
      <c r="J77" s="83">
        <v>1441</v>
      </c>
      <c r="K77" s="83">
        <v>2273</v>
      </c>
      <c r="L77" s="83">
        <v>1099</v>
      </c>
      <c r="M77" s="83">
        <v>1174</v>
      </c>
      <c r="N77" s="83">
        <v>4148</v>
      </c>
      <c r="O77" s="83">
        <v>1974</v>
      </c>
      <c r="P77" s="83">
        <v>2174</v>
      </c>
      <c r="Q77" s="83">
        <v>2273</v>
      </c>
      <c r="R77" s="83">
        <v>1100</v>
      </c>
      <c r="S77" s="83">
        <v>1173</v>
      </c>
    </row>
    <row r="78" spans="1:19" s="49" customFormat="1" x14ac:dyDescent="0.15">
      <c r="A78" s="77" t="str">
        <f>[1]연령별!A78</f>
        <v>60-64</v>
      </c>
      <c r="B78" s="84">
        <f t="shared" si="6"/>
        <v>62879</v>
      </c>
      <c r="C78" s="82">
        <f t="shared" si="7"/>
        <v>30084</v>
      </c>
      <c r="D78" s="82">
        <f t="shared" si="8"/>
        <v>32795</v>
      </c>
      <c r="E78" s="82">
        <v>6896</v>
      </c>
      <c r="F78" s="82">
        <v>3234</v>
      </c>
      <c r="G78" s="82">
        <v>3662</v>
      </c>
      <c r="H78" s="82">
        <v>13083</v>
      </c>
      <c r="I78" s="82">
        <v>6294</v>
      </c>
      <c r="J78" s="82">
        <v>6789</v>
      </c>
      <c r="K78" s="82">
        <v>11562</v>
      </c>
      <c r="L78" s="82">
        <v>5448</v>
      </c>
      <c r="M78" s="82">
        <v>6114</v>
      </c>
      <c r="N78" s="82">
        <v>20399</v>
      </c>
      <c r="O78" s="82">
        <v>9957</v>
      </c>
      <c r="P78" s="82">
        <v>10442</v>
      </c>
      <c r="Q78" s="82">
        <v>10939</v>
      </c>
      <c r="R78" s="82">
        <v>5151</v>
      </c>
      <c r="S78" s="82">
        <v>5788</v>
      </c>
    </row>
    <row r="79" spans="1:19" s="64" customFormat="1" x14ac:dyDescent="0.15">
      <c r="A79" s="78" t="str">
        <f>[1]연령별!A79</f>
        <v>60  세</v>
      </c>
      <c r="B79" s="85">
        <f t="shared" si="6"/>
        <v>14408</v>
      </c>
      <c r="C79" s="83">
        <f t="shared" si="7"/>
        <v>6915</v>
      </c>
      <c r="D79" s="83">
        <f t="shared" si="8"/>
        <v>7493</v>
      </c>
      <c r="E79" s="83">
        <v>1472</v>
      </c>
      <c r="F79" s="83">
        <v>675</v>
      </c>
      <c r="G79" s="83">
        <v>797</v>
      </c>
      <c r="H79" s="83">
        <v>3081</v>
      </c>
      <c r="I79" s="83">
        <v>1513</v>
      </c>
      <c r="J79" s="83">
        <v>1568</v>
      </c>
      <c r="K79" s="83">
        <v>2614</v>
      </c>
      <c r="L79" s="83">
        <v>1226</v>
      </c>
      <c r="M79" s="83">
        <v>1388</v>
      </c>
      <c r="N79" s="83">
        <v>4732</v>
      </c>
      <c r="O79" s="83">
        <v>2286</v>
      </c>
      <c r="P79" s="83">
        <v>2446</v>
      </c>
      <c r="Q79" s="83">
        <v>2509</v>
      </c>
      <c r="R79" s="83">
        <v>1215</v>
      </c>
      <c r="S79" s="83">
        <v>1294</v>
      </c>
    </row>
    <row r="80" spans="1:19" s="64" customFormat="1" x14ac:dyDescent="0.15">
      <c r="A80" s="78" t="str">
        <f>[1]연령별!A80</f>
        <v>61  세</v>
      </c>
      <c r="B80" s="85">
        <f t="shared" si="6"/>
        <v>11689</v>
      </c>
      <c r="C80" s="83">
        <f t="shared" si="7"/>
        <v>5620</v>
      </c>
      <c r="D80" s="83">
        <f t="shared" si="8"/>
        <v>6069</v>
      </c>
      <c r="E80" s="83">
        <v>1269</v>
      </c>
      <c r="F80" s="83">
        <v>608</v>
      </c>
      <c r="G80" s="83">
        <v>661</v>
      </c>
      <c r="H80" s="83">
        <v>2420</v>
      </c>
      <c r="I80" s="83">
        <v>1156</v>
      </c>
      <c r="J80" s="83">
        <v>1264</v>
      </c>
      <c r="K80" s="83">
        <v>2139</v>
      </c>
      <c r="L80" s="83">
        <v>1021</v>
      </c>
      <c r="M80" s="83">
        <v>1118</v>
      </c>
      <c r="N80" s="83">
        <v>3776</v>
      </c>
      <c r="O80" s="83">
        <v>1828</v>
      </c>
      <c r="P80" s="83">
        <v>1948</v>
      </c>
      <c r="Q80" s="83">
        <v>2085</v>
      </c>
      <c r="R80" s="83">
        <v>1007</v>
      </c>
      <c r="S80" s="83">
        <v>1078</v>
      </c>
    </row>
    <row r="81" spans="1:19" s="64" customFormat="1" x14ac:dyDescent="0.15">
      <c r="A81" s="78" t="str">
        <f>[1]연령별!A81</f>
        <v>62  세</v>
      </c>
      <c r="B81" s="85">
        <f t="shared" si="6"/>
        <v>12237</v>
      </c>
      <c r="C81" s="83">
        <f t="shared" si="7"/>
        <v>5881</v>
      </c>
      <c r="D81" s="83">
        <f t="shared" si="8"/>
        <v>6356</v>
      </c>
      <c r="E81" s="83">
        <v>1335</v>
      </c>
      <c r="F81" s="83">
        <v>628</v>
      </c>
      <c r="G81" s="83">
        <v>707</v>
      </c>
      <c r="H81" s="83">
        <v>2548</v>
      </c>
      <c r="I81" s="83">
        <v>1255</v>
      </c>
      <c r="J81" s="83">
        <v>1293</v>
      </c>
      <c r="K81" s="83">
        <v>2217</v>
      </c>
      <c r="L81" s="83">
        <v>1040</v>
      </c>
      <c r="M81" s="83">
        <v>1177</v>
      </c>
      <c r="N81" s="83">
        <v>4055</v>
      </c>
      <c r="O81" s="83">
        <v>2022</v>
      </c>
      <c r="P81" s="83">
        <v>2033</v>
      </c>
      <c r="Q81" s="83">
        <v>2082</v>
      </c>
      <c r="R81" s="83">
        <v>936</v>
      </c>
      <c r="S81" s="83">
        <v>1146</v>
      </c>
    </row>
    <row r="82" spans="1:19" s="64" customFormat="1" x14ac:dyDescent="0.15">
      <c r="A82" s="78" t="str">
        <f>[1]연령별!A82</f>
        <v>63  세</v>
      </c>
      <c r="B82" s="85">
        <f t="shared" si="6"/>
        <v>12772</v>
      </c>
      <c r="C82" s="83">
        <f t="shared" si="7"/>
        <v>6037</v>
      </c>
      <c r="D82" s="83">
        <f t="shared" si="8"/>
        <v>6735</v>
      </c>
      <c r="E82" s="83">
        <v>1458</v>
      </c>
      <c r="F82" s="83">
        <v>697</v>
      </c>
      <c r="G82" s="83">
        <v>761</v>
      </c>
      <c r="H82" s="83">
        <v>2603</v>
      </c>
      <c r="I82" s="83">
        <v>1218</v>
      </c>
      <c r="J82" s="83">
        <v>1385</v>
      </c>
      <c r="K82" s="83">
        <v>2440</v>
      </c>
      <c r="L82" s="83">
        <v>1152</v>
      </c>
      <c r="M82" s="83">
        <v>1288</v>
      </c>
      <c r="N82" s="83">
        <v>4035</v>
      </c>
      <c r="O82" s="83">
        <v>1940</v>
      </c>
      <c r="P82" s="83">
        <v>2095</v>
      </c>
      <c r="Q82" s="83">
        <v>2236</v>
      </c>
      <c r="R82" s="83">
        <v>1030</v>
      </c>
      <c r="S82" s="83">
        <v>1206</v>
      </c>
    </row>
    <row r="83" spans="1:19" s="64" customFormat="1" x14ac:dyDescent="0.15">
      <c r="A83" s="78" t="str">
        <f>[1]연령별!A83</f>
        <v>64  세</v>
      </c>
      <c r="B83" s="85">
        <f t="shared" si="6"/>
        <v>11773</v>
      </c>
      <c r="C83" s="83">
        <f t="shared" si="7"/>
        <v>5631</v>
      </c>
      <c r="D83" s="83">
        <f t="shared" si="8"/>
        <v>6142</v>
      </c>
      <c r="E83" s="83">
        <v>1362</v>
      </c>
      <c r="F83" s="83">
        <v>626</v>
      </c>
      <c r="G83" s="83">
        <v>736</v>
      </c>
      <c r="H83" s="83">
        <v>2431</v>
      </c>
      <c r="I83" s="83">
        <v>1152</v>
      </c>
      <c r="J83" s="83">
        <v>1279</v>
      </c>
      <c r="K83" s="83">
        <v>2152</v>
      </c>
      <c r="L83" s="83">
        <v>1009</v>
      </c>
      <c r="M83" s="83">
        <v>1143</v>
      </c>
      <c r="N83" s="83">
        <v>3801</v>
      </c>
      <c r="O83" s="83">
        <v>1881</v>
      </c>
      <c r="P83" s="83">
        <v>1920</v>
      </c>
      <c r="Q83" s="83">
        <v>2027</v>
      </c>
      <c r="R83" s="83">
        <v>963</v>
      </c>
      <c r="S83" s="83">
        <v>1064</v>
      </c>
    </row>
    <row r="84" spans="1:19" s="49" customFormat="1" x14ac:dyDescent="0.15">
      <c r="A84" s="77" t="str">
        <f>[1]연령별!A84</f>
        <v>65-69</v>
      </c>
      <c r="B84" s="84">
        <f t="shared" si="6"/>
        <v>48397</v>
      </c>
      <c r="C84" s="82">
        <f t="shared" si="7"/>
        <v>22658</v>
      </c>
      <c r="D84" s="82">
        <f t="shared" si="8"/>
        <v>25739</v>
      </c>
      <c r="E84" s="82">
        <v>5733</v>
      </c>
      <c r="F84" s="82">
        <v>2635</v>
      </c>
      <c r="G84" s="82">
        <v>3098</v>
      </c>
      <c r="H84" s="82">
        <v>9932</v>
      </c>
      <c r="I84" s="82">
        <v>4663</v>
      </c>
      <c r="J84" s="82">
        <v>5269</v>
      </c>
      <c r="K84" s="82">
        <v>8962</v>
      </c>
      <c r="L84" s="82">
        <v>4291</v>
      </c>
      <c r="M84" s="82">
        <v>4671</v>
      </c>
      <c r="N84" s="82">
        <v>15129</v>
      </c>
      <c r="O84" s="82">
        <v>7086</v>
      </c>
      <c r="P84" s="82">
        <v>8043</v>
      </c>
      <c r="Q84" s="82">
        <v>8641</v>
      </c>
      <c r="R84" s="82">
        <v>3983</v>
      </c>
      <c r="S84" s="82">
        <v>4658</v>
      </c>
    </row>
    <row r="85" spans="1:19" s="64" customFormat="1" x14ac:dyDescent="0.15">
      <c r="A85" s="78" t="str">
        <f>[1]연령별!A85</f>
        <v>65  세</v>
      </c>
      <c r="B85" s="85">
        <f t="shared" si="6"/>
        <v>12492</v>
      </c>
      <c r="C85" s="83">
        <f t="shared" si="7"/>
        <v>5811</v>
      </c>
      <c r="D85" s="83">
        <f t="shared" si="8"/>
        <v>6681</v>
      </c>
      <c r="E85" s="83">
        <v>1430</v>
      </c>
      <c r="F85" s="83">
        <v>658</v>
      </c>
      <c r="G85" s="83">
        <v>772</v>
      </c>
      <c r="H85" s="83">
        <v>2593</v>
      </c>
      <c r="I85" s="83">
        <v>1204</v>
      </c>
      <c r="J85" s="83">
        <v>1389</v>
      </c>
      <c r="K85" s="83">
        <v>2312</v>
      </c>
      <c r="L85" s="83">
        <v>1084</v>
      </c>
      <c r="M85" s="83">
        <v>1228</v>
      </c>
      <c r="N85" s="83">
        <v>3956</v>
      </c>
      <c r="O85" s="83">
        <v>1853</v>
      </c>
      <c r="P85" s="83">
        <v>2103</v>
      </c>
      <c r="Q85" s="83">
        <v>2201</v>
      </c>
      <c r="R85" s="83">
        <v>1012</v>
      </c>
      <c r="S85" s="83">
        <v>1189</v>
      </c>
    </row>
    <row r="86" spans="1:19" s="64" customFormat="1" x14ac:dyDescent="0.15">
      <c r="A86" s="78" t="str">
        <f>[1]연령별!A86</f>
        <v>66  세</v>
      </c>
      <c r="B86" s="85">
        <f t="shared" si="6"/>
        <v>9891</v>
      </c>
      <c r="C86" s="83">
        <f t="shared" si="7"/>
        <v>4775</v>
      </c>
      <c r="D86" s="83">
        <f t="shared" si="8"/>
        <v>5116</v>
      </c>
      <c r="E86" s="83">
        <v>1158</v>
      </c>
      <c r="F86" s="83">
        <v>513</v>
      </c>
      <c r="G86" s="83">
        <v>645</v>
      </c>
      <c r="H86" s="83">
        <v>2000</v>
      </c>
      <c r="I86" s="83">
        <v>940</v>
      </c>
      <c r="J86" s="83">
        <v>1060</v>
      </c>
      <c r="K86" s="83">
        <v>1880</v>
      </c>
      <c r="L86" s="83">
        <v>917</v>
      </c>
      <c r="M86" s="83">
        <v>963</v>
      </c>
      <c r="N86" s="83">
        <v>3087</v>
      </c>
      <c r="O86" s="83">
        <v>1521</v>
      </c>
      <c r="P86" s="83">
        <v>1566</v>
      </c>
      <c r="Q86" s="83">
        <v>1766</v>
      </c>
      <c r="R86" s="83">
        <v>884</v>
      </c>
      <c r="S86" s="83">
        <v>882</v>
      </c>
    </row>
    <row r="87" spans="1:19" s="64" customFormat="1" x14ac:dyDescent="0.15">
      <c r="A87" s="78" t="str">
        <f>[1]연령별!A87</f>
        <v>67  세</v>
      </c>
      <c r="B87" s="85">
        <f t="shared" si="6"/>
        <v>8852</v>
      </c>
      <c r="C87" s="83">
        <f t="shared" si="7"/>
        <v>4179</v>
      </c>
      <c r="D87" s="83">
        <f t="shared" si="8"/>
        <v>4673</v>
      </c>
      <c r="E87" s="83">
        <v>1092</v>
      </c>
      <c r="F87" s="83">
        <v>507</v>
      </c>
      <c r="G87" s="83">
        <v>585</v>
      </c>
      <c r="H87" s="83">
        <v>1829</v>
      </c>
      <c r="I87" s="83">
        <v>886</v>
      </c>
      <c r="J87" s="83">
        <v>943</v>
      </c>
      <c r="K87" s="83">
        <v>1621</v>
      </c>
      <c r="L87" s="83">
        <v>777</v>
      </c>
      <c r="M87" s="83">
        <v>844</v>
      </c>
      <c r="N87" s="83">
        <v>2759</v>
      </c>
      <c r="O87" s="83">
        <v>1278</v>
      </c>
      <c r="P87" s="83">
        <v>1481</v>
      </c>
      <c r="Q87" s="83">
        <v>1551</v>
      </c>
      <c r="R87" s="83">
        <v>731</v>
      </c>
      <c r="S87" s="83">
        <v>820</v>
      </c>
    </row>
    <row r="88" spans="1:19" s="64" customFormat="1" x14ac:dyDescent="0.15">
      <c r="A88" s="78" t="str">
        <f>[1]연령별!A88</f>
        <v>68  세</v>
      </c>
      <c r="B88" s="85">
        <f t="shared" si="6"/>
        <v>8890</v>
      </c>
      <c r="C88" s="83">
        <f t="shared" si="7"/>
        <v>4112</v>
      </c>
      <c r="D88" s="83">
        <f t="shared" si="8"/>
        <v>4778</v>
      </c>
      <c r="E88" s="83">
        <v>1021</v>
      </c>
      <c r="F88" s="83">
        <v>490</v>
      </c>
      <c r="G88" s="83">
        <v>531</v>
      </c>
      <c r="H88" s="83">
        <v>1795</v>
      </c>
      <c r="I88" s="83">
        <v>832</v>
      </c>
      <c r="J88" s="83">
        <v>963</v>
      </c>
      <c r="K88" s="83">
        <v>1644</v>
      </c>
      <c r="L88" s="83">
        <v>784</v>
      </c>
      <c r="M88" s="83">
        <v>860</v>
      </c>
      <c r="N88" s="83">
        <v>2807</v>
      </c>
      <c r="O88" s="83">
        <v>1305</v>
      </c>
      <c r="P88" s="83">
        <v>1502</v>
      </c>
      <c r="Q88" s="83">
        <v>1623</v>
      </c>
      <c r="R88" s="83">
        <v>701</v>
      </c>
      <c r="S88" s="83">
        <v>922</v>
      </c>
    </row>
    <row r="89" spans="1:19" s="64" customFormat="1" x14ac:dyDescent="0.15">
      <c r="A89" s="78" t="str">
        <f>[1]연령별!A89</f>
        <v>69  세</v>
      </c>
      <c r="B89" s="85">
        <f t="shared" si="6"/>
        <v>8272</v>
      </c>
      <c r="C89" s="83">
        <f t="shared" si="7"/>
        <v>3781</v>
      </c>
      <c r="D89" s="83">
        <f t="shared" si="8"/>
        <v>4491</v>
      </c>
      <c r="E89" s="83">
        <v>1032</v>
      </c>
      <c r="F89" s="83">
        <v>467</v>
      </c>
      <c r="G89" s="83">
        <v>565</v>
      </c>
      <c r="H89" s="83">
        <v>1715</v>
      </c>
      <c r="I89" s="83">
        <v>801</v>
      </c>
      <c r="J89" s="83">
        <v>914</v>
      </c>
      <c r="K89" s="83">
        <v>1505</v>
      </c>
      <c r="L89" s="83">
        <v>729</v>
      </c>
      <c r="M89" s="83">
        <v>776</v>
      </c>
      <c r="N89" s="83">
        <v>2520</v>
      </c>
      <c r="O89" s="83">
        <v>1129</v>
      </c>
      <c r="P89" s="83">
        <v>1391</v>
      </c>
      <c r="Q89" s="83">
        <v>1500</v>
      </c>
      <c r="R89" s="83">
        <v>655</v>
      </c>
      <c r="S89" s="83">
        <v>845</v>
      </c>
    </row>
    <row r="90" spans="1:19" s="49" customFormat="1" x14ac:dyDescent="0.15">
      <c r="A90" s="77" t="str">
        <f>[1]연령별!A90</f>
        <v>70-74</v>
      </c>
      <c r="B90" s="84">
        <f t="shared" si="6"/>
        <v>43021</v>
      </c>
      <c r="C90" s="82">
        <f t="shared" si="7"/>
        <v>18868</v>
      </c>
      <c r="D90" s="82">
        <f t="shared" si="8"/>
        <v>24153</v>
      </c>
      <c r="E90" s="82">
        <v>5519</v>
      </c>
      <c r="F90" s="82">
        <v>2586</v>
      </c>
      <c r="G90" s="82">
        <v>2933</v>
      </c>
      <c r="H90" s="82">
        <v>8588</v>
      </c>
      <c r="I90" s="82">
        <v>3754</v>
      </c>
      <c r="J90" s="82">
        <v>4834</v>
      </c>
      <c r="K90" s="82">
        <v>7852</v>
      </c>
      <c r="L90" s="82">
        <v>3556</v>
      </c>
      <c r="M90" s="82">
        <v>4296</v>
      </c>
      <c r="N90" s="82">
        <v>13087</v>
      </c>
      <c r="O90" s="82">
        <v>5797</v>
      </c>
      <c r="P90" s="82">
        <v>7290</v>
      </c>
      <c r="Q90" s="82">
        <v>7975</v>
      </c>
      <c r="R90" s="82">
        <v>3175</v>
      </c>
      <c r="S90" s="82">
        <v>4800</v>
      </c>
    </row>
    <row r="91" spans="1:19" s="64" customFormat="1" x14ac:dyDescent="0.15">
      <c r="A91" s="78" t="str">
        <f>[1]연령별!A91</f>
        <v>70  세</v>
      </c>
      <c r="B91" s="85">
        <f t="shared" si="6"/>
        <v>11465</v>
      </c>
      <c r="C91" s="83">
        <f t="shared" si="7"/>
        <v>5293</v>
      </c>
      <c r="D91" s="83">
        <f t="shared" si="8"/>
        <v>6172</v>
      </c>
      <c r="E91" s="83">
        <v>1457</v>
      </c>
      <c r="F91" s="83">
        <v>700</v>
      </c>
      <c r="G91" s="83">
        <v>757</v>
      </c>
      <c r="H91" s="83">
        <v>2256</v>
      </c>
      <c r="I91" s="83">
        <v>1031</v>
      </c>
      <c r="J91" s="83">
        <v>1225</v>
      </c>
      <c r="K91" s="83">
        <v>2070</v>
      </c>
      <c r="L91" s="83">
        <v>958</v>
      </c>
      <c r="M91" s="83">
        <v>1112</v>
      </c>
      <c r="N91" s="83">
        <v>3554</v>
      </c>
      <c r="O91" s="83">
        <v>1693</v>
      </c>
      <c r="P91" s="83">
        <v>1861</v>
      </c>
      <c r="Q91" s="83">
        <v>2128</v>
      </c>
      <c r="R91" s="83">
        <v>911</v>
      </c>
      <c r="S91" s="83">
        <v>1217</v>
      </c>
    </row>
    <row r="92" spans="1:19" s="64" customFormat="1" x14ac:dyDescent="0.15">
      <c r="A92" s="78" t="str">
        <f>[1]연령별!A92</f>
        <v>71  세</v>
      </c>
      <c r="B92" s="85">
        <f t="shared" si="6"/>
        <v>9065</v>
      </c>
      <c r="C92" s="83">
        <f t="shared" si="7"/>
        <v>3997</v>
      </c>
      <c r="D92" s="83">
        <f t="shared" si="8"/>
        <v>5068</v>
      </c>
      <c r="E92" s="83">
        <v>1174</v>
      </c>
      <c r="F92" s="83">
        <v>547</v>
      </c>
      <c r="G92" s="83">
        <v>627</v>
      </c>
      <c r="H92" s="83">
        <v>1794</v>
      </c>
      <c r="I92" s="83">
        <v>803</v>
      </c>
      <c r="J92" s="83">
        <v>991</v>
      </c>
      <c r="K92" s="83">
        <v>1656</v>
      </c>
      <c r="L92" s="83">
        <v>757</v>
      </c>
      <c r="M92" s="83">
        <v>899</v>
      </c>
      <c r="N92" s="83">
        <v>2735</v>
      </c>
      <c r="O92" s="83">
        <v>1209</v>
      </c>
      <c r="P92" s="83">
        <v>1526</v>
      </c>
      <c r="Q92" s="83">
        <v>1706</v>
      </c>
      <c r="R92" s="83">
        <v>681</v>
      </c>
      <c r="S92" s="83">
        <v>1025</v>
      </c>
    </row>
    <row r="93" spans="1:19" s="64" customFormat="1" x14ac:dyDescent="0.15">
      <c r="A93" s="78" t="str">
        <f>[1]연령별!A93</f>
        <v>72  세</v>
      </c>
      <c r="B93" s="85">
        <f t="shared" si="6"/>
        <v>7798</v>
      </c>
      <c r="C93" s="83">
        <f t="shared" si="7"/>
        <v>3325</v>
      </c>
      <c r="D93" s="83">
        <f t="shared" si="8"/>
        <v>4473</v>
      </c>
      <c r="E93" s="83">
        <v>1027</v>
      </c>
      <c r="F93" s="83">
        <v>470</v>
      </c>
      <c r="G93" s="83">
        <v>557</v>
      </c>
      <c r="H93" s="83">
        <v>1567</v>
      </c>
      <c r="I93" s="83">
        <v>683</v>
      </c>
      <c r="J93" s="83">
        <v>884</v>
      </c>
      <c r="K93" s="83">
        <v>1446</v>
      </c>
      <c r="L93" s="83">
        <v>643</v>
      </c>
      <c r="M93" s="83">
        <v>803</v>
      </c>
      <c r="N93" s="83">
        <v>2344</v>
      </c>
      <c r="O93" s="83">
        <v>1001</v>
      </c>
      <c r="P93" s="83">
        <v>1343</v>
      </c>
      <c r="Q93" s="83">
        <v>1414</v>
      </c>
      <c r="R93" s="83">
        <v>528</v>
      </c>
      <c r="S93" s="83">
        <v>886</v>
      </c>
    </row>
    <row r="94" spans="1:19" s="64" customFormat="1" x14ac:dyDescent="0.15">
      <c r="A94" s="78" t="str">
        <f>[1]연령별!A94</f>
        <v>73  세</v>
      </c>
      <c r="B94" s="85">
        <f t="shared" si="6"/>
        <v>7682</v>
      </c>
      <c r="C94" s="83">
        <f t="shared" si="7"/>
        <v>3282</v>
      </c>
      <c r="D94" s="83">
        <f t="shared" si="8"/>
        <v>4400</v>
      </c>
      <c r="E94" s="83">
        <v>961</v>
      </c>
      <c r="F94" s="83">
        <v>455</v>
      </c>
      <c r="G94" s="83">
        <v>506</v>
      </c>
      <c r="H94" s="83">
        <v>1584</v>
      </c>
      <c r="I94" s="83">
        <v>666</v>
      </c>
      <c r="J94" s="83">
        <v>918</v>
      </c>
      <c r="K94" s="83">
        <v>1410</v>
      </c>
      <c r="L94" s="83">
        <v>626</v>
      </c>
      <c r="M94" s="83">
        <v>784</v>
      </c>
      <c r="N94" s="83">
        <v>2316</v>
      </c>
      <c r="O94" s="83">
        <v>991</v>
      </c>
      <c r="P94" s="83">
        <v>1325</v>
      </c>
      <c r="Q94" s="83">
        <v>1411</v>
      </c>
      <c r="R94" s="83">
        <v>544</v>
      </c>
      <c r="S94" s="83">
        <v>867</v>
      </c>
    </row>
    <row r="95" spans="1:19" s="64" customFormat="1" x14ac:dyDescent="0.15">
      <c r="A95" s="78" t="str">
        <f>[1]연령별!A95</f>
        <v>74  세</v>
      </c>
      <c r="B95" s="85">
        <f t="shared" si="6"/>
        <v>7011</v>
      </c>
      <c r="C95" s="83">
        <f t="shared" si="7"/>
        <v>2971</v>
      </c>
      <c r="D95" s="83">
        <f t="shared" si="8"/>
        <v>4040</v>
      </c>
      <c r="E95" s="83">
        <v>900</v>
      </c>
      <c r="F95" s="83">
        <v>414</v>
      </c>
      <c r="G95" s="83">
        <v>486</v>
      </c>
      <c r="H95" s="83">
        <v>1387</v>
      </c>
      <c r="I95" s="83">
        <v>571</v>
      </c>
      <c r="J95" s="83">
        <v>816</v>
      </c>
      <c r="K95" s="83">
        <v>1270</v>
      </c>
      <c r="L95" s="83">
        <v>572</v>
      </c>
      <c r="M95" s="83">
        <v>698</v>
      </c>
      <c r="N95" s="83">
        <v>2138</v>
      </c>
      <c r="O95" s="83">
        <v>903</v>
      </c>
      <c r="P95" s="83">
        <v>1235</v>
      </c>
      <c r="Q95" s="83">
        <v>1316</v>
      </c>
      <c r="R95" s="83">
        <v>511</v>
      </c>
      <c r="S95" s="83">
        <v>805</v>
      </c>
    </row>
    <row r="96" spans="1:19" s="49" customFormat="1" x14ac:dyDescent="0.15">
      <c r="A96" s="77" t="str">
        <f>[1]연령별!A96</f>
        <v>75-79</v>
      </c>
      <c r="B96" s="84">
        <f t="shared" si="6"/>
        <v>27320</v>
      </c>
      <c r="C96" s="82">
        <f t="shared" si="7"/>
        <v>10487</v>
      </c>
      <c r="D96" s="82">
        <f t="shared" si="8"/>
        <v>16833</v>
      </c>
      <c r="E96" s="82">
        <v>3344</v>
      </c>
      <c r="F96" s="82">
        <v>1464</v>
      </c>
      <c r="G96" s="82">
        <v>1880</v>
      </c>
      <c r="H96" s="82">
        <v>5431</v>
      </c>
      <c r="I96" s="82">
        <v>2108</v>
      </c>
      <c r="J96" s="82">
        <v>3323</v>
      </c>
      <c r="K96" s="82">
        <v>4947</v>
      </c>
      <c r="L96" s="82">
        <v>1897</v>
      </c>
      <c r="M96" s="82">
        <v>3050</v>
      </c>
      <c r="N96" s="82">
        <v>8248</v>
      </c>
      <c r="O96" s="82">
        <v>3190</v>
      </c>
      <c r="P96" s="82">
        <v>5058</v>
      </c>
      <c r="Q96" s="82">
        <v>5350</v>
      </c>
      <c r="R96" s="82">
        <v>1828</v>
      </c>
      <c r="S96" s="82">
        <v>3522</v>
      </c>
    </row>
    <row r="97" spans="1:19" s="64" customFormat="1" x14ac:dyDescent="0.15">
      <c r="A97" s="78" t="str">
        <f>[1]연령별!A97</f>
        <v>75  세</v>
      </c>
      <c r="B97" s="85">
        <f t="shared" si="6"/>
        <v>6533</v>
      </c>
      <c r="C97" s="83">
        <f t="shared" si="7"/>
        <v>2665</v>
      </c>
      <c r="D97" s="83">
        <f t="shared" si="8"/>
        <v>3868</v>
      </c>
      <c r="E97" s="83">
        <v>794</v>
      </c>
      <c r="F97" s="83">
        <v>366</v>
      </c>
      <c r="G97" s="83">
        <v>428</v>
      </c>
      <c r="H97" s="83">
        <v>1306</v>
      </c>
      <c r="I97" s="83">
        <v>531</v>
      </c>
      <c r="J97" s="83">
        <v>775</v>
      </c>
      <c r="K97" s="83">
        <v>1165</v>
      </c>
      <c r="L97" s="83">
        <v>477</v>
      </c>
      <c r="M97" s="83">
        <v>688</v>
      </c>
      <c r="N97" s="83">
        <v>1971</v>
      </c>
      <c r="O97" s="83">
        <v>827</v>
      </c>
      <c r="P97" s="83">
        <v>1144</v>
      </c>
      <c r="Q97" s="83">
        <v>1297</v>
      </c>
      <c r="R97" s="83">
        <v>464</v>
      </c>
      <c r="S97" s="83">
        <v>833</v>
      </c>
    </row>
    <row r="98" spans="1:19" s="64" customFormat="1" x14ac:dyDescent="0.15">
      <c r="A98" s="78" t="str">
        <f>[1]연령별!A98</f>
        <v>76  세</v>
      </c>
      <c r="B98" s="85">
        <f t="shared" si="6"/>
        <v>5669</v>
      </c>
      <c r="C98" s="83">
        <f t="shared" si="7"/>
        <v>2195</v>
      </c>
      <c r="D98" s="83">
        <f t="shared" si="8"/>
        <v>3474</v>
      </c>
      <c r="E98" s="83">
        <v>734</v>
      </c>
      <c r="F98" s="83">
        <v>331</v>
      </c>
      <c r="G98" s="83">
        <v>403</v>
      </c>
      <c r="H98" s="83">
        <v>1085</v>
      </c>
      <c r="I98" s="83">
        <v>431</v>
      </c>
      <c r="J98" s="83">
        <v>654</v>
      </c>
      <c r="K98" s="83">
        <v>1042</v>
      </c>
      <c r="L98" s="83">
        <v>409</v>
      </c>
      <c r="M98" s="83">
        <v>633</v>
      </c>
      <c r="N98" s="83">
        <v>1737</v>
      </c>
      <c r="O98" s="83">
        <v>662</v>
      </c>
      <c r="P98" s="83">
        <v>1075</v>
      </c>
      <c r="Q98" s="83">
        <v>1071</v>
      </c>
      <c r="R98" s="83">
        <v>362</v>
      </c>
      <c r="S98" s="83">
        <v>709</v>
      </c>
    </row>
    <row r="99" spans="1:19" s="64" customFormat="1" x14ac:dyDescent="0.15">
      <c r="A99" s="78" t="str">
        <f>[1]연령별!A99</f>
        <v>77  세</v>
      </c>
      <c r="B99" s="85">
        <f t="shared" si="6"/>
        <v>5710</v>
      </c>
      <c r="C99" s="83">
        <f t="shared" si="7"/>
        <v>2219</v>
      </c>
      <c r="D99" s="83">
        <f t="shared" si="8"/>
        <v>3491</v>
      </c>
      <c r="E99" s="83">
        <v>659</v>
      </c>
      <c r="F99" s="83">
        <v>274</v>
      </c>
      <c r="G99" s="83">
        <v>385</v>
      </c>
      <c r="H99" s="83">
        <v>1122</v>
      </c>
      <c r="I99" s="83">
        <v>471</v>
      </c>
      <c r="J99" s="83">
        <v>651</v>
      </c>
      <c r="K99" s="83">
        <v>1037</v>
      </c>
      <c r="L99" s="83">
        <v>404</v>
      </c>
      <c r="M99" s="83">
        <v>633</v>
      </c>
      <c r="N99" s="83">
        <v>1713</v>
      </c>
      <c r="O99" s="83">
        <v>667</v>
      </c>
      <c r="P99" s="83">
        <v>1046</v>
      </c>
      <c r="Q99" s="83">
        <v>1179</v>
      </c>
      <c r="R99" s="83">
        <v>403</v>
      </c>
      <c r="S99" s="83">
        <v>776</v>
      </c>
    </row>
    <row r="100" spans="1:19" s="64" customFormat="1" x14ac:dyDescent="0.15">
      <c r="A100" s="78" t="str">
        <f>[1]연령별!A100</f>
        <v>78  세</v>
      </c>
      <c r="B100" s="85">
        <f t="shared" si="6"/>
        <v>5161</v>
      </c>
      <c r="C100" s="83">
        <f t="shared" si="7"/>
        <v>1926</v>
      </c>
      <c r="D100" s="83">
        <f t="shared" si="8"/>
        <v>3235</v>
      </c>
      <c r="E100" s="83">
        <v>638</v>
      </c>
      <c r="F100" s="83">
        <v>281</v>
      </c>
      <c r="G100" s="83">
        <v>357</v>
      </c>
      <c r="H100" s="83">
        <v>1015</v>
      </c>
      <c r="I100" s="83">
        <v>370</v>
      </c>
      <c r="J100" s="83">
        <v>645</v>
      </c>
      <c r="K100" s="83">
        <v>923</v>
      </c>
      <c r="L100" s="83">
        <v>340</v>
      </c>
      <c r="M100" s="83">
        <v>583</v>
      </c>
      <c r="N100" s="83">
        <v>1586</v>
      </c>
      <c r="O100" s="83">
        <v>596</v>
      </c>
      <c r="P100" s="83">
        <v>990</v>
      </c>
      <c r="Q100" s="83">
        <v>999</v>
      </c>
      <c r="R100" s="83">
        <v>339</v>
      </c>
      <c r="S100" s="83">
        <v>660</v>
      </c>
    </row>
    <row r="101" spans="1:19" s="64" customFormat="1" x14ac:dyDescent="0.15">
      <c r="A101" s="78" t="str">
        <f>[1]연령별!A101</f>
        <v>79  세</v>
      </c>
      <c r="B101" s="85">
        <f t="shared" ref="B101:B126" si="9">SUM(C101:D101)</f>
        <v>4247</v>
      </c>
      <c r="C101" s="83">
        <f t="shared" ref="C101:C126" si="10">SUM(F101,I101,L101,O101,R101)</f>
        <v>1482</v>
      </c>
      <c r="D101" s="83">
        <f t="shared" ref="D101:D126" si="11">SUM(G101,J101,M101,P101,S101)</f>
        <v>2765</v>
      </c>
      <c r="E101" s="83">
        <v>519</v>
      </c>
      <c r="F101" s="83">
        <v>212</v>
      </c>
      <c r="G101" s="83">
        <v>307</v>
      </c>
      <c r="H101" s="83">
        <v>903</v>
      </c>
      <c r="I101" s="83">
        <v>305</v>
      </c>
      <c r="J101" s="83">
        <v>598</v>
      </c>
      <c r="K101" s="83">
        <v>780</v>
      </c>
      <c r="L101" s="83">
        <v>267</v>
      </c>
      <c r="M101" s="83">
        <v>513</v>
      </c>
      <c r="N101" s="83">
        <v>1241</v>
      </c>
      <c r="O101" s="83">
        <v>438</v>
      </c>
      <c r="P101" s="83">
        <v>803</v>
      </c>
      <c r="Q101" s="83">
        <v>804</v>
      </c>
      <c r="R101" s="83">
        <v>260</v>
      </c>
      <c r="S101" s="83">
        <v>544</v>
      </c>
    </row>
    <row r="102" spans="1:19" s="49" customFormat="1" x14ac:dyDescent="0.15">
      <c r="A102" s="77" t="str">
        <f>[1]연령별!A102</f>
        <v>80-84</v>
      </c>
      <c r="B102" s="84">
        <f t="shared" si="9"/>
        <v>15460</v>
      </c>
      <c r="C102" s="82">
        <f t="shared" si="10"/>
        <v>4798</v>
      </c>
      <c r="D102" s="82">
        <f t="shared" si="11"/>
        <v>10662</v>
      </c>
      <c r="E102" s="82">
        <v>1851</v>
      </c>
      <c r="F102" s="82">
        <v>666</v>
      </c>
      <c r="G102" s="82">
        <v>1185</v>
      </c>
      <c r="H102" s="82">
        <v>3126</v>
      </c>
      <c r="I102" s="82">
        <v>985</v>
      </c>
      <c r="J102" s="82">
        <v>2141</v>
      </c>
      <c r="K102" s="82">
        <v>2791</v>
      </c>
      <c r="L102" s="82">
        <v>883</v>
      </c>
      <c r="M102" s="82">
        <v>1908</v>
      </c>
      <c r="N102" s="82">
        <v>4644</v>
      </c>
      <c r="O102" s="82">
        <v>1402</v>
      </c>
      <c r="P102" s="82">
        <v>3242</v>
      </c>
      <c r="Q102" s="82">
        <v>3048</v>
      </c>
      <c r="R102" s="82">
        <v>862</v>
      </c>
      <c r="S102" s="82">
        <v>2186</v>
      </c>
    </row>
    <row r="103" spans="1:19" s="64" customFormat="1" x14ac:dyDescent="0.15">
      <c r="A103" s="78" t="str">
        <f>[1]연령별!A103</f>
        <v>80  세</v>
      </c>
      <c r="B103" s="85">
        <f t="shared" si="9"/>
        <v>3784</v>
      </c>
      <c r="C103" s="83">
        <f t="shared" si="10"/>
        <v>1279</v>
      </c>
      <c r="D103" s="83">
        <f t="shared" si="11"/>
        <v>2505</v>
      </c>
      <c r="E103" s="83">
        <v>451</v>
      </c>
      <c r="F103" s="83">
        <v>175</v>
      </c>
      <c r="G103" s="83">
        <v>276</v>
      </c>
      <c r="H103" s="83">
        <v>782</v>
      </c>
      <c r="I103" s="83">
        <v>268</v>
      </c>
      <c r="J103" s="83">
        <v>514</v>
      </c>
      <c r="K103" s="83">
        <v>716</v>
      </c>
      <c r="L103" s="83">
        <v>235</v>
      </c>
      <c r="M103" s="83">
        <v>481</v>
      </c>
      <c r="N103" s="83">
        <v>1093</v>
      </c>
      <c r="O103" s="83">
        <v>368</v>
      </c>
      <c r="P103" s="83">
        <v>725</v>
      </c>
      <c r="Q103" s="83">
        <v>742</v>
      </c>
      <c r="R103" s="83">
        <v>233</v>
      </c>
      <c r="S103" s="83">
        <v>509</v>
      </c>
    </row>
    <row r="104" spans="1:19" s="64" customFormat="1" x14ac:dyDescent="0.15">
      <c r="A104" s="78" t="str">
        <f>[1]연령별!A104</f>
        <v>81  세</v>
      </c>
      <c r="B104" s="85">
        <f t="shared" si="9"/>
        <v>3237</v>
      </c>
      <c r="C104" s="83">
        <f t="shared" si="10"/>
        <v>1031</v>
      </c>
      <c r="D104" s="83">
        <f t="shared" si="11"/>
        <v>2206</v>
      </c>
      <c r="E104" s="83">
        <v>404</v>
      </c>
      <c r="F104" s="83">
        <v>149</v>
      </c>
      <c r="G104" s="83">
        <v>255</v>
      </c>
      <c r="H104" s="83">
        <v>640</v>
      </c>
      <c r="I104" s="83">
        <v>223</v>
      </c>
      <c r="J104" s="83">
        <v>417</v>
      </c>
      <c r="K104" s="83">
        <v>551</v>
      </c>
      <c r="L104" s="83">
        <v>177</v>
      </c>
      <c r="M104" s="83">
        <v>374</v>
      </c>
      <c r="N104" s="83">
        <v>1007</v>
      </c>
      <c r="O104" s="83">
        <v>321</v>
      </c>
      <c r="P104" s="83">
        <v>686</v>
      </c>
      <c r="Q104" s="83">
        <v>635</v>
      </c>
      <c r="R104" s="83">
        <v>161</v>
      </c>
      <c r="S104" s="83">
        <v>474</v>
      </c>
    </row>
    <row r="105" spans="1:19" s="64" customFormat="1" x14ac:dyDescent="0.15">
      <c r="A105" s="78" t="str">
        <f>[1]연령별!A105</f>
        <v>82  세</v>
      </c>
      <c r="B105" s="85">
        <f t="shared" si="9"/>
        <v>3186</v>
      </c>
      <c r="C105" s="83">
        <f t="shared" si="10"/>
        <v>887</v>
      </c>
      <c r="D105" s="83">
        <f t="shared" si="11"/>
        <v>2299</v>
      </c>
      <c r="E105" s="83">
        <v>360</v>
      </c>
      <c r="F105" s="83">
        <v>113</v>
      </c>
      <c r="G105" s="83">
        <v>247</v>
      </c>
      <c r="H105" s="83">
        <v>604</v>
      </c>
      <c r="I105" s="83">
        <v>155</v>
      </c>
      <c r="J105" s="83">
        <v>449</v>
      </c>
      <c r="K105" s="83">
        <v>609</v>
      </c>
      <c r="L105" s="83">
        <v>187</v>
      </c>
      <c r="M105" s="83">
        <v>422</v>
      </c>
      <c r="N105" s="83">
        <v>935</v>
      </c>
      <c r="O105" s="83">
        <v>244</v>
      </c>
      <c r="P105" s="83">
        <v>691</v>
      </c>
      <c r="Q105" s="83">
        <v>678</v>
      </c>
      <c r="R105" s="83">
        <v>188</v>
      </c>
      <c r="S105" s="83">
        <v>490</v>
      </c>
    </row>
    <row r="106" spans="1:19" s="64" customFormat="1" x14ac:dyDescent="0.15">
      <c r="A106" s="78" t="str">
        <f>[1]연령별!A106</f>
        <v>83  세</v>
      </c>
      <c r="B106" s="85">
        <f t="shared" si="9"/>
        <v>2926</v>
      </c>
      <c r="C106" s="83">
        <f t="shared" si="10"/>
        <v>906</v>
      </c>
      <c r="D106" s="83">
        <f t="shared" si="11"/>
        <v>2020</v>
      </c>
      <c r="E106" s="83">
        <v>366</v>
      </c>
      <c r="F106" s="83">
        <v>125</v>
      </c>
      <c r="G106" s="83">
        <v>241</v>
      </c>
      <c r="H106" s="83">
        <v>612</v>
      </c>
      <c r="I106" s="83">
        <v>183</v>
      </c>
      <c r="J106" s="83">
        <v>429</v>
      </c>
      <c r="K106" s="83">
        <v>536</v>
      </c>
      <c r="L106" s="83">
        <v>165</v>
      </c>
      <c r="M106" s="83">
        <v>371</v>
      </c>
      <c r="N106" s="83">
        <v>853</v>
      </c>
      <c r="O106" s="83">
        <v>274</v>
      </c>
      <c r="P106" s="83">
        <v>579</v>
      </c>
      <c r="Q106" s="83">
        <v>559</v>
      </c>
      <c r="R106" s="83">
        <v>159</v>
      </c>
      <c r="S106" s="83">
        <v>400</v>
      </c>
    </row>
    <row r="107" spans="1:19" s="64" customFormat="1" x14ac:dyDescent="0.15">
      <c r="A107" s="78" t="str">
        <f>[1]연령별!A107</f>
        <v>84  세</v>
      </c>
      <c r="B107" s="85">
        <f t="shared" si="9"/>
        <v>2327</v>
      </c>
      <c r="C107" s="83">
        <f t="shared" si="10"/>
        <v>695</v>
      </c>
      <c r="D107" s="83">
        <f t="shared" si="11"/>
        <v>1632</v>
      </c>
      <c r="E107" s="83">
        <v>270</v>
      </c>
      <c r="F107" s="83">
        <v>104</v>
      </c>
      <c r="G107" s="83">
        <v>166</v>
      </c>
      <c r="H107" s="83">
        <v>488</v>
      </c>
      <c r="I107" s="83">
        <v>156</v>
      </c>
      <c r="J107" s="83">
        <v>332</v>
      </c>
      <c r="K107" s="83">
        <v>379</v>
      </c>
      <c r="L107" s="83">
        <v>119</v>
      </c>
      <c r="M107" s="83">
        <v>260</v>
      </c>
      <c r="N107" s="83">
        <v>756</v>
      </c>
      <c r="O107" s="83">
        <v>195</v>
      </c>
      <c r="P107" s="83">
        <v>561</v>
      </c>
      <c r="Q107" s="83">
        <v>434</v>
      </c>
      <c r="R107" s="83">
        <v>121</v>
      </c>
      <c r="S107" s="83">
        <v>313</v>
      </c>
    </row>
    <row r="108" spans="1:19" s="49" customFormat="1" x14ac:dyDescent="0.15">
      <c r="A108" s="77" t="str">
        <f>[1]연령별!A108</f>
        <v>85-89</v>
      </c>
      <c r="B108" s="84">
        <f t="shared" si="9"/>
        <v>7100</v>
      </c>
      <c r="C108" s="82">
        <f t="shared" si="10"/>
        <v>1837</v>
      </c>
      <c r="D108" s="82">
        <f t="shared" si="11"/>
        <v>5263</v>
      </c>
      <c r="E108" s="82">
        <v>871</v>
      </c>
      <c r="F108" s="82">
        <v>269</v>
      </c>
      <c r="G108" s="82">
        <v>602</v>
      </c>
      <c r="H108" s="82">
        <v>1515</v>
      </c>
      <c r="I108" s="82">
        <v>378</v>
      </c>
      <c r="J108" s="82">
        <v>1137</v>
      </c>
      <c r="K108" s="82">
        <v>1290</v>
      </c>
      <c r="L108" s="82">
        <v>340</v>
      </c>
      <c r="M108" s="82">
        <v>950</v>
      </c>
      <c r="N108" s="82">
        <v>2022</v>
      </c>
      <c r="O108" s="82">
        <v>522</v>
      </c>
      <c r="P108" s="82">
        <v>1500</v>
      </c>
      <c r="Q108" s="82">
        <v>1402</v>
      </c>
      <c r="R108" s="82">
        <v>328</v>
      </c>
      <c r="S108" s="82">
        <v>1074</v>
      </c>
    </row>
    <row r="109" spans="1:19" s="64" customFormat="1" x14ac:dyDescent="0.15">
      <c r="A109" s="78" t="str">
        <f>[1]연령별!A109</f>
        <v>85  세</v>
      </c>
      <c r="B109" s="85">
        <f t="shared" si="9"/>
        <v>2045</v>
      </c>
      <c r="C109" s="83">
        <f t="shared" si="10"/>
        <v>570</v>
      </c>
      <c r="D109" s="83">
        <f t="shared" si="11"/>
        <v>1475</v>
      </c>
      <c r="E109" s="83">
        <v>261</v>
      </c>
      <c r="F109" s="83">
        <v>91</v>
      </c>
      <c r="G109" s="83">
        <v>170</v>
      </c>
      <c r="H109" s="83">
        <v>426</v>
      </c>
      <c r="I109" s="83">
        <v>125</v>
      </c>
      <c r="J109" s="83">
        <v>301</v>
      </c>
      <c r="K109" s="83">
        <v>381</v>
      </c>
      <c r="L109" s="83">
        <v>109</v>
      </c>
      <c r="M109" s="83">
        <v>272</v>
      </c>
      <c r="N109" s="83">
        <v>600</v>
      </c>
      <c r="O109" s="83">
        <v>162</v>
      </c>
      <c r="P109" s="83">
        <v>438</v>
      </c>
      <c r="Q109" s="83">
        <v>377</v>
      </c>
      <c r="R109" s="83">
        <v>83</v>
      </c>
      <c r="S109" s="83">
        <v>294</v>
      </c>
    </row>
    <row r="110" spans="1:19" s="64" customFormat="1" x14ac:dyDescent="0.15">
      <c r="A110" s="78" t="str">
        <f>[1]연령별!A110</f>
        <v>86  세</v>
      </c>
      <c r="B110" s="85">
        <f t="shared" si="9"/>
        <v>1554</v>
      </c>
      <c r="C110" s="83">
        <f t="shared" si="10"/>
        <v>415</v>
      </c>
      <c r="D110" s="83">
        <f t="shared" si="11"/>
        <v>1139</v>
      </c>
      <c r="E110" s="83">
        <v>203</v>
      </c>
      <c r="F110" s="83">
        <v>66</v>
      </c>
      <c r="G110" s="83">
        <v>137</v>
      </c>
      <c r="H110" s="83">
        <v>312</v>
      </c>
      <c r="I110" s="83">
        <v>81</v>
      </c>
      <c r="J110" s="83">
        <v>231</v>
      </c>
      <c r="K110" s="83">
        <v>275</v>
      </c>
      <c r="L110" s="83">
        <v>69</v>
      </c>
      <c r="M110" s="83">
        <v>206</v>
      </c>
      <c r="N110" s="83">
        <v>456</v>
      </c>
      <c r="O110" s="83">
        <v>124</v>
      </c>
      <c r="P110" s="83">
        <v>332</v>
      </c>
      <c r="Q110" s="83">
        <v>308</v>
      </c>
      <c r="R110" s="83">
        <v>75</v>
      </c>
      <c r="S110" s="83">
        <v>233</v>
      </c>
    </row>
    <row r="111" spans="1:19" s="64" customFormat="1" x14ac:dyDescent="0.15">
      <c r="A111" s="78" t="str">
        <f>[1]연령별!A111</f>
        <v>87  세</v>
      </c>
      <c r="B111" s="85">
        <f t="shared" si="9"/>
        <v>1369</v>
      </c>
      <c r="C111" s="83">
        <f t="shared" si="10"/>
        <v>342</v>
      </c>
      <c r="D111" s="83">
        <f t="shared" si="11"/>
        <v>1027</v>
      </c>
      <c r="E111" s="83">
        <v>160</v>
      </c>
      <c r="F111" s="83">
        <v>45</v>
      </c>
      <c r="G111" s="83">
        <v>115</v>
      </c>
      <c r="H111" s="83">
        <v>285</v>
      </c>
      <c r="I111" s="83">
        <v>58</v>
      </c>
      <c r="J111" s="83">
        <v>227</v>
      </c>
      <c r="K111" s="83">
        <v>251</v>
      </c>
      <c r="L111" s="83">
        <v>62</v>
      </c>
      <c r="M111" s="83">
        <v>189</v>
      </c>
      <c r="N111" s="83">
        <v>372</v>
      </c>
      <c r="O111" s="83">
        <v>99</v>
      </c>
      <c r="P111" s="83">
        <v>273</v>
      </c>
      <c r="Q111" s="83">
        <v>301</v>
      </c>
      <c r="R111" s="83">
        <v>78</v>
      </c>
      <c r="S111" s="83">
        <v>223</v>
      </c>
    </row>
    <row r="112" spans="1:19" s="64" customFormat="1" x14ac:dyDescent="0.15">
      <c r="A112" s="78" t="str">
        <f>[1]연령별!A112</f>
        <v>88  세</v>
      </c>
      <c r="B112" s="85">
        <f t="shared" si="9"/>
        <v>982</v>
      </c>
      <c r="C112" s="83">
        <f t="shared" si="10"/>
        <v>276</v>
      </c>
      <c r="D112" s="83">
        <f t="shared" si="11"/>
        <v>706</v>
      </c>
      <c r="E112" s="83">
        <v>119</v>
      </c>
      <c r="F112" s="83">
        <v>32</v>
      </c>
      <c r="G112" s="83">
        <v>87</v>
      </c>
      <c r="H112" s="83">
        <v>236</v>
      </c>
      <c r="I112" s="83">
        <v>61</v>
      </c>
      <c r="J112" s="83">
        <v>175</v>
      </c>
      <c r="K112" s="83">
        <v>167</v>
      </c>
      <c r="L112" s="83">
        <v>53</v>
      </c>
      <c r="M112" s="83">
        <v>114</v>
      </c>
      <c r="N112" s="83">
        <v>270</v>
      </c>
      <c r="O112" s="83">
        <v>74</v>
      </c>
      <c r="P112" s="83">
        <v>196</v>
      </c>
      <c r="Q112" s="83">
        <v>190</v>
      </c>
      <c r="R112" s="83">
        <v>56</v>
      </c>
      <c r="S112" s="83">
        <v>134</v>
      </c>
    </row>
    <row r="113" spans="1:19" s="64" customFormat="1" x14ac:dyDescent="0.15">
      <c r="A113" s="78" t="str">
        <f>[1]연령별!A113</f>
        <v>89  세</v>
      </c>
      <c r="B113" s="85">
        <f t="shared" si="9"/>
        <v>1150</v>
      </c>
      <c r="C113" s="83">
        <f t="shared" si="10"/>
        <v>234</v>
      </c>
      <c r="D113" s="83">
        <f t="shared" si="11"/>
        <v>916</v>
      </c>
      <c r="E113" s="83">
        <v>128</v>
      </c>
      <c r="F113" s="83">
        <v>35</v>
      </c>
      <c r="G113" s="83">
        <v>93</v>
      </c>
      <c r="H113" s="83">
        <v>256</v>
      </c>
      <c r="I113" s="83">
        <v>53</v>
      </c>
      <c r="J113" s="83">
        <v>203</v>
      </c>
      <c r="K113" s="83">
        <v>216</v>
      </c>
      <c r="L113" s="83">
        <v>47</v>
      </c>
      <c r="M113" s="83">
        <v>169</v>
      </c>
      <c r="N113" s="83">
        <v>324</v>
      </c>
      <c r="O113" s="83">
        <v>63</v>
      </c>
      <c r="P113" s="83">
        <v>261</v>
      </c>
      <c r="Q113" s="83">
        <v>226</v>
      </c>
      <c r="R113" s="83">
        <v>36</v>
      </c>
      <c r="S113" s="83">
        <v>190</v>
      </c>
    </row>
    <row r="114" spans="1:19" s="49" customFormat="1" x14ac:dyDescent="0.15">
      <c r="A114" s="77" t="str">
        <f>[1]연령별!A114</f>
        <v>90-94</v>
      </c>
      <c r="B114" s="84">
        <f t="shared" si="9"/>
        <v>2591</v>
      </c>
      <c r="C114" s="82">
        <f t="shared" si="10"/>
        <v>469</v>
      </c>
      <c r="D114" s="82">
        <f t="shared" si="11"/>
        <v>2122</v>
      </c>
      <c r="E114" s="82">
        <v>317</v>
      </c>
      <c r="F114" s="82">
        <v>65</v>
      </c>
      <c r="G114" s="82">
        <v>252</v>
      </c>
      <c r="H114" s="82">
        <v>525</v>
      </c>
      <c r="I114" s="82">
        <v>88</v>
      </c>
      <c r="J114" s="82">
        <v>437</v>
      </c>
      <c r="K114" s="82">
        <v>528</v>
      </c>
      <c r="L114" s="82">
        <v>101</v>
      </c>
      <c r="M114" s="82">
        <v>427</v>
      </c>
      <c r="N114" s="82">
        <v>734</v>
      </c>
      <c r="O114" s="82">
        <v>121</v>
      </c>
      <c r="P114" s="82">
        <v>613</v>
      </c>
      <c r="Q114" s="82">
        <v>487</v>
      </c>
      <c r="R114" s="82">
        <v>94</v>
      </c>
      <c r="S114" s="82">
        <v>393</v>
      </c>
    </row>
    <row r="115" spans="1:19" s="64" customFormat="1" x14ac:dyDescent="0.15">
      <c r="A115" s="78" t="str">
        <f>[1]연령별!A115</f>
        <v>90  세</v>
      </c>
      <c r="B115" s="85">
        <f t="shared" si="9"/>
        <v>848</v>
      </c>
      <c r="C115" s="83">
        <f t="shared" si="10"/>
        <v>182</v>
      </c>
      <c r="D115" s="83">
        <f t="shared" si="11"/>
        <v>666</v>
      </c>
      <c r="E115" s="83">
        <v>96</v>
      </c>
      <c r="F115" s="83">
        <v>25</v>
      </c>
      <c r="G115" s="83">
        <v>71</v>
      </c>
      <c r="H115" s="83">
        <v>171</v>
      </c>
      <c r="I115" s="83">
        <v>36</v>
      </c>
      <c r="J115" s="83">
        <v>135</v>
      </c>
      <c r="K115" s="83">
        <v>183</v>
      </c>
      <c r="L115" s="83">
        <v>36</v>
      </c>
      <c r="M115" s="83">
        <v>147</v>
      </c>
      <c r="N115" s="83">
        <v>238</v>
      </c>
      <c r="O115" s="83">
        <v>46</v>
      </c>
      <c r="P115" s="83">
        <v>192</v>
      </c>
      <c r="Q115" s="83">
        <v>160</v>
      </c>
      <c r="R115" s="83">
        <v>39</v>
      </c>
      <c r="S115" s="83">
        <v>121</v>
      </c>
    </row>
    <row r="116" spans="1:19" s="64" customFormat="1" x14ac:dyDescent="0.15">
      <c r="A116" s="78" t="str">
        <f>[1]연령별!A116</f>
        <v>91  세</v>
      </c>
      <c r="B116" s="85">
        <f t="shared" si="9"/>
        <v>639</v>
      </c>
      <c r="C116" s="83">
        <f t="shared" si="10"/>
        <v>110</v>
      </c>
      <c r="D116" s="83">
        <f t="shared" si="11"/>
        <v>529</v>
      </c>
      <c r="E116" s="83">
        <v>92</v>
      </c>
      <c r="F116" s="83">
        <v>15</v>
      </c>
      <c r="G116" s="83">
        <v>77</v>
      </c>
      <c r="H116" s="83">
        <v>137</v>
      </c>
      <c r="I116" s="83">
        <v>25</v>
      </c>
      <c r="J116" s="83">
        <v>112</v>
      </c>
      <c r="K116" s="83">
        <v>122</v>
      </c>
      <c r="L116" s="83">
        <v>27</v>
      </c>
      <c r="M116" s="83">
        <v>95</v>
      </c>
      <c r="N116" s="83">
        <v>167</v>
      </c>
      <c r="O116" s="83">
        <v>22</v>
      </c>
      <c r="P116" s="83">
        <v>145</v>
      </c>
      <c r="Q116" s="83">
        <v>121</v>
      </c>
      <c r="R116" s="83">
        <v>21</v>
      </c>
      <c r="S116" s="83">
        <v>100</v>
      </c>
    </row>
    <row r="117" spans="1:19" s="64" customFormat="1" x14ac:dyDescent="0.15">
      <c r="A117" s="78" t="str">
        <f>[1]연령별!A117</f>
        <v>92  세</v>
      </c>
      <c r="B117" s="85">
        <f t="shared" si="9"/>
        <v>465</v>
      </c>
      <c r="C117" s="83">
        <f t="shared" si="10"/>
        <v>74</v>
      </c>
      <c r="D117" s="83">
        <f t="shared" si="11"/>
        <v>391</v>
      </c>
      <c r="E117" s="83">
        <v>60</v>
      </c>
      <c r="F117" s="83">
        <v>18</v>
      </c>
      <c r="G117" s="83">
        <v>42</v>
      </c>
      <c r="H117" s="83">
        <v>85</v>
      </c>
      <c r="I117" s="83">
        <v>9</v>
      </c>
      <c r="J117" s="83">
        <v>76</v>
      </c>
      <c r="K117" s="83">
        <v>89</v>
      </c>
      <c r="L117" s="83">
        <v>9</v>
      </c>
      <c r="M117" s="83">
        <v>80</v>
      </c>
      <c r="N117" s="83">
        <v>145</v>
      </c>
      <c r="O117" s="83">
        <v>25</v>
      </c>
      <c r="P117" s="83">
        <v>120</v>
      </c>
      <c r="Q117" s="83">
        <v>86</v>
      </c>
      <c r="R117" s="83">
        <v>13</v>
      </c>
      <c r="S117" s="83">
        <v>73</v>
      </c>
    </row>
    <row r="118" spans="1:19" s="64" customFormat="1" x14ac:dyDescent="0.15">
      <c r="A118" s="78" t="str">
        <f>[1]연령별!A118</f>
        <v>93  세</v>
      </c>
      <c r="B118" s="85">
        <f t="shared" si="9"/>
        <v>358</v>
      </c>
      <c r="C118" s="83">
        <f t="shared" si="10"/>
        <v>61</v>
      </c>
      <c r="D118" s="83">
        <f t="shared" si="11"/>
        <v>297</v>
      </c>
      <c r="E118" s="83">
        <v>41</v>
      </c>
      <c r="F118" s="83">
        <v>4</v>
      </c>
      <c r="G118" s="83">
        <v>37</v>
      </c>
      <c r="H118" s="83">
        <v>68</v>
      </c>
      <c r="I118" s="83">
        <v>9</v>
      </c>
      <c r="J118" s="83">
        <v>59</v>
      </c>
      <c r="K118" s="83">
        <v>76</v>
      </c>
      <c r="L118" s="83">
        <v>21</v>
      </c>
      <c r="M118" s="83">
        <v>55</v>
      </c>
      <c r="N118" s="83">
        <v>103</v>
      </c>
      <c r="O118" s="83">
        <v>16</v>
      </c>
      <c r="P118" s="83">
        <v>87</v>
      </c>
      <c r="Q118" s="83">
        <v>70</v>
      </c>
      <c r="R118" s="83">
        <v>11</v>
      </c>
      <c r="S118" s="83">
        <v>59</v>
      </c>
    </row>
    <row r="119" spans="1:19" s="64" customFormat="1" x14ac:dyDescent="0.15">
      <c r="A119" s="78" t="str">
        <f>[1]연령별!A119</f>
        <v>94  세</v>
      </c>
      <c r="B119" s="85">
        <f t="shared" si="9"/>
        <v>281</v>
      </c>
      <c r="C119" s="83">
        <f t="shared" si="10"/>
        <v>42</v>
      </c>
      <c r="D119" s="83">
        <f t="shared" si="11"/>
        <v>239</v>
      </c>
      <c r="E119" s="83">
        <v>28</v>
      </c>
      <c r="F119" s="83">
        <v>3</v>
      </c>
      <c r="G119" s="83">
        <v>25</v>
      </c>
      <c r="H119" s="83">
        <v>64</v>
      </c>
      <c r="I119" s="83">
        <v>9</v>
      </c>
      <c r="J119" s="83">
        <v>55</v>
      </c>
      <c r="K119" s="83">
        <v>58</v>
      </c>
      <c r="L119" s="83">
        <v>8</v>
      </c>
      <c r="M119" s="83">
        <v>50</v>
      </c>
      <c r="N119" s="83">
        <v>81</v>
      </c>
      <c r="O119" s="83">
        <v>12</v>
      </c>
      <c r="P119" s="83">
        <v>69</v>
      </c>
      <c r="Q119" s="83">
        <v>50</v>
      </c>
      <c r="R119" s="83">
        <v>10</v>
      </c>
      <c r="S119" s="83">
        <v>40</v>
      </c>
    </row>
    <row r="120" spans="1:19" s="49" customFormat="1" x14ac:dyDescent="0.15">
      <c r="A120" s="77" t="str">
        <f>[1]연령별!A120</f>
        <v>95-99</v>
      </c>
      <c r="B120" s="84">
        <f t="shared" si="9"/>
        <v>588</v>
      </c>
      <c r="C120" s="82">
        <f t="shared" si="10"/>
        <v>71</v>
      </c>
      <c r="D120" s="82">
        <f t="shared" si="11"/>
        <v>517</v>
      </c>
      <c r="E120" s="82">
        <v>76</v>
      </c>
      <c r="F120" s="82">
        <v>13</v>
      </c>
      <c r="G120" s="82">
        <v>63</v>
      </c>
      <c r="H120" s="82">
        <v>136</v>
      </c>
      <c r="I120" s="82">
        <v>11</v>
      </c>
      <c r="J120" s="82">
        <v>125</v>
      </c>
      <c r="K120" s="82">
        <v>121</v>
      </c>
      <c r="L120" s="82">
        <v>15</v>
      </c>
      <c r="M120" s="82">
        <v>106</v>
      </c>
      <c r="N120" s="82">
        <v>163</v>
      </c>
      <c r="O120" s="82">
        <v>25</v>
      </c>
      <c r="P120" s="82">
        <v>138</v>
      </c>
      <c r="Q120" s="82">
        <v>92</v>
      </c>
      <c r="R120" s="82">
        <v>7</v>
      </c>
      <c r="S120" s="82">
        <v>85</v>
      </c>
    </row>
    <row r="121" spans="1:19" s="64" customFormat="1" x14ac:dyDescent="0.15">
      <c r="A121" s="78" t="str">
        <f>[1]연령별!A121</f>
        <v>95  세</v>
      </c>
      <c r="B121" s="85">
        <f t="shared" si="9"/>
        <v>176</v>
      </c>
      <c r="C121" s="83">
        <f t="shared" si="10"/>
        <v>19</v>
      </c>
      <c r="D121" s="83">
        <f t="shared" si="11"/>
        <v>157</v>
      </c>
      <c r="E121" s="83">
        <v>22</v>
      </c>
      <c r="F121" s="83">
        <v>3</v>
      </c>
      <c r="G121" s="83">
        <v>19</v>
      </c>
      <c r="H121" s="83">
        <v>43</v>
      </c>
      <c r="I121" s="83">
        <v>4</v>
      </c>
      <c r="J121" s="83">
        <v>39</v>
      </c>
      <c r="K121" s="83">
        <v>32</v>
      </c>
      <c r="L121" s="83">
        <v>4</v>
      </c>
      <c r="M121" s="83">
        <v>28</v>
      </c>
      <c r="N121" s="83">
        <v>54</v>
      </c>
      <c r="O121" s="83">
        <v>7</v>
      </c>
      <c r="P121" s="83">
        <v>47</v>
      </c>
      <c r="Q121" s="83">
        <v>25</v>
      </c>
      <c r="R121" s="83">
        <v>1</v>
      </c>
      <c r="S121" s="83">
        <v>24</v>
      </c>
    </row>
    <row r="122" spans="1:19" s="64" customFormat="1" x14ac:dyDescent="0.15">
      <c r="A122" s="78" t="str">
        <f>[1]연령별!A122</f>
        <v>96  세</v>
      </c>
      <c r="B122" s="85">
        <f t="shared" si="9"/>
        <v>150</v>
      </c>
      <c r="C122" s="83">
        <f t="shared" si="10"/>
        <v>23</v>
      </c>
      <c r="D122" s="83">
        <f t="shared" si="11"/>
        <v>127</v>
      </c>
      <c r="E122" s="83">
        <v>20</v>
      </c>
      <c r="F122" s="83">
        <v>3</v>
      </c>
      <c r="G122" s="83">
        <v>17</v>
      </c>
      <c r="H122" s="83">
        <v>40</v>
      </c>
      <c r="I122" s="83">
        <v>3</v>
      </c>
      <c r="J122" s="83">
        <v>37</v>
      </c>
      <c r="K122" s="83">
        <v>29</v>
      </c>
      <c r="L122" s="83">
        <v>7</v>
      </c>
      <c r="M122" s="83">
        <v>22</v>
      </c>
      <c r="N122" s="83">
        <v>43</v>
      </c>
      <c r="O122" s="83">
        <v>7</v>
      </c>
      <c r="P122" s="83">
        <v>36</v>
      </c>
      <c r="Q122" s="83">
        <v>18</v>
      </c>
      <c r="R122" s="83">
        <v>3</v>
      </c>
      <c r="S122" s="83">
        <v>15</v>
      </c>
    </row>
    <row r="123" spans="1:19" s="64" customFormat="1" x14ac:dyDescent="0.15">
      <c r="A123" s="78" t="str">
        <f>[1]연령별!A123</f>
        <v>97  세</v>
      </c>
      <c r="B123" s="85">
        <f t="shared" si="9"/>
        <v>110</v>
      </c>
      <c r="C123" s="83">
        <f t="shared" si="10"/>
        <v>17</v>
      </c>
      <c r="D123" s="83">
        <f t="shared" si="11"/>
        <v>93</v>
      </c>
      <c r="E123" s="83">
        <v>16</v>
      </c>
      <c r="F123" s="83">
        <v>4</v>
      </c>
      <c r="G123" s="83">
        <v>12</v>
      </c>
      <c r="H123" s="83">
        <v>22</v>
      </c>
      <c r="I123" s="83">
        <v>2</v>
      </c>
      <c r="J123" s="83">
        <v>20</v>
      </c>
      <c r="K123" s="83">
        <v>19</v>
      </c>
      <c r="L123" s="83">
        <v>2</v>
      </c>
      <c r="M123" s="83">
        <v>17</v>
      </c>
      <c r="N123" s="83">
        <v>38</v>
      </c>
      <c r="O123" s="83">
        <v>9</v>
      </c>
      <c r="P123" s="83">
        <v>29</v>
      </c>
      <c r="Q123" s="83">
        <v>15</v>
      </c>
      <c r="R123" s="83">
        <v>0</v>
      </c>
      <c r="S123" s="83">
        <v>15</v>
      </c>
    </row>
    <row r="124" spans="1:19" s="64" customFormat="1" x14ac:dyDescent="0.15">
      <c r="A124" s="78" t="str">
        <f>[1]연령별!A124</f>
        <v>98  세</v>
      </c>
      <c r="B124" s="85">
        <f t="shared" si="9"/>
        <v>93</v>
      </c>
      <c r="C124" s="83">
        <f t="shared" si="10"/>
        <v>6</v>
      </c>
      <c r="D124" s="83">
        <f t="shared" si="11"/>
        <v>87</v>
      </c>
      <c r="E124" s="83">
        <v>10</v>
      </c>
      <c r="F124" s="83">
        <v>3</v>
      </c>
      <c r="G124" s="83">
        <v>7</v>
      </c>
      <c r="H124" s="83">
        <v>21</v>
      </c>
      <c r="I124" s="83">
        <v>0</v>
      </c>
      <c r="J124" s="83">
        <v>21</v>
      </c>
      <c r="K124" s="83">
        <v>19</v>
      </c>
      <c r="L124" s="83">
        <v>0</v>
      </c>
      <c r="M124" s="83">
        <v>19</v>
      </c>
      <c r="N124" s="83">
        <v>21</v>
      </c>
      <c r="O124" s="83">
        <v>1</v>
      </c>
      <c r="P124" s="83">
        <v>20</v>
      </c>
      <c r="Q124" s="83">
        <v>22</v>
      </c>
      <c r="R124" s="83">
        <v>2</v>
      </c>
      <c r="S124" s="83">
        <v>20</v>
      </c>
    </row>
    <row r="125" spans="1:19" s="64" customFormat="1" x14ac:dyDescent="0.15">
      <c r="A125" s="78" t="str">
        <f>[1]연령별!A125</f>
        <v>99  세</v>
      </c>
      <c r="B125" s="85">
        <f t="shared" si="9"/>
        <v>59</v>
      </c>
      <c r="C125" s="83">
        <f t="shared" si="10"/>
        <v>6</v>
      </c>
      <c r="D125" s="83">
        <f t="shared" si="11"/>
        <v>53</v>
      </c>
      <c r="E125" s="83">
        <v>8</v>
      </c>
      <c r="F125" s="83">
        <v>0</v>
      </c>
      <c r="G125" s="83">
        <v>8</v>
      </c>
      <c r="H125" s="83">
        <v>10</v>
      </c>
      <c r="I125" s="83">
        <v>2</v>
      </c>
      <c r="J125" s="83">
        <v>8</v>
      </c>
      <c r="K125" s="83">
        <v>22</v>
      </c>
      <c r="L125" s="83">
        <v>2</v>
      </c>
      <c r="M125" s="83">
        <v>20</v>
      </c>
      <c r="N125" s="83">
        <v>7</v>
      </c>
      <c r="O125" s="83">
        <v>1</v>
      </c>
      <c r="P125" s="83">
        <v>6</v>
      </c>
      <c r="Q125" s="83">
        <v>12</v>
      </c>
      <c r="R125" s="83">
        <v>1</v>
      </c>
      <c r="S125" s="83">
        <v>11</v>
      </c>
    </row>
    <row r="126" spans="1:19" s="49" customFormat="1" x14ac:dyDescent="0.15">
      <c r="A126" s="79" t="str">
        <f>[1]연령별!A126</f>
        <v>100+</v>
      </c>
      <c r="B126" s="86">
        <f t="shared" si="9"/>
        <v>257</v>
      </c>
      <c r="C126" s="95">
        <f t="shared" si="10"/>
        <v>34</v>
      </c>
      <c r="D126" s="95">
        <f t="shared" si="11"/>
        <v>223</v>
      </c>
      <c r="E126" s="95">
        <v>47</v>
      </c>
      <c r="F126" s="95">
        <v>7</v>
      </c>
      <c r="G126" s="95">
        <v>40</v>
      </c>
      <c r="H126" s="95">
        <v>42</v>
      </c>
      <c r="I126" s="95">
        <v>4</v>
      </c>
      <c r="J126" s="95">
        <v>38</v>
      </c>
      <c r="K126" s="95">
        <v>64</v>
      </c>
      <c r="L126" s="95">
        <v>13</v>
      </c>
      <c r="M126" s="95">
        <v>51</v>
      </c>
      <c r="N126" s="95">
        <v>70</v>
      </c>
      <c r="O126" s="95">
        <v>8</v>
      </c>
      <c r="P126" s="95">
        <v>62</v>
      </c>
      <c r="Q126" s="95">
        <v>34</v>
      </c>
      <c r="R126" s="95">
        <v>2</v>
      </c>
      <c r="S126" s="95">
        <v>32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40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126"/>
  <sheetViews>
    <sheetView zoomScaleNormal="100" workbookViewId="0">
      <selection activeCell="C16" sqref="C16"/>
    </sheetView>
  </sheetViews>
  <sheetFormatPr defaultColWidth="8.88671875" defaultRowHeight="13.5" x14ac:dyDescent="0.15"/>
  <cols>
    <col min="1" max="1" width="8.88671875" style="72" customWidth="1"/>
    <col min="2" max="10" width="11" customWidth="1"/>
    <col min="11" max="19" width="10.33203125" customWidth="1"/>
  </cols>
  <sheetData>
    <row r="1" spans="1:22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"/>
    </row>
    <row r="2" spans="1:22" ht="18.75" x14ac:dyDescent="0.15">
      <c r="A2" s="356"/>
      <c r="B2" s="356"/>
      <c r="C2" s="356"/>
      <c r="D2" s="356"/>
      <c r="E2" s="356"/>
      <c r="F2" s="356"/>
      <c r="G2" s="356"/>
      <c r="H2" s="356"/>
      <c r="L2" s="66"/>
      <c r="M2" s="66"/>
      <c r="S2" s="74" t="s">
        <v>356</v>
      </c>
      <c r="T2" s="74"/>
      <c r="U2" s="367"/>
      <c r="V2" s="367"/>
    </row>
    <row r="3" spans="1:22" x14ac:dyDescent="0.15">
      <c r="A3" s="368" t="str">
        <f>[1]연령별!A3</f>
        <v>구 분</v>
      </c>
      <c r="B3" s="370" t="s">
        <v>0</v>
      </c>
      <c r="C3" s="370"/>
      <c r="D3" s="370"/>
      <c r="E3" s="370" t="s">
        <v>354</v>
      </c>
      <c r="F3" s="370"/>
      <c r="G3" s="370"/>
      <c r="H3" s="370" t="s">
        <v>353</v>
      </c>
      <c r="I3" s="370"/>
      <c r="J3" s="370"/>
      <c r="K3" s="370" t="s">
        <v>358</v>
      </c>
      <c r="L3" s="370"/>
      <c r="M3" s="370"/>
      <c r="N3" s="370" t="s">
        <v>357</v>
      </c>
      <c r="O3" s="370"/>
      <c r="P3" s="370"/>
      <c r="Q3" s="370" t="s">
        <v>352</v>
      </c>
      <c r="R3" s="370"/>
      <c r="S3" s="371"/>
      <c r="U3" s="73"/>
      <c r="V3" s="73"/>
    </row>
    <row r="4" spans="1:22" s="72" customFormat="1" x14ac:dyDescent="0.15">
      <c r="A4" s="369"/>
      <c r="B4" s="75" t="s">
        <v>3</v>
      </c>
      <c r="C4" s="75" t="s">
        <v>1</v>
      </c>
      <c r="D4" s="75" t="s">
        <v>2</v>
      </c>
      <c r="E4" s="75" t="str">
        <f>[1]연령별!B4</f>
        <v>계</v>
      </c>
      <c r="F4" s="75" t="str">
        <f>[1]연령별!C4</f>
        <v>남</v>
      </c>
      <c r="G4" s="75" t="str">
        <f>[1]연령별!D4</f>
        <v>여</v>
      </c>
      <c r="H4" s="75" t="str">
        <f>[2]연령별!B4</f>
        <v>계</v>
      </c>
      <c r="I4" s="75" t="str">
        <f>[2]연령별!C4</f>
        <v>남</v>
      </c>
      <c r="J4" s="75" t="str">
        <f>[2]연령별!D4</f>
        <v>여</v>
      </c>
      <c r="K4" s="75" t="str">
        <f>[3]연령별!B4</f>
        <v>계</v>
      </c>
      <c r="L4" s="75" t="str">
        <f>[3]연령별!C4</f>
        <v>남</v>
      </c>
      <c r="M4" s="75" t="str">
        <f>[3]연령별!D4</f>
        <v>여</v>
      </c>
      <c r="N4" s="75" t="str">
        <f>[4]연령별!B4</f>
        <v>계</v>
      </c>
      <c r="O4" s="75" t="str">
        <f>[4]연령별!C4</f>
        <v>남</v>
      </c>
      <c r="P4" s="75" t="str">
        <f>[4]연령별!D4</f>
        <v>여</v>
      </c>
      <c r="Q4" s="75" t="str">
        <f>[5]연령별!B4</f>
        <v>계</v>
      </c>
      <c r="R4" s="75" t="str">
        <f>[5]연령별!C4</f>
        <v>남</v>
      </c>
      <c r="S4" s="76" t="str">
        <f>[5]연령별!D4</f>
        <v>여</v>
      </c>
    </row>
    <row r="5" spans="1:22" s="49" customFormat="1" x14ac:dyDescent="0.15">
      <c r="A5" s="77">
        <v>2013</v>
      </c>
      <c r="B5" s="80">
        <f t="shared" ref="B5:B36" si="0">SUM(C5:D5)</f>
        <v>1472910</v>
      </c>
      <c r="C5" s="81">
        <f t="shared" ref="C5:C36" si="1">SUM(F5,I5,L5,O5,R5)</f>
        <v>730216</v>
      </c>
      <c r="D5" s="81">
        <f t="shared" ref="D5:D36" si="2">SUM(G5,J5,M5,P5,S5)</f>
        <v>742694</v>
      </c>
      <c r="E5" s="81">
        <f>SUM(F5,G5)</f>
        <v>103016</v>
      </c>
      <c r="F5" s="81">
        <f>SUM(F6,F12,F18,F24,F30,F36,F42,F48,F54,F60,F66,F72,F78,F84,F90,F96,F102,F108,F114,F120,F126)</f>
        <v>51584</v>
      </c>
      <c r="G5" s="81">
        <f>SUM(G6,G12,G18,G24,G30,G36,G42,G48,G54,G60,G66,G72,G78,G84,G90,G96,G102,G108,G114,G120,G126)</f>
        <v>51432</v>
      </c>
      <c r="H5" s="81">
        <f>SUM(I5,J5)</f>
        <v>315276</v>
      </c>
      <c r="I5" s="81">
        <f>SUM(I6,I12,I18,I24,I30,I36,I42,I48,I54,I60,I66,I72,I78,I84,I90,I96,I102,I108,I114,I120,I126)</f>
        <v>155104</v>
      </c>
      <c r="J5" s="81">
        <f>SUM(J6,J12,J18,J24,J30,J36,J42,J48,J54,J60,J66,J72,J78,J84,J90,J96,J102,J108,J114,J120,J126)</f>
        <v>160172</v>
      </c>
      <c r="K5" s="81">
        <f>SUM(L5,M5)</f>
        <v>216254</v>
      </c>
      <c r="L5" s="81">
        <f>SUM(L6,L12,L18,L24,L30,L36,L42,L48,L54,L60,L66,L72,L78,L84,L90,L96,L102,L108,L114,L120,L126)</f>
        <v>104891</v>
      </c>
      <c r="M5" s="81">
        <f>SUM(M6,M12,M18,M24,M30,M36,M42,M48,M54,M60,M66,M72,M78,M84,M90,M96,M102,M108,M114,M120,M126)</f>
        <v>111363</v>
      </c>
      <c r="N5" s="81">
        <f>SUM(O5,P5)</f>
        <v>445489</v>
      </c>
      <c r="O5" s="81">
        <f>SUM(O6,O12,O18,O24,O30,O36,O42,O48,O54,O60,O66,O72,O78,O84,O90,O96,O102,O108,O114,O120,O126)</f>
        <v>221433</v>
      </c>
      <c r="P5" s="81">
        <f>SUM(P6,P12,P18,P24,P30,P36,P42,P48,P54,P60,P66,P72,P78,P84,P90,P96,P102,P108,P114,P120,P126)</f>
        <v>224056</v>
      </c>
      <c r="Q5" s="81">
        <f>SUM(R5,S5)</f>
        <v>392875</v>
      </c>
      <c r="R5" s="81">
        <f>SUM(R6,R12,R18,R24,R30,R36,R42,R48,R54,R60,R66,R72,R78,R84,R90,R96,R102,R108,R114,R120,R126)</f>
        <v>197204</v>
      </c>
      <c r="S5" s="81">
        <f>SUM(S6,S12,S18,S24,S30,S36,S42,S48,S54,S60,S66,S72,S78,S84,S90,S96,S102,S108,S114,S120,S126)</f>
        <v>195671</v>
      </c>
    </row>
    <row r="6" spans="1:22" s="49" customFormat="1" x14ac:dyDescent="0.15">
      <c r="A6" s="77" t="str">
        <f>[1]연령별!A6</f>
        <v>0 - 4</v>
      </c>
      <c r="B6" s="84">
        <f t="shared" si="0"/>
        <v>70889</v>
      </c>
      <c r="C6" s="82">
        <f t="shared" si="1"/>
        <v>36607</v>
      </c>
      <c r="D6" s="82">
        <f t="shared" si="2"/>
        <v>34282</v>
      </c>
      <c r="E6" s="101">
        <v>3681</v>
      </c>
      <c r="F6" s="101">
        <v>1903</v>
      </c>
      <c r="G6" s="101">
        <v>1778</v>
      </c>
      <c r="H6" s="82">
        <v>14053</v>
      </c>
      <c r="I6" s="82">
        <v>7234</v>
      </c>
      <c r="J6" s="82">
        <v>6819</v>
      </c>
      <c r="K6" s="82">
        <v>8544</v>
      </c>
      <c r="L6" s="82">
        <v>4371</v>
      </c>
      <c r="M6" s="82">
        <v>4173</v>
      </c>
      <c r="N6" s="82">
        <v>19359</v>
      </c>
      <c r="O6" s="82">
        <v>10057</v>
      </c>
      <c r="P6" s="82">
        <v>9302</v>
      </c>
      <c r="Q6" s="82">
        <v>25252</v>
      </c>
      <c r="R6" s="82">
        <v>13042</v>
      </c>
      <c r="S6" s="82">
        <v>12210</v>
      </c>
    </row>
    <row r="7" spans="1:22" s="64" customFormat="1" x14ac:dyDescent="0.15">
      <c r="A7" s="78" t="str">
        <f>[1]연령별!A7</f>
        <v xml:space="preserve">  0  세</v>
      </c>
      <c r="B7" s="85">
        <f t="shared" si="0"/>
        <v>12407</v>
      </c>
      <c r="C7" s="83">
        <f t="shared" si="1"/>
        <v>6371</v>
      </c>
      <c r="D7" s="83">
        <f t="shared" si="2"/>
        <v>6036</v>
      </c>
      <c r="E7" s="102">
        <v>797</v>
      </c>
      <c r="F7" s="102">
        <v>407</v>
      </c>
      <c r="G7" s="102">
        <v>390</v>
      </c>
      <c r="H7" s="83">
        <v>2496</v>
      </c>
      <c r="I7" s="83">
        <v>1245</v>
      </c>
      <c r="J7" s="83">
        <v>1251</v>
      </c>
      <c r="K7" s="83">
        <v>1374</v>
      </c>
      <c r="L7" s="83">
        <v>704</v>
      </c>
      <c r="M7" s="83">
        <v>670</v>
      </c>
      <c r="N7" s="83">
        <v>3462</v>
      </c>
      <c r="O7" s="83">
        <v>1813</v>
      </c>
      <c r="P7" s="83">
        <v>1649</v>
      </c>
      <c r="Q7" s="83">
        <v>4278</v>
      </c>
      <c r="R7" s="83">
        <v>2202</v>
      </c>
      <c r="S7" s="83">
        <v>2076</v>
      </c>
    </row>
    <row r="8" spans="1:22" s="64" customFormat="1" x14ac:dyDescent="0.15">
      <c r="A8" s="78" t="str">
        <f>[1]연령별!A8</f>
        <v xml:space="preserve">  1  세</v>
      </c>
      <c r="B8" s="85">
        <f t="shared" si="0"/>
        <v>14846</v>
      </c>
      <c r="C8" s="83">
        <f t="shared" si="1"/>
        <v>7691</v>
      </c>
      <c r="D8" s="83">
        <f t="shared" si="2"/>
        <v>7155</v>
      </c>
      <c r="E8" s="102">
        <v>857</v>
      </c>
      <c r="F8" s="102">
        <v>443</v>
      </c>
      <c r="G8" s="102">
        <v>414</v>
      </c>
      <c r="H8" s="83">
        <v>2905</v>
      </c>
      <c r="I8" s="83">
        <v>1527</v>
      </c>
      <c r="J8" s="83">
        <v>1378</v>
      </c>
      <c r="K8" s="83">
        <v>1806</v>
      </c>
      <c r="L8" s="83">
        <v>935</v>
      </c>
      <c r="M8" s="83">
        <v>871</v>
      </c>
      <c r="N8" s="83">
        <v>4093</v>
      </c>
      <c r="O8" s="83">
        <v>2111</v>
      </c>
      <c r="P8" s="83">
        <v>1982</v>
      </c>
      <c r="Q8" s="83">
        <v>5185</v>
      </c>
      <c r="R8" s="83">
        <v>2675</v>
      </c>
      <c r="S8" s="83">
        <v>2510</v>
      </c>
    </row>
    <row r="9" spans="1:22" s="64" customFormat="1" x14ac:dyDescent="0.15">
      <c r="A9" s="78" t="str">
        <f>[1]연령별!A9</f>
        <v xml:space="preserve">  2  세</v>
      </c>
      <c r="B9" s="85">
        <f t="shared" si="0"/>
        <v>14564</v>
      </c>
      <c r="C9" s="83">
        <f t="shared" si="1"/>
        <v>7537</v>
      </c>
      <c r="D9" s="83">
        <f t="shared" si="2"/>
        <v>7027</v>
      </c>
      <c r="E9" s="102">
        <v>763</v>
      </c>
      <c r="F9" s="102">
        <v>382</v>
      </c>
      <c r="G9" s="102">
        <v>381</v>
      </c>
      <c r="H9" s="83">
        <v>2855</v>
      </c>
      <c r="I9" s="83">
        <v>1461</v>
      </c>
      <c r="J9" s="83">
        <v>1394</v>
      </c>
      <c r="K9" s="83">
        <v>1761</v>
      </c>
      <c r="L9" s="83">
        <v>908</v>
      </c>
      <c r="M9" s="83">
        <v>853</v>
      </c>
      <c r="N9" s="83">
        <v>3941</v>
      </c>
      <c r="O9" s="83">
        <v>2026</v>
      </c>
      <c r="P9" s="83">
        <v>1915</v>
      </c>
      <c r="Q9" s="83">
        <v>5244</v>
      </c>
      <c r="R9" s="83">
        <v>2760</v>
      </c>
      <c r="S9" s="83">
        <v>2484</v>
      </c>
    </row>
    <row r="10" spans="1:22" s="64" customFormat="1" x14ac:dyDescent="0.15">
      <c r="A10" s="78" t="str">
        <f>[1]연령별!A10</f>
        <v xml:space="preserve">  3  세</v>
      </c>
      <c r="B10" s="85">
        <f t="shared" si="0"/>
        <v>14811</v>
      </c>
      <c r="C10" s="83">
        <f t="shared" si="1"/>
        <v>7672</v>
      </c>
      <c r="D10" s="83">
        <f t="shared" si="2"/>
        <v>7139</v>
      </c>
      <c r="E10" s="102">
        <v>668</v>
      </c>
      <c r="F10" s="102">
        <v>362</v>
      </c>
      <c r="G10" s="102">
        <v>306</v>
      </c>
      <c r="H10" s="83">
        <v>2943</v>
      </c>
      <c r="I10" s="83">
        <v>1541</v>
      </c>
      <c r="J10" s="83">
        <v>1402</v>
      </c>
      <c r="K10" s="83">
        <v>1884</v>
      </c>
      <c r="L10" s="83">
        <v>955</v>
      </c>
      <c r="M10" s="83">
        <v>929</v>
      </c>
      <c r="N10" s="83">
        <v>3957</v>
      </c>
      <c r="O10" s="83">
        <v>2017</v>
      </c>
      <c r="P10" s="83">
        <v>1940</v>
      </c>
      <c r="Q10" s="83">
        <v>5359</v>
      </c>
      <c r="R10" s="83">
        <v>2797</v>
      </c>
      <c r="S10" s="83">
        <v>2562</v>
      </c>
    </row>
    <row r="11" spans="1:22" s="64" customFormat="1" x14ac:dyDescent="0.15">
      <c r="A11" s="78" t="str">
        <f>[1]연령별!A11</f>
        <v xml:space="preserve">  4  세</v>
      </c>
      <c r="B11" s="85">
        <f t="shared" si="0"/>
        <v>14261</v>
      </c>
      <c r="C11" s="83">
        <f t="shared" si="1"/>
        <v>7336</v>
      </c>
      <c r="D11" s="83">
        <f t="shared" si="2"/>
        <v>6925</v>
      </c>
      <c r="E11" s="102">
        <v>596</v>
      </c>
      <c r="F11" s="102">
        <v>309</v>
      </c>
      <c r="G11" s="102">
        <v>287</v>
      </c>
      <c r="H11" s="83">
        <v>2854</v>
      </c>
      <c r="I11" s="83">
        <v>1460</v>
      </c>
      <c r="J11" s="83">
        <v>1394</v>
      </c>
      <c r="K11" s="83">
        <v>1719</v>
      </c>
      <c r="L11" s="83">
        <v>869</v>
      </c>
      <c r="M11" s="83">
        <v>850</v>
      </c>
      <c r="N11" s="83">
        <v>3906</v>
      </c>
      <c r="O11" s="83">
        <v>2090</v>
      </c>
      <c r="P11" s="83">
        <v>1816</v>
      </c>
      <c r="Q11" s="83">
        <v>5186</v>
      </c>
      <c r="R11" s="83">
        <v>2608</v>
      </c>
      <c r="S11" s="83">
        <v>2578</v>
      </c>
    </row>
    <row r="12" spans="1:22" s="49" customFormat="1" x14ac:dyDescent="0.15">
      <c r="A12" s="77" t="str">
        <f>[1]연령별!A12</f>
        <v>5 - 9</v>
      </c>
      <c r="B12" s="84">
        <f t="shared" si="0"/>
        <v>76086</v>
      </c>
      <c r="C12" s="82">
        <f t="shared" si="1"/>
        <v>39416</v>
      </c>
      <c r="D12" s="82">
        <f t="shared" si="2"/>
        <v>36670</v>
      </c>
      <c r="E12" s="101">
        <v>3221</v>
      </c>
      <c r="F12" s="101">
        <v>1691</v>
      </c>
      <c r="G12" s="101">
        <v>1530</v>
      </c>
      <c r="H12" s="82">
        <v>16056</v>
      </c>
      <c r="I12" s="82">
        <v>8273</v>
      </c>
      <c r="J12" s="82">
        <v>7783</v>
      </c>
      <c r="K12" s="82">
        <v>9359</v>
      </c>
      <c r="L12" s="82">
        <v>4835</v>
      </c>
      <c r="M12" s="82">
        <v>4524</v>
      </c>
      <c r="N12" s="82">
        <v>20427</v>
      </c>
      <c r="O12" s="82">
        <v>10662</v>
      </c>
      <c r="P12" s="82">
        <v>9765</v>
      </c>
      <c r="Q12" s="82">
        <v>27023</v>
      </c>
      <c r="R12" s="82">
        <v>13955</v>
      </c>
      <c r="S12" s="82">
        <v>13068</v>
      </c>
    </row>
    <row r="13" spans="1:22" s="64" customFormat="1" x14ac:dyDescent="0.15">
      <c r="A13" s="78" t="str">
        <f>[1]연령별!A13</f>
        <v xml:space="preserve">  5  세</v>
      </c>
      <c r="B13" s="85">
        <f t="shared" si="0"/>
        <v>14939</v>
      </c>
      <c r="C13" s="83">
        <f t="shared" si="1"/>
        <v>7613</v>
      </c>
      <c r="D13" s="83">
        <f t="shared" si="2"/>
        <v>7326</v>
      </c>
      <c r="E13" s="102">
        <v>649</v>
      </c>
      <c r="F13" s="102">
        <v>342</v>
      </c>
      <c r="G13" s="102">
        <v>307</v>
      </c>
      <c r="H13" s="83">
        <v>3043</v>
      </c>
      <c r="I13" s="83">
        <v>1564</v>
      </c>
      <c r="J13" s="83">
        <v>1479</v>
      </c>
      <c r="K13" s="83">
        <v>1863</v>
      </c>
      <c r="L13" s="83">
        <v>947</v>
      </c>
      <c r="M13" s="83">
        <v>916</v>
      </c>
      <c r="N13" s="83">
        <v>3994</v>
      </c>
      <c r="O13" s="83">
        <v>2047</v>
      </c>
      <c r="P13" s="83">
        <v>1947</v>
      </c>
      <c r="Q13" s="83">
        <v>5390</v>
      </c>
      <c r="R13" s="83">
        <v>2713</v>
      </c>
      <c r="S13" s="83">
        <v>2677</v>
      </c>
    </row>
    <row r="14" spans="1:22" s="64" customFormat="1" x14ac:dyDescent="0.15">
      <c r="A14" s="78" t="str">
        <f>[1]연령별!A14</f>
        <v xml:space="preserve">  6  세</v>
      </c>
      <c r="B14" s="85">
        <f t="shared" si="0"/>
        <v>16302</v>
      </c>
      <c r="C14" s="83">
        <f t="shared" si="1"/>
        <v>8504</v>
      </c>
      <c r="D14" s="83">
        <f t="shared" si="2"/>
        <v>7798</v>
      </c>
      <c r="E14" s="102">
        <v>693</v>
      </c>
      <c r="F14" s="102">
        <v>347</v>
      </c>
      <c r="G14" s="102">
        <v>346</v>
      </c>
      <c r="H14" s="83">
        <v>3381</v>
      </c>
      <c r="I14" s="83">
        <v>1758</v>
      </c>
      <c r="J14" s="83">
        <v>1623</v>
      </c>
      <c r="K14" s="83">
        <v>1944</v>
      </c>
      <c r="L14" s="83">
        <v>992</v>
      </c>
      <c r="M14" s="83">
        <v>952</v>
      </c>
      <c r="N14" s="83">
        <v>4394</v>
      </c>
      <c r="O14" s="83">
        <v>2336</v>
      </c>
      <c r="P14" s="83">
        <v>2058</v>
      </c>
      <c r="Q14" s="83">
        <v>5890</v>
      </c>
      <c r="R14" s="83">
        <v>3071</v>
      </c>
      <c r="S14" s="83">
        <v>2819</v>
      </c>
    </row>
    <row r="15" spans="1:22" s="64" customFormat="1" x14ac:dyDescent="0.15">
      <c r="A15" s="78" t="str">
        <f>[1]연령별!A15</f>
        <v xml:space="preserve">  7  세</v>
      </c>
      <c r="B15" s="85">
        <f t="shared" si="0"/>
        <v>14756</v>
      </c>
      <c r="C15" s="83">
        <f t="shared" si="1"/>
        <v>7687</v>
      </c>
      <c r="D15" s="83">
        <f t="shared" si="2"/>
        <v>7069</v>
      </c>
      <c r="E15" s="102">
        <v>621</v>
      </c>
      <c r="F15" s="102">
        <v>328</v>
      </c>
      <c r="G15" s="102">
        <v>293</v>
      </c>
      <c r="H15" s="83">
        <v>3129</v>
      </c>
      <c r="I15" s="83">
        <v>1630</v>
      </c>
      <c r="J15" s="83">
        <v>1499</v>
      </c>
      <c r="K15" s="83">
        <v>1871</v>
      </c>
      <c r="L15" s="83">
        <v>962</v>
      </c>
      <c r="M15" s="83">
        <v>909</v>
      </c>
      <c r="N15" s="83">
        <v>3925</v>
      </c>
      <c r="O15" s="83">
        <v>2051</v>
      </c>
      <c r="P15" s="83">
        <v>1874</v>
      </c>
      <c r="Q15" s="83">
        <v>5210</v>
      </c>
      <c r="R15" s="83">
        <v>2716</v>
      </c>
      <c r="S15" s="83">
        <v>2494</v>
      </c>
    </row>
    <row r="16" spans="1:22" s="64" customFormat="1" x14ac:dyDescent="0.15">
      <c r="A16" s="78" t="str">
        <f>[1]연령별!A16</f>
        <v xml:space="preserve">  8  세</v>
      </c>
      <c r="B16" s="85">
        <f t="shared" si="0"/>
        <v>14330</v>
      </c>
      <c r="C16" s="83">
        <f t="shared" si="1"/>
        <v>7431</v>
      </c>
      <c r="D16" s="83">
        <f t="shared" si="2"/>
        <v>6899</v>
      </c>
      <c r="E16" s="102">
        <v>572</v>
      </c>
      <c r="F16" s="102">
        <v>312</v>
      </c>
      <c r="G16" s="102">
        <v>260</v>
      </c>
      <c r="H16" s="83">
        <v>3063</v>
      </c>
      <c r="I16" s="83">
        <v>1564</v>
      </c>
      <c r="J16" s="83">
        <v>1499</v>
      </c>
      <c r="K16" s="83">
        <v>1729</v>
      </c>
      <c r="L16" s="83">
        <v>898</v>
      </c>
      <c r="M16" s="83">
        <v>831</v>
      </c>
      <c r="N16" s="83">
        <v>3873</v>
      </c>
      <c r="O16" s="83">
        <v>2012</v>
      </c>
      <c r="P16" s="83">
        <v>1861</v>
      </c>
      <c r="Q16" s="83">
        <v>5093</v>
      </c>
      <c r="R16" s="83">
        <v>2645</v>
      </c>
      <c r="S16" s="83">
        <v>2448</v>
      </c>
    </row>
    <row r="17" spans="1:19" s="64" customFormat="1" x14ac:dyDescent="0.15">
      <c r="A17" s="78" t="str">
        <f>[1]연령별!A17</f>
        <v xml:space="preserve">  9  세</v>
      </c>
      <c r="B17" s="85">
        <f t="shared" si="0"/>
        <v>15759</v>
      </c>
      <c r="C17" s="83">
        <f t="shared" si="1"/>
        <v>8181</v>
      </c>
      <c r="D17" s="83">
        <f t="shared" si="2"/>
        <v>7578</v>
      </c>
      <c r="E17" s="102">
        <v>686</v>
      </c>
      <c r="F17" s="102">
        <v>362</v>
      </c>
      <c r="G17" s="102">
        <v>324</v>
      </c>
      <c r="H17" s="83">
        <v>3440</v>
      </c>
      <c r="I17" s="83">
        <v>1757</v>
      </c>
      <c r="J17" s="83">
        <v>1683</v>
      </c>
      <c r="K17" s="83">
        <v>1952</v>
      </c>
      <c r="L17" s="83">
        <v>1036</v>
      </c>
      <c r="M17" s="83">
        <v>916</v>
      </c>
      <c r="N17" s="83">
        <v>4241</v>
      </c>
      <c r="O17" s="83">
        <v>2216</v>
      </c>
      <c r="P17" s="83">
        <v>2025</v>
      </c>
      <c r="Q17" s="83">
        <v>5440</v>
      </c>
      <c r="R17" s="83">
        <v>2810</v>
      </c>
      <c r="S17" s="83">
        <v>2630</v>
      </c>
    </row>
    <row r="18" spans="1:19" s="49" customFormat="1" x14ac:dyDescent="0.15">
      <c r="A18" s="77" t="str">
        <f>[1]연령별!A18</f>
        <v>10-14</v>
      </c>
      <c r="B18" s="84">
        <f t="shared" si="0"/>
        <v>97957</v>
      </c>
      <c r="C18" s="82">
        <f t="shared" si="1"/>
        <v>51039</v>
      </c>
      <c r="D18" s="82">
        <f t="shared" si="2"/>
        <v>46918</v>
      </c>
      <c r="E18" s="101">
        <v>4415</v>
      </c>
      <c r="F18" s="101">
        <v>2348</v>
      </c>
      <c r="G18" s="101">
        <v>2067</v>
      </c>
      <c r="H18" s="82">
        <v>21840</v>
      </c>
      <c r="I18" s="82">
        <v>11530</v>
      </c>
      <c r="J18" s="82">
        <v>10310</v>
      </c>
      <c r="K18" s="82">
        <v>12955</v>
      </c>
      <c r="L18" s="82">
        <v>6657</v>
      </c>
      <c r="M18" s="82">
        <v>6298</v>
      </c>
      <c r="N18" s="82">
        <v>27337</v>
      </c>
      <c r="O18" s="82">
        <v>14292</v>
      </c>
      <c r="P18" s="82">
        <v>13045</v>
      </c>
      <c r="Q18" s="82">
        <v>31410</v>
      </c>
      <c r="R18" s="82">
        <v>16212</v>
      </c>
      <c r="S18" s="82">
        <v>15198</v>
      </c>
    </row>
    <row r="19" spans="1:19" s="64" customFormat="1" x14ac:dyDescent="0.15">
      <c r="A19" s="78" t="str">
        <f>[1]연령별!A19</f>
        <v>10  세</v>
      </c>
      <c r="B19" s="85">
        <f t="shared" si="0"/>
        <v>17103</v>
      </c>
      <c r="C19" s="83">
        <f t="shared" si="1"/>
        <v>9010</v>
      </c>
      <c r="D19" s="83">
        <f t="shared" si="2"/>
        <v>8093</v>
      </c>
      <c r="E19" s="102">
        <v>763</v>
      </c>
      <c r="F19" s="102">
        <v>424</v>
      </c>
      <c r="G19" s="102">
        <v>339</v>
      </c>
      <c r="H19" s="83">
        <v>3720</v>
      </c>
      <c r="I19" s="83">
        <v>1986</v>
      </c>
      <c r="J19" s="83">
        <v>1734</v>
      </c>
      <c r="K19" s="83">
        <v>2086</v>
      </c>
      <c r="L19" s="83">
        <v>1090</v>
      </c>
      <c r="M19" s="83">
        <v>996</v>
      </c>
      <c r="N19" s="83">
        <v>4732</v>
      </c>
      <c r="O19" s="83">
        <v>2487</v>
      </c>
      <c r="P19" s="83">
        <v>2245</v>
      </c>
      <c r="Q19" s="83">
        <v>5802</v>
      </c>
      <c r="R19" s="83">
        <v>3023</v>
      </c>
      <c r="S19" s="83">
        <v>2779</v>
      </c>
    </row>
    <row r="20" spans="1:19" s="64" customFormat="1" x14ac:dyDescent="0.15">
      <c r="A20" s="78" t="str">
        <f>[1]연령별!A20</f>
        <v>11  세</v>
      </c>
      <c r="B20" s="85">
        <f t="shared" si="0"/>
        <v>16902</v>
      </c>
      <c r="C20" s="83">
        <f t="shared" si="1"/>
        <v>8805</v>
      </c>
      <c r="D20" s="83">
        <f t="shared" si="2"/>
        <v>8097</v>
      </c>
      <c r="E20" s="102">
        <v>736</v>
      </c>
      <c r="F20" s="102">
        <v>393</v>
      </c>
      <c r="G20" s="102">
        <v>343</v>
      </c>
      <c r="H20" s="83">
        <v>3812</v>
      </c>
      <c r="I20" s="83">
        <v>2061</v>
      </c>
      <c r="J20" s="83">
        <v>1751</v>
      </c>
      <c r="K20" s="83">
        <v>2210</v>
      </c>
      <c r="L20" s="83">
        <v>1120</v>
      </c>
      <c r="M20" s="83">
        <v>1090</v>
      </c>
      <c r="N20" s="83">
        <v>4650</v>
      </c>
      <c r="O20" s="83">
        <v>2408</v>
      </c>
      <c r="P20" s="83">
        <v>2242</v>
      </c>
      <c r="Q20" s="83">
        <v>5494</v>
      </c>
      <c r="R20" s="83">
        <v>2823</v>
      </c>
      <c r="S20" s="83">
        <v>2671</v>
      </c>
    </row>
    <row r="21" spans="1:19" s="64" customFormat="1" x14ac:dyDescent="0.15">
      <c r="A21" s="78" t="str">
        <f>[1]연령별!A21</f>
        <v>12  세</v>
      </c>
      <c r="B21" s="85">
        <f t="shared" si="0"/>
        <v>19550</v>
      </c>
      <c r="C21" s="83">
        <f t="shared" si="1"/>
        <v>10114</v>
      </c>
      <c r="D21" s="83">
        <f t="shared" si="2"/>
        <v>9436</v>
      </c>
      <c r="E21" s="102">
        <v>868</v>
      </c>
      <c r="F21" s="102">
        <v>451</v>
      </c>
      <c r="G21" s="102">
        <v>417</v>
      </c>
      <c r="H21" s="83">
        <v>4386</v>
      </c>
      <c r="I21" s="83">
        <v>2257</v>
      </c>
      <c r="J21" s="83">
        <v>2129</v>
      </c>
      <c r="K21" s="83">
        <v>2567</v>
      </c>
      <c r="L21" s="83">
        <v>1334</v>
      </c>
      <c r="M21" s="83">
        <v>1233</v>
      </c>
      <c r="N21" s="83">
        <v>5412</v>
      </c>
      <c r="O21" s="83">
        <v>2838</v>
      </c>
      <c r="P21" s="83">
        <v>2574</v>
      </c>
      <c r="Q21" s="83">
        <v>6317</v>
      </c>
      <c r="R21" s="83">
        <v>3234</v>
      </c>
      <c r="S21" s="83">
        <v>3083</v>
      </c>
    </row>
    <row r="22" spans="1:19" s="64" customFormat="1" x14ac:dyDescent="0.15">
      <c r="A22" s="78" t="str">
        <f>[1]연령별!A22</f>
        <v>13  세</v>
      </c>
      <c r="B22" s="85">
        <f t="shared" si="0"/>
        <v>22584</v>
      </c>
      <c r="C22" s="83">
        <f t="shared" si="1"/>
        <v>11804</v>
      </c>
      <c r="D22" s="83">
        <f t="shared" si="2"/>
        <v>10780</v>
      </c>
      <c r="E22" s="102">
        <v>1046</v>
      </c>
      <c r="F22" s="102">
        <v>558</v>
      </c>
      <c r="G22" s="102">
        <v>488</v>
      </c>
      <c r="H22" s="83">
        <v>5014</v>
      </c>
      <c r="I22" s="83">
        <v>2628</v>
      </c>
      <c r="J22" s="83">
        <v>2386</v>
      </c>
      <c r="K22" s="83">
        <v>3018</v>
      </c>
      <c r="L22" s="83">
        <v>1540</v>
      </c>
      <c r="M22" s="83">
        <v>1478</v>
      </c>
      <c r="N22" s="83">
        <v>6366</v>
      </c>
      <c r="O22" s="83">
        <v>3387</v>
      </c>
      <c r="P22" s="83">
        <v>2979</v>
      </c>
      <c r="Q22" s="83">
        <v>7140</v>
      </c>
      <c r="R22" s="83">
        <v>3691</v>
      </c>
      <c r="S22" s="83">
        <v>3449</v>
      </c>
    </row>
    <row r="23" spans="1:19" s="64" customFormat="1" x14ac:dyDescent="0.15">
      <c r="A23" s="78" t="str">
        <f>[1]연령별!A23</f>
        <v>14  세</v>
      </c>
      <c r="B23" s="85">
        <f t="shared" si="0"/>
        <v>21818</v>
      </c>
      <c r="C23" s="83">
        <f t="shared" si="1"/>
        <v>11306</v>
      </c>
      <c r="D23" s="83">
        <f t="shared" si="2"/>
        <v>10512</v>
      </c>
      <c r="E23" s="102">
        <v>1002</v>
      </c>
      <c r="F23" s="102">
        <v>522</v>
      </c>
      <c r="G23" s="102">
        <v>480</v>
      </c>
      <c r="H23" s="83">
        <v>4908</v>
      </c>
      <c r="I23" s="83">
        <v>2598</v>
      </c>
      <c r="J23" s="83">
        <v>2310</v>
      </c>
      <c r="K23" s="83">
        <v>3074</v>
      </c>
      <c r="L23" s="83">
        <v>1573</v>
      </c>
      <c r="M23" s="83">
        <v>1501</v>
      </c>
      <c r="N23" s="83">
        <v>6177</v>
      </c>
      <c r="O23" s="83">
        <v>3172</v>
      </c>
      <c r="P23" s="83">
        <v>3005</v>
      </c>
      <c r="Q23" s="83">
        <v>6657</v>
      </c>
      <c r="R23" s="83">
        <v>3441</v>
      </c>
      <c r="S23" s="83">
        <v>3216</v>
      </c>
    </row>
    <row r="24" spans="1:19" s="49" customFormat="1" x14ac:dyDescent="0.15">
      <c r="A24" s="77" t="str">
        <f>[1]연령별!A24</f>
        <v>15-19</v>
      </c>
      <c r="B24" s="84">
        <f t="shared" si="0"/>
        <v>118116</v>
      </c>
      <c r="C24" s="82">
        <f t="shared" si="1"/>
        <v>61471</v>
      </c>
      <c r="D24" s="82">
        <f t="shared" si="2"/>
        <v>56645</v>
      </c>
      <c r="E24" s="101">
        <v>6183</v>
      </c>
      <c r="F24" s="101">
        <v>3188</v>
      </c>
      <c r="G24" s="101">
        <v>2995</v>
      </c>
      <c r="H24" s="82">
        <v>26304</v>
      </c>
      <c r="I24" s="82">
        <v>13817</v>
      </c>
      <c r="J24" s="82">
        <v>12487</v>
      </c>
      <c r="K24" s="82">
        <v>17424</v>
      </c>
      <c r="L24" s="82">
        <v>8867</v>
      </c>
      <c r="M24" s="82">
        <v>8557</v>
      </c>
      <c r="N24" s="82">
        <v>35642</v>
      </c>
      <c r="O24" s="82">
        <v>18696</v>
      </c>
      <c r="P24" s="82">
        <v>16946</v>
      </c>
      <c r="Q24" s="82">
        <v>32563</v>
      </c>
      <c r="R24" s="82">
        <v>16903</v>
      </c>
      <c r="S24" s="82">
        <v>15660</v>
      </c>
    </row>
    <row r="25" spans="1:19" s="64" customFormat="1" x14ac:dyDescent="0.15">
      <c r="A25" s="78" t="str">
        <f>[1]연령별!A25</f>
        <v>15  세</v>
      </c>
      <c r="B25" s="85">
        <f t="shared" si="0"/>
        <v>22738</v>
      </c>
      <c r="C25" s="83">
        <f t="shared" si="1"/>
        <v>11814</v>
      </c>
      <c r="D25" s="83">
        <f t="shared" si="2"/>
        <v>10924</v>
      </c>
      <c r="E25" s="102">
        <v>1166</v>
      </c>
      <c r="F25" s="102">
        <v>613</v>
      </c>
      <c r="G25" s="102">
        <v>553</v>
      </c>
      <c r="H25" s="83">
        <v>5047</v>
      </c>
      <c r="I25" s="83">
        <v>2656</v>
      </c>
      <c r="J25" s="83">
        <v>2391</v>
      </c>
      <c r="K25" s="83">
        <v>3320</v>
      </c>
      <c r="L25" s="83">
        <v>1713</v>
      </c>
      <c r="M25" s="83">
        <v>1607</v>
      </c>
      <c r="N25" s="83">
        <v>6543</v>
      </c>
      <c r="O25" s="83">
        <v>3425</v>
      </c>
      <c r="P25" s="83">
        <v>3118</v>
      </c>
      <c r="Q25" s="83">
        <v>6662</v>
      </c>
      <c r="R25" s="83">
        <v>3407</v>
      </c>
      <c r="S25" s="83">
        <v>3255</v>
      </c>
    </row>
    <row r="26" spans="1:19" s="64" customFormat="1" x14ac:dyDescent="0.15">
      <c r="A26" s="78" t="str">
        <f>[1]연령별!A26</f>
        <v>16  세</v>
      </c>
      <c r="B26" s="85">
        <f t="shared" si="0"/>
        <v>23692</v>
      </c>
      <c r="C26" s="83">
        <f t="shared" si="1"/>
        <v>12221</v>
      </c>
      <c r="D26" s="83">
        <f t="shared" si="2"/>
        <v>11471</v>
      </c>
      <c r="E26" s="102">
        <v>1176</v>
      </c>
      <c r="F26" s="102">
        <v>605</v>
      </c>
      <c r="G26" s="102">
        <v>571</v>
      </c>
      <c r="H26" s="83">
        <v>5327</v>
      </c>
      <c r="I26" s="83">
        <v>2794</v>
      </c>
      <c r="J26" s="83">
        <v>2533</v>
      </c>
      <c r="K26" s="83">
        <v>3411</v>
      </c>
      <c r="L26" s="83">
        <v>1744</v>
      </c>
      <c r="M26" s="83">
        <v>1667</v>
      </c>
      <c r="N26" s="83">
        <v>7053</v>
      </c>
      <c r="O26" s="83">
        <v>3598</v>
      </c>
      <c r="P26" s="83">
        <v>3455</v>
      </c>
      <c r="Q26" s="83">
        <v>6725</v>
      </c>
      <c r="R26" s="83">
        <v>3480</v>
      </c>
      <c r="S26" s="83">
        <v>3245</v>
      </c>
    </row>
    <row r="27" spans="1:19" s="64" customFormat="1" x14ac:dyDescent="0.15">
      <c r="A27" s="78" t="str">
        <f>[1]연령별!A27</f>
        <v>17  세</v>
      </c>
      <c r="B27" s="85">
        <f t="shared" si="0"/>
        <v>23638</v>
      </c>
      <c r="C27" s="83">
        <f t="shared" si="1"/>
        <v>12340</v>
      </c>
      <c r="D27" s="83">
        <f t="shared" si="2"/>
        <v>11298</v>
      </c>
      <c r="E27" s="102">
        <v>1190</v>
      </c>
      <c r="F27" s="102">
        <v>597</v>
      </c>
      <c r="G27" s="102">
        <v>593</v>
      </c>
      <c r="H27" s="83">
        <v>5211</v>
      </c>
      <c r="I27" s="83">
        <v>2758</v>
      </c>
      <c r="J27" s="83">
        <v>2453</v>
      </c>
      <c r="K27" s="83">
        <v>3490</v>
      </c>
      <c r="L27" s="83">
        <v>1757</v>
      </c>
      <c r="M27" s="83">
        <v>1733</v>
      </c>
      <c r="N27" s="83">
        <v>7167</v>
      </c>
      <c r="O27" s="83">
        <v>3788</v>
      </c>
      <c r="P27" s="83">
        <v>3379</v>
      </c>
      <c r="Q27" s="83">
        <v>6580</v>
      </c>
      <c r="R27" s="83">
        <v>3440</v>
      </c>
      <c r="S27" s="83">
        <v>3140</v>
      </c>
    </row>
    <row r="28" spans="1:19" s="64" customFormat="1" x14ac:dyDescent="0.15">
      <c r="A28" s="78" t="str">
        <f>[1]연령별!A28</f>
        <v>18  세</v>
      </c>
      <c r="B28" s="85">
        <f t="shared" si="0"/>
        <v>24407</v>
      </c>
      <c r="C28" s="83">
        <f t="shared" si="1"/>
        <v>12550</v>
      </c>
      <c r="D28" s="83">
        <f t="shared" si="2"/>
        <v>11857</v>
      </c>
      <c r="E28" s="102">
        <v>1269</v>
      </c>
      <c r="F28" s="102">
        <v>618</v>
      </c>
      <c r="G28" s="102">
        <v>651</v>
      </c>
      <c r="H28" s="83">
        <v>5507</v>
      </c>
      <c r="I28" s="83">
        <v>2872</v>
      </c>
      <c r="J28" s="83">
        <v>2635</v>
      </c>
      <c r="K28" s="83">
        <v>3687</v>
      </c>
      <c r="L28" s="83">
        <v>1840</v>
      </c>
      <c r="M28" s="83">
        <v>1847</v>
      </c>
      <c r="N28" s="83">
        <v>7538</v>
      </c>
      <c r="O28" s="83">
        <v>3920</v>
      </c>
      <c r="P28" s="83">
        <v>3618</v>
      </c>
      <c r="Q28" s="83">
        <v>6406</v>
      </c>
      <c r="R28" s="83">
        <v>3300</v>
      </c>
      <c r="S28" s="83">
        <v>3106</v>
      </c>
    </row>
    <row r="29" spans="1:19" s="64" customFormat="1" x14ac:dyDescent="0.15">
      <c r="A29" s="78" t="str">
        <f>[1]연령별!A29</f>
        <v>19  세</v>
      </c>
      <c r="B29" s="85">
        <f t="shared" si="0"/>
        <v>23641</v>
      </c>
      <c r="C29" s="83">
        <f t="shared" si="1"/>
        <v>12546</v>
      </c>
      <c r="D29" s="83">
        <f t="shared" si="2"/>
        <v>11095</v>
      </c>
      <c r="E29" s="102">
        <v>1382</v>
      </c>
      <c r="F29" s="102">
        <v>755</v>
      </c>
      <c r="G29" s="102">
        <v>627</v>
      </c>
      <c r="H29" s="83">
        <v>5212</v>
      </c>
      <c r="I29" s="83">
        <v>2737</v>
      </c>
      <c r="J29" s="83">
        <v>2475</v>
      </c>
      <c r="K29" s="83">
        <v>3516</v>
      </c>
      <c r="L29" s="83">
        <v>1813</v>
      </c>
      <c r="M29" s="83">
        <v>1703</v>
      </c>
      <c r="N29" s="83">
        <v>7341</v>
      </c>
      <c r="O29" s="83">
        <v>3965</v>
      </c>
      <c r="P29" s="83">
        <v>3376</v>
      </c>
      <c r="Q29" s="83">
        <v>6190</v>
      </c>
      <c r="R29" s="83">
        <v>3276</v>
      </c>
      <c r="S29" s="83">
        <v>2914</v>
      </c>
    </row>
    <row r="30" spans="1:19" s="49" customFormat="1" x14ac:dyDescent="0.15">
      <c r="A30" s="77" t="str">
        <f>[1]연령별!A30</f>
        <v>20-24</v>
      </c>
      <c r="B30" s="84">
        <f t="shared" si="0"/>
        <v>105866</v>
      </c>
      <c r="C30" s="82">
        <f t="shared" si="1"/>
        <v>55514</v>
      </c>
      <c r="D30" s="82">
        <f t="shared" si="2"/>
        <v>50352</v>
      </c>
      <c r="E30" s="101">
        <v>7048</v>
      </c>
      <c r="F30" s="101">
        <v>3614</v>
      </c>
      <c r="G30" s="101">
        <v>3434</v>
      </c>
      <c r="H30" s="82">
        <v>22896</v>
      </c>
      <c r="I30" s="82">
        <v>11940</v>
      </c>
      <c r="J30" s="82">
        <v>10956</v>
      </c>
      <c r="K30" s="82">
        <v>16094</v>
      </c>
      <c r="L30" s="82">
        <v>8352</v>
      </c>
      <c r="M30" s="82">
        <v>7742</v>
      </c>
      <c r="N30" s="82">
        <v>34184</v>
      </c>
      <c r="O30" s="82">
        <v>17950</v>
      </c>
      <c r="P30" s="82">
        <v>16234</v>
      </c>
      <c r="Q30" s="82">
        <v>25644</v>
      </c>
      <c r="R30" s="82">
        <v>13658</v>
      </c>
      <c r="S30" s="82">
        <v>11986</v>
      </c>
    </row>
    <row r="31" spans="1:19" s="64" customFormat="1" x14ac:dyDescent="0.15">
      <c r="A31" s="78" t="str">
        <f>[1]연령별!A31</f>
        <v>20  세</v>
      </c>
      <c r="B31" s="85">
        <f t="shared" si="0"/>
        <v>23234</v>
      </c>
      <c r="C31" s="83">
        <f t="shared" si="1"/>
        <v>12282</v>
      </c>
      <c r="D31" s="83">
        <f t="shared" si="2"/>
        <v>10952</v>
      </c>
      <c r="E31" s="102">
        <v>1355</v>
      </c>
      <c r="F31" s="102">
        <v>686</v>
      </c>
      <c r="G31" s="102">
        <v>669</v>
      </c>
      <c r="H31" s="83">
        <v>5059</v>
      </c>
      <c r="I31" s="83">
        <v>2658</v>
      </c>
      <c r="J31" s="83">
        <v>2401</v>
      </c>
      <c r="K31" s="83">
        <v>3537</v>
      </c>
      <c r="L31" s="83">
        <v>1849</v>
      </c>
      <c r="M31" s="83">
        <v>1688</v>
      </c>
      <c r="N31" s="83">
        <v>7325</v>
      </c>
      <c r="O31" s="83">
        <v>3890</v>
      </c>
      <c r="P31" s="83">
        <v>3435</v>
      </c>
      <c r="Q31" s="83">
        <v>5958</v>
      </c>
      <c r="R31" s="83">
        <v>3199</v>
      </c>
      <c r="S31" s="83">
        <v>2759</v>
      </c>
    </row>
    <row r="32" spans="1:19" s="64" customFormat="1" x14ac:dyDescent="0.15">
      <c r="A32" s="78" t="str">
        <f>[1]연령별!A32</f>
        <v>21  세</v>
      </c>
      <c r="B32" s="85">
        <f t="shared" si="0"/>
        <v>23380</v>
      </c>
      <c r="C32" s="83">
        <f t="shared" si="1"/>
        <v>12308</v>
      </c>
      <c r="D32" s="83">
        <f t="shared" si="2"/>
        <v>11072</v>
      </c>
      <c r="E32" s="102">
        <v>1504</v>
      </c>
      <c r="F32" s="102">
        <v>774</v>
      </c>
      <c r="G32" s="102">
        <v>730</v>
      </c>
      <c r="H32" s="83">
        <v>5024</v>
      </c>
      <c r="I32" s="83">
        <v>2628</v>
      </c>
      <c r="J32" s="83">
        <v>2396</v>
      </c>
      <c r="K32" s="83">
        <v>3489</v>
      </c>
      <c r="L32" s="83">
        <v>1812</v>
      </c>
      <c r="M32" s="83">
        <v>1677</v>
      </c>
      <c r="N32" s="83">
        <v>7491</v>
      </c>
      <c r="O32" s="83">
        <v>3925</v>
      </c>
      <c r="P32" s="83">
        <v>3566</v>
      </c>
      <c r="Q32" s="83">
        <v>5872</v>
      </c>
      <c r="R32" s="83">
        <v>3169</v>
      </c>
      <c r="S32" s="83">
        <v>2703</v>
      </c>
    </row>
    <row r="33" spans="1:19" s="64" customFormat="1" x14ac:dyDescent="0.15">
      <c r="A33" s="78" t="str">
        <f>[1]연령별!A33</f>
        <v>22  세</v>
      </c>
      <c r="B33" s="85">
        <f t="shared" si="0"/>
        <v>21705</v>
      </c>
      <c r="C33" s="83">
        <f t="shared" si="1"/>
        <v>11292</v>
      </c>
      <c r="D33" s="83">
        <f t="shared" si="2"/>
        <v>10413</v>
      </c>
      <c r="E33" s="102">
        <v>1417</v>
      </c>
      <c r="F33" s="102">
        <v>699</v>
      </c>
      <c r="G33" s="102">
        <v>718</v>
      </c>
      <c r="H33" s="83">
        <v>4693</v>
      </c>
      <c r="I33" s="83">
        <v>2444</v>
      </c>
      <c r="J33" s="83">
        <v>2249</v>
      </c>
      <c r="K33" s="83">
        <v>3395</v>
      </c>
      <c r="L33" s="83">
        <v>1735</v>
      </c>
      <c r="M33" s="83">
        <v>1660</v>
      </c>
      <c r="N33" s="83">
        <v>7021</v>
      </c>
      <c r="O33" s="83">
        <v>3670</v>
      </c>
      <c r="P33" s="83">
        <v>3351</v>
      </c>
      <c r="Q33" s="83">
        <v>5179</v>
      </c>
      <c r="R33" s="83">
        <v>2744</v>
      </c>
      <c r="S33" s="83">
        <v>2435</v>
      </c>
    </row>
    <row r="34" spans="1:19" s="64" customFormat="1" x14ac:dyDescent="0.15">
      <c r="A34" s="78" t="str">
        <f>[1]연령별!A34</f>
        <v>23  세</v>
      </c>
      <c r="B34" s="85">
        <f t="shared" si="0"/>
        <v>19160</v>
      </c>
      <c r="C34" s="83">
        <f t="shared" si="1"/>
        <v>10162</v>
      </c>
      <c r="D34" s="83">
        <f t="shared" si="2"/>
        <v>8998</v>
      </c>
      <c r="E34" s="102">
        <v>1361</v>
      </c>
      <c r="F34" s="102">
        <v>734</v>
      </c>
      <c r="G34" s="102">
        <v>627</v>
      </c>
      <c r="H34" s="83">
        <v>4109</v>
      </c>
      <c r="I34" s="83">
        <v>2202</v>
      </c>
      <c r="J34" s="83">
        <v>1907</v>
      </c>
      <c r="K34" s="83">
        <v>2847</v>
      </c>
      <c r="L34" s="83">
        <v>1502</v>
      </c>
      <c r="M34" s="83">
        <v>1345</v>
      </c>
      <c r="N34" s="83">
        <v>6356</v>
      </c>
      <c r="O34" s="83">
        <v>3341</v>
      </c>
      <c r="P34" s="83">
        <v>3015</v>
      </c>
      <c r="Q34" s="83">
        <v>4487</v>
      </c>
      <c r="R34" s="83">
        <v>2383</v>
      </c>
      <c r="S34" s="83">
        <v>2104</v>
      </c>
    </row>
    <row r="35" spans="1:19" s="64" customFormat="1" x14ac:dyDescent="0.15">
      <c r="A35" s="78" t="str">
        <f>[1]연령별!A35</f>
        <v>24  세</v>
      </c>
      <c r="B35" s="85">
        <f t="shared" si="0"/>
        <v>18387</v>
      </c>
      <c r="C35" s="83">
        <f t="shared" si="1"/>
        <v>9470</v>
      </c>
      <c r="D35" s="83">
        <f t="shared" si="2"/>
        <v>8917</v>
      </c>
      <c r="E35" s="102">
        <v>1411</v>
      </c>
      <c r="F35" s="102">
        <v>721</v>
      </c>
      <c r="G35" s="102">
        <v>690</v>
      </c>
      <c r="H35" s="83">
        <v>4011</v>
      </c>
      <c r="I35" s="83">
        <v>2008</v>
      </c>
      <c r="J35" s="83">
        <v>2003</v>
      </c>
      <c r="K35" s="83">
        <v>2826</v>
      </c>
      <c r="L35" s="83">
        <v>1454</v>
      </c>
      <c r="M35" s="83">
        <v>1372</v>
      </c>
      <c r="N35" s="83">
        <v>5991</v>
      </c>
      <c r="O35" s="83">
        <v>3124</v>
      </c>
      <c r="P35" s="83">
        <v>2867</v>
      </c>
      <c r="Q35" s="83">
        <v>4148</v>
      </c>
      <c r="R35" s="83">
        <v>2163</v>
      </c>
      <c r="S35" s="83">
        <v>1985</v>
      </c>
    </row>
    <row r="36" spans="1:19" s="49" customFormat="1" x14ac:dyDescent="0.15">
      <c r="A36" s="77" t="str">
        <f>[1]연령별!A36</f>
        <v>25-29</v>
      </c>
      <c r="B36" s="84">
        <f t="shared" si="0"/>
        <v>90524</v>
      </c>
      <c r="C36" s="82">
        <f t="shared" si="1"/>
        <v>46054</v>
      </c>
      <c r="D36" s="82">
        <f t="shared" si="2"/>
        <v>44470</v>
      </c>
      <c r="E36" s="101">
        <v>7029</v>
      </c>
      <c r="F36" s="101">
        <v>3686</v>
      </c>
      <c r="G36" s="101">
        <v>3343</v>
      </c>
      <c r="H36" s="82">
        <v>19905</v>
      </c>
      <c r="I36" s="82">
        <v>10016</v>
      </c>
      <c r="J36" s="82">
        <v>9889</v>
      </c>
      <c r="K36" s="82">
        <v>13209</v>
      </c>
      <c r="L36" s="82">
        <v>6653</v>
      </c>
      <c r="M36" s="82">
        <v>6556</v>
      </c>
      <c r="N36" s="82">
        <v>29423</v>
      </c>
      <c r="O36" s="82">
        <v>15127</v>
      </c>
      <c r="P36" s="82">
        <v>14296</v>
      </c>
      <c r="Q36" s="82">
        <v>20958</v>
      </c>
      <c r="R36" s="82">
        <v>10572</v>
      </c>
      <c r="S36" s="82">
        <v>10386</v>
      </c>
    </row>
    <row r="37" spans="1:19" s="64" customFormat="1" x14ac:dyDescent="0.15">
      <c r="A37" s="78" t="str">
        <f>[1]연령별!A37</f>
        <v>25 세</v>
      </c>
      <c r="B37" s="85">
        <f t="shared" ref="B37:B68" si="3">SUM(C37:D37)</f>
        <v>17775</v>
      </c>
      <c r="C37" s="83">
        <f t="shared" ref="C37:C68" si="4">SUM(F37,I37,L37,O37,R37)</f>
        <v>9202</v>
      </c>
      <c r="D37" s="83">
        <f t="shared" ref="D37:D68" si="5">SUM(G37,J37,M37,P37,S37)</f>
        <v>8573</v>
      </c>
      <c r="E37" s="102">
        <v>1385</v>
      </c>
      <c r="F37" s="102">
        <v>737</v>
      </c>
      <c r="G37" s="102">
        <v>648</v>
      </c>
      <c r="H37" s="83">
        <v>3882</v>
      </c>
      <c r="I37" s="83">
        <v>1967</v>
      </c>
      <c r="J37" s="83">
        <v>1915</v>
      </c>
      <c r="K37" s="83">
        <v>2641</v>
      </c>
      <c r="L37" s="83">
        <v>1356</v>
      </c>
      <c r="M37" s="83">
        <v>1285</v>
      </c>
      <c r="N37" s="83">
        <v>5950</v>
      </c>
      <c r="O37" s="83">
        <v>3102</v>
      </c>
      <c r="P37" s="83">
        <v>2848</v>
      </c>
      <c r="Q37" s="83">
        <v>3917</v>
      </c>
      <c r="R37" s="83">
        <v>2040</v>
      </c>
      <c r="S37" s="83">
        <v>1877</v>
      </c>
    </row>
    <row r="38" spans="1:19" s="64" customFormat="1" x14ac:dyDescent="0.15">
      <c r="A38" s="78" t="str">
        <f>[1]연령별!A38</f>
        <v>26 세</v>
      </c>
      <c r="B38" s="85">
        <f t="shared" si="3"/>
        <v>17554</v>
      </c>
      <c r="C38" s="83">
        <f t="shared" si="4"/>
        <v>8905</v>
      </c>
      <c r="D38" s="83">
        <f t="shared" si="5"/>
        <v>8649</v>
      </c>
      <c r="E38" s="102">
        <v>1368</v>
      </c>
      <c r="F38" s="102">
        <v>672</v>
      </c>
      <c r="G38" s="102">
        <v>696</v>
      </c>
      <c r="H38" s="83">
        <v>3811</v>
      </c>
      <c r="I38" s="83">
        <v>1914</v>
      </c>
      <c r="J38" s="83">
        <v>1897</v>
      </c>
      <c r="K38" s="83">
        <v>2650</v>
      </c>
      <c r="L38" s="83">
        <v>1348</v>
      </c>
      <c r="M38" s="83">
        <v>1302</v>
      </c>
      <c r="N38" s="83">
        <v>5692</v>
      </c>
      <c r="O38" s="83">
        <v>2897</v>
      </c>
      <c r="P38" s="83">
        <v>2795</v>
      </c>
      <c r="Q38" s="83">
        <v>4033</v>
      </c>
      <c r="R38" s="83">
        <v>2074</v>
      </c>
      <c r="S38" s="83">
        <v>1959</v>
      </c>
    </row>
    <row r="39" spans="1:19" s="64" customFormat="1" x14ac:dyDescent="0.15">
      <c r="A39" s="78" t="str">
        <f>[1]연령별!A39</f>
        <v>27 세</v>
      </c>
      <c r="B39" s="85">
        <f t="shared" si="3"/>
        <v>17762</v>
      </c>
      <c r="C39" s="83">
        <f t="shared" si="4"/>
        <v>8983</v>
      </c>
      <c r="D39" s="83">
        <f t="shared" si="5"/>
        <v>8779</v>
      </c>
      <c r="E39" s="102">
        <v>1339</v>
      </c>
      <c r="F39" s="102">
        <v>707</v>
      </c>
      <c r="G39" s="102">
        <v>632</v>
      </c>
      <c r="H39" s="83">
        <v>3946</v>
      </c>
      <c r="I39" s="83">
        <v>2002</v>
      </c>
      <c r="J39" s="83">
        <v>1944</v>
      </c>
      <c r="K39" s="83">
        <v>2590</v>
      </c>
      <c r="L39" s="83">
        <v>1323</v>
      </c>
      <c r="M39" s="83">
        <v>1267</v>
      </c>
      <c r="N39" s="83">
        <v>5826</v>
      </c>
      <c r="O39" s="83">
        <v>2933</v>
      </c>
      <c r="P39" s="83">
        <v>2893</v>
      </c>
      <c r="Q39" s="83">
        <v>4061</v>
      </c>
      <c r="R39" s="83">
        <v>2018</v>
      </c>
      <c r="S39" s="83">
        <v>2043</v>
      </c>
    </row>
    <row r="40" spans="1:19" s="64" customFormat="1" x14ac:dyDescent="0.15">
      <c r="A40" s="78" t="str">
        <f>[1]연령별!A40</f>
        <v>28  세</v>
      </c>
      <c r="B40" s="85">
        <f t="shared" si="3"/>
        <v>18375</v>
      </c>
      <c r="C40" s="83">
        <f t="shared" si="4"/>
        <v>9278</v>
      </c>
      <c r="D40" s="83">
        <f t="shared" si="5"/>
        <v>9097</v>
      </c>
      <c r="E40" s="102">
        <v>1478</v>
      </c>
      <c r="F40" s="102">
        <v>782</v>
      </c>
      <c r="G40" s="102">
        <v>696</v>
      </c>
      <c r="H40" s="83">
        <v>4039</v>
      </c>
      <c r="I40" s="83">
        <v>1995</v>
      </c>
      <c r="J40" s="83">
        <v>2044</v>
      </c>
      <c r="K40" s="83">
        <v>2601</v>
      </c>
      <c r="L40" s="83">
        <v>1292</v>
      </c>
      <c r="M40" s="83">
        <v>1309</v>
      </c>
      <c r="N40" s="83">
        <v>5920</v>
      </c>
      <c r="O40" s="83">
        <v>3036</v>
      </c>
      <c r="P40" s="83">
        <v>2884</v>
      </c>
      <c r="Q40" s="83">
        <v>4337</v>
      </c>
      <c r="R40" s="83">
        <v>2173</v>
      </c>
      <c r="S40" s="83">
        <v>2164</v>
      </c>
    </row>
    <row r="41" spans="1:19" s="64" customFormat="1" x14ac:dyDescent="0.15">
      <c r="A41" s="78" t="str">
        <f>[1]연령별!A41</f>
        <v>29  세</v>
      </c>
      <c r="B41" s="85">
        <f t="shared" si="3"/>
        <v>19058</v>
      </c>
      <c r="C41" s="83">
        <f t="shared" si="4"/>
        <v>9686</v>
      </c>
      <c r="D41" s="83">
        <f t="shared" si="5"/>
        <v>9372</v>
      </c>
      <c r="E41" s="102">
        <v>1459</v>
      </c>
      <c r="F41" s="102">
        <v>788</v>
      </c>
      <c r="G41" s="102">
        <v>671</v>
      </c>
      <c r="H41" s="83">
        <v>4227</v>
      </c>
      <c r="I41" s="83">
        <v>2138</v>
      </c>
      <c r="J41" s="83">
        <v>2089</v>
      </c>
      <c r="K41" s="83">
        <v>2727</v>
      </c>
      <c r="L41" s="83">
        <v>1334</v>
      </c>
      <c r="M41" s="83">
        <v>1393</v>
      </c>
      <c r="N41" s="83">
        <v>6035</v>
      </c>
      <c r="O41" s="83">
        <v>3159</v>
      </c>
      <c r="P41" s="83">
        <v>2876</v>
      </c>
      <c r="Q41" s="83">
        <v>4610</v>
      </c>
      <c r="R41" s="83">
        <v>2267</v>
      </c>
      <c r="S41" s="83">
        <v>2343</v>
      </c>
    </row>
    <row r="42" spans="1:19" s="49" customFormat="1" x14ac:dyDescent="0.15">
      <c r="A42" s="77" t="str">
        <f>[1]연령별!A42</f>
        <v>30-34</v>
      </c>
      <c r="B42" s="84">
        <f t="shared" si="3"/>
        <v>117815</v>
      </c>
      <c r="C42" s="82">
        <f t="shared" si="4"/>
        <v>59004</v>
      </c>
      <c r="D42" s="82">
        <f t="shared" si="5"/>
        <v>58811</v>
      </c>
      <c r="E42" s="101">
        <v>7963</v>
      </c>
      <c r="F42" s="101">
        <v>4243</v>
      </c>
      <c r="G42" s="101">
        <v>3720</v>
      </c>
      <c r="H42" s="82">
        <v>24560</v>
      </c>
      <c r="I42" s="82">
        <v>12083</v>
      </c>
      <c r="J42" s="82">
        <v>12477</v>
      </c>
      <c r="K42" s="82">
        <v>15902</v>
      </c>
      <c r="L42" s="82">
        <v>8034</v>
      </c>
      <c r="M42" s="82">
        <v>7868</v>
      </c>
      <c r="N42" s="82">
        <v>35552</v>
      </c>
      <c r="O42" s="82">
        <v>18254</v>
      </c>
      <c r="P42" s="82">
        <v>17298</v>
      </c>
      <c r="Q42" s="82">
        <v>33838</v>
      </c>
      <c r="R42" s="82">
        <v>16390</v>
      </c>
      <c r="S42" s="82">
        <v>17448</v>
      </c>
    </row>
    <row r="43" spans="1:19" s="64" customFormat="1" x14ac:dyDescent="0.15">
      <c r="A43" s="78" t="str">
        <f>[1]연령별!A43</f>
        <v>30  세</v>
      </c>
      <c r="B43" s="85">
        <f t="shared" si="3"/>
        <v>21819</v>
      </c>
      <c r="C43" s="83">
        <f t="shared" si="4"/>
        <v>11067</v>
      </c>
      <c r="D43" s="83">
        <f t="shared" si="5"/>
        <v>10752</v>
      </c>
      <c r="E43" s="102">
        <v>1524</v>
      </c>
      <c r="F43" s="102">
        <v>800</v>
      </c>
      <c r="G43" s="102">
        <v>724</v>
      </c>
      <c r="H43" s="83">
        <v>4726</v>
      </c>
      <c r="I43" s="83">
        <v>2352</v>
      </c>
      <c r="J43" s="83">
        <v>2374</v>
      </c>
      <c r="K43" s="83">
        <v>3095</v>
      </c>
      <c r="L43" s="83">
        <v>1611</v>
      </c>
      <c r="M43" s="83">
        <v>1484</v>
      </c>
      <c r="N43" s="83">
        <v>6837</v>
      </c>
      <c r="O43" s="83">
        <v>3497</v>
      </c>
      <c r="P43" s="83">
        <v>3340</v>
      </c>
      <c r="Q43" s="83">
        <v>5637</v>
      </c>
      <c r="R43" s="83">
        <v>2807</v>
      </c>
      <c r="S43" s="83">
        <v>2830</v>
      </c>
    </row>
    <row r="44" spans="1:19" s="64" customFormat="1" x14ac:dyDescent="0.15">
      <c r="A44" s="78" t="str">
        <f>[1]연령별!A44</f>
        <v>31  세</v>
      </c>
      <c r="B44" s="85">
        <f t="shared" si="3"/>
        <v>23961</v>
      </c>
      <c r="C44" s="83">
        <f t="shared" si="4"/>
        <v>12093</v>
      </c>
      <c r="D44" s="83">
        <f t="shared" si="5"/>
        <v>11868</v>
      </c>
      <c r="E44" s="102">
        <v>1657</v>
      </c>
      <c r="F44" s="102">
        <v>894</v>
      </c>
      <c r="G44" s="102">
        <v>763</v>
      </c>
      <c r="H44" s="83">
        <v>4998</v>
      </c>
      <c r="I44" s="83">
        <v>2528</v>
      </c>
      <c r="J44" s="83">
        <v>2470</v>
      </c>
      <c r="K44" s="83">
        <v>3322</v>
      </c>
      <c r="L44" s="83">
        <v>1606</v>
      </c>
      <c r="M44" s="83">
        <v>1716</v>
      </c>
      <c r="N44" s="83">
        <v>7301</v>
      </c>
      <c r="O44" s="83">
        <v>3803</v>
      </c>
      <c r="P44" s="83">
        <v>3498</v>
      </c>
      <c r="Q44" s="83">
        <v>6683</v>
      </c>
      <c r="R44" s="83">
        <v>3262</v>
      </c>
      <c r="S44" s="83">
        <v>3421</v>
      </c>
    </row>
    <row r="45" spans="1:19" s="64" customFormat="1" x14ac:dyDescent="0.15">
      <c r="A45" s="78" t="str">
        <f>[1]연령별!A45</f>
        <v>32  세</v>
      </c>
      <c r="B45" s="85">
        <f t="shared" si="3"/>
        <v>23796</v>
      </c>
      <c r="C45" s="83">
        <f t="shared" si="4"/>
        <v>11922</v>
      </c>
      <c r="D45" s="83">
        <f t="shared" si="5"/>
        <v>11874</v>
      </c>
      <c r="E45" s="102">
        <v>1708</v>
      </c>
      <c r="F45" s="102">
        <v>903</v>
      </c>
      <c r="G45" s="102">
        <v>805</v>
      </c>
      <c r="H45" s="83">
        <v>4929</v>
      </c>
      <c r="I45" s="83">
        <v>2463</v>
      </c>
      <c r="J45" s="83">
        <v>2466</v>
      </c>
      <c r="K45" s="83">
        <v>3232</v>
      </c>
      <c r="L45" s="83">
        <v>1647</v>
      </c>
      <c r="M45" s="83">
        <v>1585</v>
      </c>
      <c r="N45" s="83">
        <v>7127</v>
      </c>
      <c r="O45" s="83">
        <v>3662</v>
      </c>
      <c r="P45" s="83">
        <v>3465</v>
      </c>
      <c r="Q45" s="83">
        <v>6800</v>
      </c>
      <c r="R45" s="83">
        <v>3247</v>
      </c>
      <c r="S45" s="83">
        <v>3553</v>
      </c>
    </row>
    <row r="46" spans="1:19" s="64" customFormat="1" x14ac:dyDescent="0.15">
      <c r="A46" s="78" t="str">
        <f>[1]연령별!A46</f>
        <v>33  세</v>
      </c>
      <c r="B46" s="85">
        <f t="shared" si="3"/>
        <v>23842</v>
      </c>
      <c r="C46" s="83">
        <f t="shared" si="4"/>
        <v>11923</v>
      </c>
      <c r="D46" s="83">
        <f t="shared" si="5"/>
        <v>11919</v>
      </c>
      <c r="E46" s="102">
        <v>1590</v>
      </c>
      <c r="F46" s="102">
        <v>839</v>
      </c>
      <c r="G46" s="102">
        <v>751</v>
      </c>
      <c r="H46" s="83">
        <v>4900</v>
      </c>
      <c r="I46" s="83">
        <v>2360</v>
      </c>
      <c r="J46" s="83">
        <v>2540</v>
      </c>
      <c r="K46" s="83">
        <v>3145</v>
      </c>
      <c r="L46" s="83">
        <v>1592</v>
      </c>
      <c r="M46" s="83">
        <v>1553</v>
      </c>
      <c r="N46" s="83">
        <v>7088</v>
      </c>
      <c r="O46" s="83">
        <v>3661</v>
      </c>
      <c r="P46" s="83">
        <v>3427</v>
      </c>
      <c r="Q46" s="83">
        <v>7119</v>
      </c>
      <c r="R46" s="83">
        <v>3471</v>
      </c>
      <c r="S46" s="83">
        <v>3648</v>
      </c>
    </row>
    <row r="47" spans="1:19" s="64" customFormat="1" x14ac:dyDescent="0.15">
      <c r="A47" s="78" t="str">
        <f>[1]연령별!A47</f>
        <v>34  세</v>
      </c>
      <c r="B47" s="85">
        <f t="shared" si="3"/>
        <v>24397</v>
      </c>
      <c r="C47" s="83">
        <f t="shared" si="4"/>
        <v>11999</v>
      </c>
      <c r="D47" s="83">
        <f t="shared" si="5"/>
        <v>12398</v>
      </c>
      <c r="E47" s="102">
        <v>1484</v>
      </c>
      <c r="F47" s="102">
        <v>807</v>
      </c>
      <c r="G47" s="102">
        <v>677</v>
      </c>
      <c r="H47" s="83">
        <v>5007</v>
      </c>
      <c r="I47" s="83">
        <v>2380</v>
      </c>
      <c r="J47" s="83">
        <v>2627</v>
      </c>
      <c r="K47" s="83">
        <v>3108</v>
      </c>
      <c r="L47" s="83">
        <v>1578</v>
      </c>
      <c r="M47" s="83">
        <v>1530</v>
      </c>
      <c r="N47" s="83">
        <v>7199</v>
      </c>
      <c r="O47" s="83">
        <v>3631</v>
      </c>
      <c r="P47" s="83">
        <v>3568</v>
      </c>
      <c r="Q47" s="83">
        <v>7599</v>
      </c>
      <c r="R47" s="83">
        <v>3603</v>
      </c>
      <c r="S47" s="83">
        <v>3996</v>
      </c>
    </row>
    <row r="48" spans="1:19" s="49" customFormat="1" x14ac:dyDescent="0.15">
      <c r="A48" s="77" t="str">
        <f>[1]연령별!A48</f>
        <v>35-39</v>
      </c>
      <c r="B48" s="84">
        <f t="shared" si="3"/>
        <v>117030</v>
      </c>
      <c r="C48" s="82">
        <f t="shared" si="4"/>
        <v>58594</v>
      </c>
      <c r="D48" s="82">
        <f t="shared" si="5"/>
        <v>58436</v>
      </c>
      <c r="E48" s="101">
        <v>6812</v>
      </c>
      <c r="F48" s="101">
        <v>3716</v>
      </c>
      <c r="G48" s="101">
        <v>3096</v>
      </c>
      <c r="H48" s="82">
        <v>24979</v>
      </c>
      <c r="I48" s="82">
        <v>12186</v>
      </c>
      <c r="J48" s="82">
        <v>12793</v>
      </c>
      <c r="K48" s="82">
        <v>15026</v>
      </c>
      <c r="L48" s="82">
        <v>7589</v>
      </c>
      <c r="M48" s="82">
        <v>7437</v>
      </c>
      <c r="N48" s="82">
        <v>32600</v>
      </c>
      <c r="O48" s="82">
        <v>16629</v>
      </c>
      <c r="P48" s="82">
        <v>15971</v>
      </c>
      <c r="Q48" s="82">
        <v>37613</v>
      </c>
      <c r="R48" s="82">
        <v>18474</v>
      </c>
      <c r="S48" s="82">
        <v>19139</v>
      </c>
    </row>
    <row r="49" spans="1:19" s="64" customFormat="1" x14ac:dyDescent="0.15">
      <c r="A49" s="78" t="str">
        <f>[1]연령별!A49</f>
        <v>35  세</v>
      </c>
      <c r="B49" s="85">
        <f t="shared" si="3"/>
        <v>21231</v>
      </c>
      <c r="C49" s="83">
        <f t="shared" si="4"/>
        <v>10710</v>
      </c>
      <c r="D49" s="83">
        <f t="shared" si="5"/>
        <v>10521</v>
      </c>
      <c r="E49" s="102">
        <v>1303</v>
      </c>
      <c r="F49" s="102">
        <v>704</v>
      </c>
      <c r="G49" s="102">
        <v>599</v>
      </c>
      <c r="H49" s="83">
        <v>4385</v>
      </c>
      <c r="I49" s="83">
        <v>2159</v>
      </c>
      <c r="J49" s="83">
        <v>2226</v>
      </c>
      <c r="K49" s="83">
        <v>2743</v>
      </c>
      <c r="L49" s="83">
        <v>1416</v>
      </c>
      <c r="M49" s="83">
        <v>1327</v>
      </c>
      <c r="N49" s="83">
        <v>6087</v>
      </c>
      <c r="O49" s="83">
        <v>3139</v>
      </c>
      <c r="P49" s="83">
        <v>2948</v>
      </c>
      <c r="Q49" s="83">
        <v>6713</v>
      </c>
      <c r="R49" s="83">
        <v>3292</v>
      </c>
      <c r="S49" s="83">
        <v>3421</v>
      </c>
    </row>
    <row r="50" spans="1:19" s="64" customFormat="1" x14ac:dyDescent="0.15">
      <c r="A50" s="78" t="str">
        <f>[1]연령별!A50</f>
        <v>36  세</v>
      </c>
      <c r="B50" s="85">
        <f t="shared" si="3"/>
        <v>23347</v>
      </c>
      <c r="C50" s="83">
        <f t="shared" si="4"/>
        <v>11565</v>
      </c>
      <c r="D50" s="83">
        <f t="shared" si="5"/>
        <v>11782</v>
      </c>
      <c r="E50" s="102">
        <v>1460</v>
      </c>
      <c r="F50" s="102">
        <v>776</v>
      </c>
      <c r="G50" s="102">
        <v>684</v>
      </c>
      <c r="H50" s="83">
        <v>5001</v>
      </c>
      <c r="I50" s="83">
        <v>2439</v>
      </c>
      <c r="J50" s="83">
        <v>2562</v>
      </c>
      <c r="K50" s="83">
        <v>3076</v>
      </c>
      <c r="L50" s="83">
        <v>1524</v>
      </c>
      <c r="M50" s="83">
        <v>1552</v>
      </c>
      <c r="N50" s="83">
        <v>6379</v>
      </c>
      <c r="O50" s="83">
        <v>3216</v>
      </c>
      <c r="P50" s="83">
        <v>3163</v>
      </c>
      <c r="Q50" s="83">
        <v>7431</v>
      </c>
      <c r="R50" s="83">
        <v>3610</v>
      </c>
      <c r="S50" s="83">
        <v>3821</v>
      </c>
    </row>
    <row r="51" spans="1:19" s="64" customFormat="1" x14ac:dyDescent="0.15">
      <c r="A51" s="78" t="str">
        <f>[1]연령별!A51</f>
        <v>37  세</v>
      </c>
      <c r="B51" s="85">
        <f t="shared" si="3"/>
        <v>23220</v>
      </c>
      <c r="C51" s="83">
        <f t="shared" si="4"/>
        <v>11712</v>
      </c>
      <c r="D51" s="83">
        <f t="shared" si="5"/>
        <v>11508</v>
      </c>
      <c r="E51" s="102">
        <v>1398</v>
      </c>
      <c r="F51" s="102">
        <v>777</v>
      </c>
      <c r="G51" s="102">
        <v>621</v>
      </c>
      <c r="H51" s="83">
        <v>4997</v>
      </c>
      <c r="I51" s="83">
        <v>2456</v>
      </c>
      <c r="J51" s="83">
        <v>2541</v>
      </c>
      <c r="K51" s="83">
        <v>2935</v>
      </c>
      <c r="L51" s="83">
        <v>1519</v>
      </c>
      <c r="M51" s="83">
        <v>1416</v>
      </c>
      <c r="N51" s="83">
        <v>6376</v>
      </c>
      <c r="O51" s="83">
        <v>3265</v>
      </c>
      <c r="P51" s="83">
        <v>3111</v>
      </c>
      <c r="Q51" s="83">
        <v>7514</v>
      </c>
      <c r="R51" s="83">
        <v>3695</v>
      </c>
      <c r="S51" s="83">
        <v>3819</v>
      </c>
    </row>
    <row r="52" spans="1:19" s="64" customFormat="1" x14ac:dyDescent="0.15">
      <c r="A52" s="78" t="str">
        <f>[1]연령별!A52</f>
        <v>38  세</v>
      </c>
      <c r="B52" s="85">
        <f t="shared" si="3"/>
        <v>23145</v>
      </c>
      <c r="C52" s="83">
        <f t="shared" si="4"/>
        <v>11531</v>
      </c>
      <c r="D52" s="83">
        <f t="shared" si="5"/>
        <v>11614</v>
      </c>
      <c r="E52" s="102">
        <v>1214</v>
      </c>
      <c r="F52" s="102">
        <v>656</v>
      </c>
      <c r="G52" s="102">
        <v>558</v>
      </c>
      <c r="H52" s="83">
        <v>4869</v>
      </c>
      <c r="I52" s="83">
        <v>2350</v>
      </c>
      <c r="J52" s="83">
        <v>2519</v>
      </c>
      <c r="K52" s="83">
        <v>3009</v>
      </c>
      <c r="L52" s="83">
        <v>1505</v>
      </c>
      <c r="M52" s="83">
        <v>1504</v>
      </c>
      <c r="N52" s="83">
        <v>6514</v>
      </c>
      <c r="O52" s="83">
        <v>3353</v>
      </c>
      <c r="P52" s="83">
        <v>3161</v>
      </c>
      <c r="Q52" s="83">
        <v>7539</v>
      </c>
      <c r="R52" s="83">
        <v>3667</v>
      </c>
      <c r="S52" s="83">
        <v>3872</v>
      </c>
    </row>
    <row r="53" spans="1:19" s="64" customFormat="1" x14ac:dyDescent="0.15">
      <c r="A53" s="78" t="str">
        <f>[1]연령별!A53</f>
        <v>39  세</v>
      </c>
      <c r="B53" s="85">
        <f t="shared" si="3"/>
        <v>26087</v>
      </c>
      <c r="C53" s="83">
        <f t="shared" si="4"/>
        <v>13076</v>
      </c>
      <c r="D53" s="83">
        <f t="shared" si="5"/>
        <v>13011</v>
      </c>
      <c r="E53" s="102">
        <v>1437</v>
      </c>
      <c r="F53" s="102">
        <v>803</v>
      </c>
      <c r="G53" s="102">
        <v>634</v>
      </c>
      <c r="H53" s="83">
        <v>5727</v>
      </c>
      <c r="I53" s="83">
        <v>2782</v>
      </c>
      <c r="J53" s="83">
        <v>2945</v>
      </c>
      <c r="K53" s="83">
        <v>3263</v>
      </c>
      <c r="L53" s="83">
        <v>1625</v>
      </c>
      <c r="M53" s="83">
        <v>1638</v>
      </c>
      <c r="N53" s="83">
        <v>7244</v>
      </c>
      <c r="O53" s="83">
        <v>3656</v>
      </c>
      <c r="P53" s="83">
        <v>3588</v>
      </c>
      <c r="Q53" s="83">
        <v>8416</v>
      </c>
      <c r="R53" s="83">
        <v>4210</v>
      </c>
      <c r="S53" s="83">
        <v>4206</v>
      </c>
    </row>
    <row r="54" spans="1:19" s="49" customFormat="1" x14ac:dyDescent="0.15">
      <c r="A54" s="77" t="str">
        <f>[1]연령별!A54</f>
        <v>40-44</v>
      </c>
      <c r="B54" s="84">
        <f t="shared" si="3"/>
        <v>133580</v>
      </c>
      <c r="C54" s="82">
        <f t="shared" si="4"/>
        <v>66446</v>
      </c>
      <c r="D54" s="82">
        <f t="shared" si="5"/>
        <v>67134</v>
      </c>
      <c r="E54" s="101">
        <v>7496</v>
      </c>
      <c r="F54" s="101">
        <v>4053</v>
      </c>
      <c r="G54" s="101">
        <v>3443</v>
      </c>
      <c r="H54" s="82">
        <v>29488</v>
      </c>
      <c r="I54" s="82">
        <v>14210</v>
      </c>
      <c r="J54" s="82">
        <v>15278</v>
      </c>
      <c r="K54" s="82">
        <v>17291</v>
      </c>
      <c r="L54" s="82">
        <v>8352</v>
      </c>
      <c r="M54" s="82">
        <v>8939</v>
      </c>
      <c r="N54" s="82">
        <v>38077</v>
      </c>
      <c r="O54" s="82">
        <v>18749</v>
      </c>
      <c r="P54" s="82">
        <v>19328</v>
      </c>
      <c r="Q54" s="82">
        <v>41228</v>
      </c>
      <c r="R54" s="82">
        <v>21082</v>
      </c>
      <c r="S54" s="82">
        <v>20146</v>
      </c>
    </row>
    <row r="55" spans="1:19" s="64" customFormat="1" x14ac:dyDescent="0.15">
      <c r="A55" s="78" t="str">
        <f>[1]연령별!A55</f>
        <v>40  세</v>
      </c>
      <c r="B55" s="85">
        <f t="shared" si="3"/>
        <v>26385</v>
      </c>
      <c r="C55" s="83">
        <f t="shared" si="4"/>
        <v>13016</v>
      </c>
      <c r="D55" s="83">
        <f t="shared" si="5"/>
        <v>13369</v>
      </c>
      <c r="E55" s="102">
        <v>1531</v>
      </c>
      <c r="F55" s="102">
        <v>823</v>
      </c>
      <c r="G55" s="102">
        <v>708</v>
      </c>
      <c r="H55" s="83">
        <v>5701</v>
      </c>
      <c r="I55" s="83">
        <v>2686</v>
      </c>
      <c r="J55" s="83">
        <v>3015</v>
      </c>
      <c r="K55" s="83">
        <v>3352</v>
      </c>
      <c r="L55" s="83">
        <v>1649</v>
      </c>
      <c r="M55" s="83">
        <v>1703</v>
      </c>
      <c r="N55" s="83">
        <v>7321</v>
      </c>
      <c r="O55" s="83">
        <v>3649</v>
      </c>
      <c r="P55" s="83">
        <v>3672</v>
      </c>
      <c r="Q55" s="83">
        <v>8480</v>
      </c>
      <c r="R55" s="83">
        <v>4209</v>
      </c>
      <c r="S55" s="83">
        <v>4271</v>
      </c>
    </row>
    <row r="56" spans="1:19" s="64" customFormat="1" x14ac:dyDescent="0.15">
      <c r="A56" s="78" t="str">
        <f>[1]연령별!A56</f>
        <v>41  세</v>
      </c>
      <c r="B56" s="85">
        <f t="shared" si="3"/>
        <v>26486</v>
      </c>
      <c r="C56" s="83">
        <f t="shared" si="4"/>
        <v>13115</v>
      </c>
      <c r="D56" s="83">
        <f t="shared" si="5"/>
        <v>13371</v>
      </c>
      <c r="E56" s="102">
        <v>1455</v>
      </c>
      <c r="F56" s="102">
        <v>779</v>
      </c>
      <c r="G56" s="102">
        <v>676</v>
      </c>
      <c r="H56" s="83">
        <v>5830</v>
      </c>
      <c r="I56" s="83">
        <v>2744</v>
      </c>
      <c r="J56" s="83">
        <v>3086</v>
      </c>
      <c r="K56" s="83">
        <v>3450</v>
      </c>
      <c r="L56" s="83">
        <v>1666</v>
      </c>
      <c r="M56" s="83">
        <v>1784</v>
      </c>
      <c r="N56" s="83">
        <v>7491</v>
      </c>
      <c r="O56" s="83">
        <v>3756</v>
      </c>
      <c r="P56" s="83">
        <v>3735</v>
      </c>
      <c r="Q56" s="83">
        <v>8260</v>
      </c>
      <c r="R56" s="83">
        <v>4170</v>
      </c>
      <c r="S56" s="83">
        <v>4090</v>
      </c>
    </row>
    <row r="57" spans="1:19" s="64" customFormat="1" x14ac:dyDescent="0.15">
      <c r="A57" s="78" t="str">
        <f>[1]연령별!A57</f>
        <v>42  세</v>
      </c>
      <c r="B57" s="85">
        <f t="shared" si="3"/>
        <v>27580</v>
      </c>
      <c r="C57" s="83">
        <f t="shared" si="4"/>
        <v>13742</v>
      </c>
      <c r="D57" s="83">
        <f t="shared" si="5"/>
        <v>13838</v>
      </c>
      <c r="E57" s="102">
        <v>1533</v>
      </c>
      <c r="F57" s="102">
        <v>859</v>
      </c>
      <c r="G57" s="102">
        <v>674</v>
      </c>
      <c r="H57" s="83">
        <v>6073</v>
      </c>
      <c r="I57" s="83">
        <v>2915</v>
      </c>
      <c r="J57" s="83">
        <v>3158</v>
      </c>
      <c r="K57" s="83">
        <v>3560</v>
      </c>
      <c r="L57" s="83">
        <v>1737</v>
      </c>
      <c r="M57" s="83">
        <v>1823</v>
      </c>
      <c r="N57" s="83">
        <v>7808</v>
      </c>
      <c r="O57" s="83">
        <v>3827</v>
      </c>
      <c r="P57" s="83">
        <v>3981</v>
      </c>
      <c r="Q57" s="83">
        <v>8606</v>
      </c>
      <c r="R57" s="83">
        <v>4404</v>
      </c>
      <c r="S57" s="83">
        <v>4202</v>
      </c>
    </row>
    <row r="58" spans="1:19" s="64" customFormat="1" x14ac:dyDescent="0.15">
      <c r="A58" s="78" t="str">
        <f>[1]연령별!A58</f>
        <v>43  세</v>
      </c>
      <c r="B58" s="85">
        <f t="shared" si="3"/>
        <v>27237</v>
      </c>
      <c r="C58" s="83">
        <f t="shared" si="4"/>
        <v>13642</v>
      </c>
      <c r="D58" s="83">
        <f t="shared" si="5"/>
        <v>13595</v>
      </c>
      <c r="E58" s="102">
        <v>1513</v>
      </c>
      <c r="F58" s="102">
        <v>812</v>
      </c>
      <c r="G58" s="102">
        <v>701</v>
      </c>
      <c r="H58" s="83">
        <v>5977</v>
      </c>
      <c r="I58" s="83">
        <v>2964</v>
      </c>
      <c r="J58" s="83">
        <v>3013</v>
      </c>
      <c r="K58" s="83">
        <v>3565</v>
      </c>
      <c r="L58" s="83">
        <v>1692</v>
      </c>
      <c r="M58" s="83">
        <v>1873</v>
      </c>
      <c r="N58" s="83">
        <v>7851</v>
      </c>
      <c r="O58" s="83">
        <v>3792</v>
      </c>
      <c r="P58" s="83">
        <v>4059</v>
      </c>
      <c r="Q58" s="83">
        <v>8331</v>
      </c>
      <c r="R58" s="83">
        <v>4382</v>
      </c>
      <c r="S58" s="83">
        <v>3949</v>
      </c>
    </row>
    <row r="59" spans="1:19" s="64" customFormat="1" x14ac:dyDescent="0.15">
      <c r="A59" s="78" t="str">
        <f>[1]연령별!A59</f>
        <v>44  세</v>
      </c>
      <c r="B59" s="85">
        <f t="shared" si="3"/>
        <v>25892</v>
      </c>
      <c r="C59" s="83">
        <f t="shared" si="4"/>
        <v>12931</v>
      </c>
      <c r="D59" s="83">
        <f t="shared" si="5"/>
        <v>12961</v>
      </c>
      <c r="E59" s="102">
        <v>1464</v>
      </c>
      <c r="F59" s="102">
        <v>780</v>
      </c>
      <c r="G59" s="102">
        <v>684</v>
      </c>
      <c r="H59" s="83">
        <v>5907</v>
      </c>
      <c r="I59" s="83">
        <v>2901</v>
      </c>
      <c r="J59" s="83">
        <v>3006</v>
      </c>
      <c r="K59" s="83">
        <v>3364</v>
      </c>
      <c r="L59" s="83">
        <v>1608</v>
      </c>
      <c r="M59" s="83">
        <v>1756</v>
      </c>
      <c r="N59" s="83">
        <v>7606</v>
      </c>
      <c r="O59" s="83">
        <v>3725</v>
      </c>
      <c r="P59" s="83">
        <v>3881</v>
      </c>
      <c r="Q59" s="83">
        <v>7551</v>
      </c>
      <c r="R59" s="83">
        <v>3917</v>
      </c>
      <c r="S59" s="83">
        <v>3634</v>
      </c>
    </row>
    <row r="60" spans="1:19" s="49" customFormat="1" x14ac:dyDescent="0.15">
      <c r="A60" s="77" t="str">
        <f>[1]연령별!A60</f>
        <v>45-49</v>
      </c>
      <c r="B60" s="84">
        <f t="shared" si="3"/>
        <v>123573</v>
      </c>
      <c r="C60" s="82">
        <f t="shared" si="4"/>
        <v>61744</v>
      </c>
      <c r="D60" s="82">
        <f t="shared" si="5"/>
        <v>61829</v>
      </c>
      <c r="E60" s="101">
        <v>7323</v>
      </c>
      <c r="F60" s="101">
        <v>3765</v>
      </c>
      <c r="G60" s="101">
        <v>3558</v>
      </c>
      <c r="H60" s="82">
        <v>26980</v>
      </c>
      <c r="I60" s="82">
        <v>13373</v>
      </c>
      <c r="J60" s="82">
        <v>13607</v>
      </c>
      <c r="K60" s="82">
        <v>17318</v>
      </c>
      <c r="L60" s="82">
        <v>8240</v>
      </c>
      <c r="M60" s="82">
        <v>9078</v>
      </c>
      <c r="N60" s="82">
        <v>38029</v>
      </c>
      <c r="O60" s="82">
        <v>18738</v>
      </c>
      <c r="P60" s="82">
        <v>19291</v>
      </c>
      <c r="Q60" s="82">
        <v>33923</v>
      </c>
      <c r="R60" s="82">
        <v>17628</v>
      </c>
      <c r="S60" s="82">
        <v>16295</v>
      </c>
    </row>
    <row r="61" spans="1:19" s="64" customFormat="1" x14ac:dyDescent="0.15">
      <c r="A61" s="78" t="str">
        <f>[1]연령별!A61</f>
        <v>45  세</v>
      </c>
      <c r="B61" s="85">
        <f t="shared" si="3"/>
        <v>27355</v>
      </c>
      <c r="C61" s="83">
        <f t="shared" si="4"/>
        <v>13558</v>
      </c>
      <c r="D61" s="83">
        <f t="shared" si="5"/>
        <v>13797</v>
      </c>
      <c r="E61" s="102">
        <v>1514</v>
      </c>
      <c r="F61" s="102">
        <v>773</v>
      </c>
      <c r="G61" s="102">
        <v>741</v>
      </c>
      <c r="H61" s="83">
        <v>5961</v>
      </c>
      <c r="I61" s="83">
        <v>2926</v>
      </c>
      <c r="J61" s="83">
        <v>3035</v>
      </c>
      <c r="K61" s="83">
        <v>3687</v>
      </c>
      <c r="L61" s="83">
        <v>1749</v>
      </c>
      <c r="M61" s="83">
        <v>1938</v>
      </c>
      <c r="N61" s="83">
        <v>8192</v>
      </c>
      <c r="O61" s="83">
        <v>4080</v>
      </c>
      <c r="P61" s="83">
        <v>4112</v>
      </c>
      <c r="Q61" s="83">
        <v>8001</v>
      </c>
      <c r="R61" s="83">
        <v>4030</v>
      </c>
      <c r="S61" s="83">
        <v>3971</v>
      </c>
    </row>
    <row r="62" spans="1:19" s="64" customFormat="1" x14ac:dyDescent="0.15">
      <c r="A62" s="78" t="str">
        <f>[1]연령별!A62</f>
        <v>46  세</v>
      </c>
      <c r="B62" s="85">
        <f t="shared" si="3"/>
        <v>24887</v>
      </c>
      <c r="C62" s="83">
        <f t="shared" si="4"/>
        <v>12334</v>
      </c>
      <c r="D62" s="83">
        <f t="shared" si="5"/>
        <v>12553</v>
      </c>
      <c r="E62" s="102">
        <v>1460</v>
      </c>
      <c r="F62" s="102">
        <v>784</v>
      </c>
      <c r="G62" s="102">
        <v>676</v>
      </c>
      <c r="H62" s="83">
        <v>5608</v>
      </c>
      <c r="I62" s="83">
        <v>2741</v>
      </c>
      <c r="J62" s="83">
        <v>2867</v>
      </c>
      <c r="K62" s="83">
        <v>3466</v>
      </c>
      <c r="L62" s="83">
        <v>1655</v>
      </c>
      <c r="M62" s="83">
        <v>1811</v>
      </c>
      <c r="N62" s="83">
        <v>7507</v>
      </c>
      <c r="O62" s="83">
        <v>3610</v>
      </c>
      <c r="P62" s="83">
        <v>3897</v>
      </c>
      <c r="Q62" s="83">
        <v>6846</v>
      </c>
      <c r="R62" s="83">
        <v>3544</v>
      </c>
      <c r="S62" s="83">
        <v>3302</v>
      </c>
    </row>
    <row r="63" spans="1:19" s="64" customFormat="1" x14ac:dyDescent="0.15">
      <c r="A63" s="78" t="str">
        <f>[1]연령별!A63</f>
        <v>47  세</v>
      </c>
      <c r="B63" s="85">
        <f t="shared" si="3"/>
        <v>24276</v>
      </c>
      <c r="C63" s="83">
        <f t="shared" si="4"/>
        <v>12401</v>
      </c>
      <c r="D63" s="83">
        <f t="shared" si="5"/>
        <v>11875</v>
      </c>
      <c r="E63" s="102">
        <v>1446</v>
      </c>
      <c r="F63" s="102">
        <v>760</v>
      </c>
      <c r="G63" s="102">
        <v>686</v>
      </c>
      <c r="H63" s="83">
        <v>5239</v>
      </c>
      <c r="I63" s="83">
        <v>2646</v>
      </c>
      <c r="J63" s="83">
        <v>2593</v>
      </c>
      <c r="K63" s="83">
        <v>3394</v>
      </c>
      <c r="L63" s="83">
        <v>1651</v>
      </c>
      <c r="M63" s="83">
        <v>1743</v>
      </c>
      <c r="N63" s="83">
        <v>7465</v>
      </c>
      <c r="O63" s="83">
        <v>3779</v>
      </c>
      <c r="P63" s="83">
        <v>3686</v>
      </c>
      <c r="Q63" s="83">
        <v>6732</v>
      </c>
      <c r="R63" s="83">
        <v>3565</v>
      </c>
      <c r="S63" s="83">
        <v>3167</v>
      </c>
    </row>
    <row r="64" spans="1:19" s="64" customFormat="1" x14ac:dyDescent="0.15">
      <c r="A64" s="78" t="str">
        <f>[1]연령별!A64</f>
        <v>48  세</v>
      </c>
      <c r="B64" s="85">
        <f t="shared" si="3"/>
        <v>24279</v>
      </c>
      <c r="C64" s="83">
        <f t="shared" si="4"/>
        <v>11981</v>
      </c>
      <c r="D64" s="83">
        <f t="shared" si="5"/>
        <v>12298</v>
      </c>
      <c r="E64" s="102">
        <v>1459</v>
      </c>
      <c r="F64" s="102">
        <v>732</v>
      </c>
      <c r="G64" s="102">
        <v>727</v>
      </c>
      <c r="H64" s="83">
        <v>5145</v>
      </c>
      <c r="I64" s="83">
        <v>2557</v>
      </c>
      <c r="J64" s="83">
        <v>2588</v>
      </c>
      <c r="K64" s="83">
        <v>3448</v>
      </c>
      <c r="L64" s="83">
        <v>1613</v>
      </c>
      <c r="M64" s="83">
        <v>1835</v>
      </c>
      <c r="N64" s="83">
        <v>7656</v>
      </c>
      <c r="O64" s="83">
        <v>3688</v>
      </c>
      <c r="P64" s="83">
        <v>3968</v>
      </c>
      <c r="Q64" s="83">
        <v>6571</v>
      </c>
      <c r="R64" s="83">
        <v>3391</v>
      </c>
      <c r="S64" s="83">
        <v>3180</v>
      </c>
    </row>
    <row r="65" spans="1:19" s="64" customFormat="1" x14ac:dyDescent="0.15">
      <c r="A65" s="78" t="str">
        <f>[1]연령별!A65</f>
        <v>49  세</v>
      </c>
      <c r="B65" s="85">
        <f t="shared" si="3"/>
        <v>22776</v>
      </c>
      <c r="C65" s="83">
        <f t="shared" si="4"/>
        <v>11470</v>
      </c>
      <c r="D65" s="83">
        <f t="shared" si="5"/>
        <v>11306</v>
      </c>
      <c r="E65" s="102">
        <v>1444</v>
      </c>
      <c r="F65" s="102">
        <v>716</v>
      </c>
      <c r="G65" s="102">
        <v>728</v>
      </c>
      <c r="H65" s="83">
        <v>5027</v>
      </c>
      <c r="I65" s="83">
        <v>2503</v>
      </c>
      <c r="J65" s="83">
        <v>2524</v>
      </c>
      <c r="K65" s="83">
        <v>3323</v>
      </c>
      <c r="L65" s="83">
        <v>1572</v>
      </c>
      <c r="M65" s="83">
        <v>1751</v>
      </c>
      <c r="N65" s="83">
        <v>7209</v>
      </c>
      <c r="O65" s="83">
        <v>3581</v>
      </c>
      <c r="P65" s="83">
        <v>3628</v>
      </c>
      <c r="Q65" s="83">
        <v>5773</v>
      </c>
      <c r="R65" s="83">
        <v>3098</v>
      </c>
      <c r="S65" s="83">
        <v>2675</v>
      </c>
    </row>
    <row r="66" spans="1:19" s="49" customFormat="1" x14ac:dyDescent="0.15">
      <c r="A66" s="77" t="str">
        <f>[1]연령별!A66</f>
        <v>50-54</v>
      </c>
      <c r="B66" s="84">
        <f t="shared" si="3"/>
        <v>116876</v>
      </c>
      <c r="C66" s="82">
        <f t="shared" si="4"/>
        <v>57858</v>
      </c>
      <c r="D66" s="82">
        <f t="shared" si="5"/>
        <v>59018</v>
      </c>
      <c r="E66" s="101">
        <v>8556</v>
      </c>
      <c r="F66" s="101">
        <v>4210</v>
      </c>
      <c r="G66" s="101">
        <v>4346</v>
      </c>
      <c r="H66" s="82">
        <v>24922</v>
      </c>
      <c r="I66" s="82">
        <v>12082</v>
      </c>
      <c r="J66" s="82">
        <v>12840</v>
      </c>
      <c r="K66" s="82">
        <v>18406</v>
      </c>
      <c r="L66" s="82">
        <v>8628</v>
      </c>
      <c r="M66" s="82">
        <v>9778</v>
      </c>
      <c r="N66" s="82">
        <v>38341</v>
      </c>
      <c r="O66" s="82">
        <v>18604</v>
      </c>
      <c r="P66" s="82">
        <v>19737</v>
      </c>
      <c r="Q66" s="82">
        <v>26651</v>
      </c>
      <c r="R66" s="82">
        <v>14334</v>
      </c>
      <c r="S66" s="82">
        <v>12317</v>
      </c>
    </row>
    <row r="67" spans="1:19" s="64" customFormat="1" x14ac:dyDescent="0.15">
      <c r="A67" s="78" t="str">
        <f>[1]연령별!A67</f>
        <v>50  세</v>
      </c>
      <c r="B67" s="85">
        <f t="shared" si="3"/>
        <v>22888</v>
      </c>
      <c r="C67" s="83">
        <f t="shared" si="4"/>
        <v>11499</v>
      </c>
      <c r="D67" s="83">
        <f t="shared" si="5"/>
        <v>11389</v>
      </c>
      <c r="E67" s="102">
        <v>1591</v>
      </c>
      <c r="F67" s="102">
        <v>806</v>
      </c>
      <c r="G67" s="102">
        <v>785</v>
      </c>
      <c r="H67" s="83">
        <v>4828</v>
      </c>
      <c r="I67" s="83">
        <v>2365</v>
      </c>
      <c r="J67" s="83">
        <v>2463</v>
      </c>
      <c r="K67" s="83">
        <v>3496</v>
      </c>
      <c r="L67" s="83">
        <v>1691</v>
      </c>
      <c r="M67" s="83">
        <v>1805</v>
      </c>
      <c r="N67" s="83">
        <v>7315</v>
      </c>
      <c r="O67" s="83">
        <v>3598</v>
      </c>
      <c r="P67" s="83">
        <v>3717</v>
      </c>
      <c r="Q67" s="83">
        <v>5658</v>
      </c>
      <c r="R67" s="83">
        <v>3039</v>
      </c>
      <c r="S67" s="83">
        <v>2619</v>
      </c>
    </row>
    <row r="68" spans="1:19" s="64" customFormat="1" x14ac:dyDescent="0.15">
      <c r="A68" s="78" t="str">
        <f>[1]연령별!A68</f>
        <v>51  세</v>
      </c>
      <c r="B68" s="85">
        <f t="shared" si="3"/>
        <v>22858</v>
      </c>
      <c r="C68" s="83">
        <f t="shared" si="4"/>
        <v>11452</v>
      </c>
      <c r="D68" s="83">
        <f t="shared" si="5"/>
        <v>11406</v>
      </c>
      <c r="E68" s="102">
        <v>1584</v>
      </c>
      <c r="F68" s="102">
        <v>773</v>
      </c>
      <c r="G68" s="102">
        <v>811</v>
      </c>
      <c r="H68" s="83">
        <v>4951</v>
      </c>
      <c r="I68" s="83">
        <v>2403</v>
      </c>
      <c r="J68" s="83">
        <v>2548</v>
      </c>
      <c r="K68" s="83">
        <v>3501</v>
      </c>
      <c r="L68" s="83">
        <v>1650</v>
      </c>
      <c r="M68" s="83">
        <v>1851</v>
      </c>
      <c r="N68" s="83">
        <v>7435</v>
      </c>
      <c r="O68" s="83">
        <v>3604</v>
      </c>
      <c r="P68" s="83">
        <v>3831</v>
      </c>
      <c r="Q68" s="83">
        <v>5387</v>
      </c>
      <c r="R68" s="83">
        <v>3022</v>
      </c>
      <c r="S68" s="83">
        <v>2365</v>
      </c>
    </row>
    <row r="69" spans="1:19" s="64" customFormat="1" x14ac:dyDescent="0.15">
      <c r="A69" s="78" t="str">
        <f>[1]연령별!A69</f>
        <v>52  세</v>
      </c>
      <c r="B69" s="85">
        <f t="shared" ref="B69:B100" si="6">SUM(C69:D69)</f>
        <v>23414</v>
      </c>
      <c r="C69" s="83">
        <f t="shared" ref="C69:C100" si="7">SUM(F69,I69,L69,O69,R69)</f>
        <v>11576</v>
      </c>
      <c r="D69" s="83">
        <f t="shared" ref="D69:D100" si="8">SUM(G69,J69,M69,P69,S69)</f>
        <v>11838</v>
      </c>
      <c r="E69" s="102">
        <v>1749</v>
      </c>
      <c r="F69" s="102">
        <v>872</v>
      </c>
      <c r="G69" s="102">
        <v>877</v>
      </c>
      <c r="H69" s="83">
        <v>4950</v>
      </c>
      <c r="I69" s="83">
        <v>2439</v>
      </c>
      <c r="J69" s="83">
        <v>2511</v>
      </c>
      <c r="K69" s="83">
        <v>3728</v>
      </c>
      <c r="L69" s="83">
        <v>1725</v>
      </c>
      <c r="M69" s="83">
        <v>2003</v>
      </c>
      <c r="N69" s="83">
        <v>7698</v>
      </c>
      <c r="O69" s="83">
        <v>3720</v>
      </c>
      <c r="P69" s="83">
        <v>3978</v>
      </c>
      <c r="Q69" s="83">
        <v>5289</v>
      </c>
      <c r="R69" s="83">
        <v>2820</v>
      </c>
      <c r="S69" s="83">
        <v>2469</v>
      </c>
    </row>
    <row r="70" spans="1:19" s="64" customFormat="1" x14ac:dyDescent="0.15">
      <c r="A70" s="78" t="str">
        <f>[1]연령별!A70</f>
        <v>53  세</v>
      </c>
      <c r="B70" s="85">
        <f t="shared" si="6"/>
        <v>25102</v>
      </c>
      <c r="C70" s="83">
        <f t="shared" si="7"/>
        <v>12316</v>
      </c>
      <c r="D70" s="83">
        <f t="shared" si="8"/>
        <v>12786</v>
      </c>
      <c r="E70" s="102">
        <v>1907</v>
      </c>
      <c r="F70" s="102">
        <v>902</v>
      </c>
      <c r="G70" s="102">
        <v>1005</v>
      </c>
      <c r="H70" s="83">
        <v>5361</v>
      </c>
      <c r="I70" s="83">
        <v>2553</v>
      </c>
      <c r="J70" s="83">
        <v>2808</v>
      </c>
      <c r="K70" s="83">
        <v>4011</v>
      </c>
      <c r="L70" s="83">
        <v>1859</v>
      </c>
      <c r="M70" s="83">
        <v>2152</v>
      </c>
      <c r="N70" s="83">
        <v>8299</v>
      </c>
      <c r="O70" s="83">
        <v>4035</v>
      </c>
      <c r="P70" s="83">
        <v>4264</v>
      </c>
      <c r="Q70" s="83">
        <v>5524</v>
      </c>
      <c r="R70" s="83">
        <v>2967</v>
      </c>
      <c r="S70" s="83">
        <v>2557</v>
      </c>
    </row>
    <row r="71" spans="1:19" s="64" customFormat="1" x14ac:dyDescent="0.15">
      <c r="A71" s="78" t="str">
        <f>[1]연령별!A71</f>
        <v>54  세</v>
      </c>
      <c r="B71" s="85">
        <f t="shared" si="6"/>
        <v>22614</v>
      </c>
      <c r="C71" s="83">
        <f t="shared" si="7"/>
        <v>11015</v>
      </c>
      <c r="D71" s="83">
        <f t="shared" si="8"/>
        <v>11599</v>
      </c>
      <c r="E71" s="102">
        <v>1725</v>
      </c>
      <c r="F71" s="102">
        <v>857</v>
      </c>
      <c r="G71" s="102">
        <v>868</v>
      </c>
      <c r="H71" s="83">
        <v>4832</v>
      </c>
      <c r="I71" s="83">
        <v>2322</v>
      </c>
      <c r="J71" s="83">
        <v>2510</v>
      </c>
      <c r="K71" s="83">
        <v>3670</v>
      </c>
      <c r="L71" s="83">
        <v>1703</v>
      </c>
      <c r="M71" s="83">
        <v>1967</v>
      </c>
      <c r="N71" s="83">
        <v>7594</v>
      </c>
      <c r="O71" s="83">
        <v>3647</v>
      </c>
      <c r="P71" s="83">
        <v>3947</v>
      </c>
      <c r="Q71" s="83">
        <v>4793</v>
      </c>
      <c r="R71" s="83">
        <v>2486</v>
      </c>
      <c r="S71" s="83">
        <v>2307</v>
      </c>
    </row>
    <row r="72" spans="1:19" s="49" customFormat="1" x14ac:dyDescent="0.15">
      <c r="A72" s="77" t="str">
        <f>[1]연령별!A72</f>
        <v>55-59</v>
      </c>
      <c r="B72" s="84">
        <f t="shared" si="6"/>
        <v>89325</v>
      </c>
      <c r="C72" s="82">
        <f t="shared" si="7"/>
        <v>43560</v>
      </c>
      <c r="D72" s="82">
        <f t="shared" si="8"/>
        <v>45765</v>
      </c>
      <c r="E72" s="101">
        <v>8293</v>
      </c>
      <c r="F72" s="101">
        <v>4069</v>
      </c>
      <c r="G72" s="101">
        <v>4224</v>
      </c>
      <c r="H72" s="82">
        <v>19235</v>
      </c>
      <c r="I72" s="82">
        <v>9278</v>
      </c>
      <c r="J72" s="82">
        <v>9957</v>
      </c>
      <c r="K72" s="82">
        <v>15370</v>
      </c>
      <c r="L72" s="82">
        <v>7200</v>
      </c>
      <c r="M72" s="82">
        <v>8170</v>
      </c>
      <c r="N72" s="82">
        <v>29271</v>
      </c>
      <c r="O72" s="82">
        <v>14298</v>
      </c>
      <c r="P72" s="82">
        <v>14973</v>
      </c>
      <c r="Q72" s="82">
        <v>17156</v>
      </c>
      <c r="R72" s="82">
        <v>8715</v>
      </c>
      <c r="S72" s="82">
        <v>8441</v>
      </c>
    </row>
    <row r="73" spans="1:19" s="64" customFormat="1" x14ac:dyDescent="0.15">
      <c r="A73" s="78" t="str">
        <f>[1]연령별!A73</f>
        <v>55  세</v>
      </c>
      <c r="B73" s="85">
        <f t="shared" si="6"/>
        <v>20174</v>
      </c>
      <c r="C73" s="83">
        <f t="shared" si="7"/>
        <v>9792</v>
      </c>
      <c r="D73" s="83">
        <f t="shared" si="8"/>
        <v>10382</v>
      </c>
      <c r="E73" s="102">
        <v>1727</v>
      </c>
      <c r="F73" s="102">
        <v>863</v>
      </c>
      <c r="G73" s="102">
        <v>864</v>
      </c>
      <c r="H73" s="83">
        <v>4368</v>
      </c>
      <c r="I73" s="83">
        <v>2056</v>
      </c>
      <c r="J73" s="83">
        <v>2312</v>
      </c>
      <c r="K73" s="83">
        <v>3395</v>
      </c>
      <c r="L73" s="83">
        <v>1606</v>
      </c>
      <c r="M73" s="83">
        <v>1789</v>
      </c>
      <c r="N73" s="83">
        <v>6540</v>
      </c>
      <c r="O73" s="83">
        <v>3096</v>
      </c>
      <c r="P73" s="83">
        <v>3444</v>
      </c>
      <c r="Q73" s="83">
        <v>4144</v>
      </c>
      <c r="R73" s="83">
        <v>2171</v>
      </c>
      <c r="S73" s="83">
        <v>1973</v>
      </c>
    </row>
    <row r="74" spans="1:19" s="64" customFormat="1" x14ac:dyDescent="0.15">
      <c r="A74" s="78" t="str">
        <f>[1]연령별!A74</f>
        <v>56  세</v>
      </c>
      <c r="B74" s="85">
        <f t="shared" si="6"/>
        <v>19872</v>
      </c>
      <c r="C74" s="83">
        <f t="shared" si="7"/>
        <v>9749</v>
      </c>
      <c r="D74" s="83">
        <f t="shared" si="8"/>
        <v>10123</v>
      </c>
      <c r="E74" s="102">
        <v>1806</v>
      </c>
      <c r="F74" s="102">
        <v>898</v>
      </c>
      <c r="G74" s="102">
        <v>908</v>
      </c>
      <c r="H74" s="83">
        <v>4253</v>
      </c>
      <c r="I74" s="83">
        <v>2087</v>
      </c>
      <c r="J74" s="83">
        <v>2166</v>
      </c>
      <c r="K74" s="83">
        <v>3332</v>
      </c>
      <c r="L74" s="83">
        <v>1550</v>
      </c>
      <c r="M74" s="83">
        <v>1782</v>
      </c>
      <c r="N74" s="83">
        <v>6605</v>
      </c>
      <c r="O74" s="83">
        <v>3249</v>
      </c>
      <c r="P74" s="83">
        <v>3356</v>
      </c>
      <c r="Q74" s="83">
        <v>3876</v>
      </c>
      <c r="R74" s="83">
        <v>1965</v>
      </c>
      <c r="S74" s="83">
        <v>1911</v>
      </c>
    </row>
    <row r="75" spans="1:19" s="64" customFormat="1" x14ac:dyDescent="0.15">
      <c r="A75" s="78" t="str">
        <f>[1]연령별!A75</f>
        <v>57  세</v>
      </c>
      <c r="B75" s="85">
        <f t="shared" si="6"/>
        <v>16782</v>
      </c>
      <c r="C75" s="83">
        <f t="shared" si="7"/>
        <v>8301</v>
      </c>
      <c r="D75" s="83">
        <f t="shared" si="8"/>
        <v>8481</v>
      </c>
      <c r="E75" s="102">
        <v>1512</v>
      </c>
      <c r="F75" s="102">
        <v>773</v>
      </c>
      <c r="G75" s="102">
        <v>739</v>
      </c>
      <c r="H75" s="83">
        <v>3689</v>
      </c>
      <c r="I75" s="83">
        <v>1822</v>
      </c>
      <c r="J75" s="83">
        <v>1867</v>
      </c>
      <c r="K75" s="83">
        <v>2937</v>
      </c>
      <c r="L75" s="83">
        <v>1388</v>
      </c>
      <c r="M75" s="83">
        <v>1549</v>
      </c>
      <c r="N75" s="83">
        <v>5456</v>
      </c>
      <c r="O75" s="83">
        <v>2704</v>
      </c>
      <c r="P75" s="83">
        <v>2752</v>
      </c>
      <c r="Q75" s="83">
        <v>3188</v>
      </c>
      <c r="R75" s="83">
        <v>1614</v>
      </c>
      <c r="S75" s="83">
        <v>1574</v>
      </c>
    </row>
    <row r="76" spans="1:19" s="64" customFormat="1" x14ac:dyDescent="0.15">
      <c r="A76" s="78" t="str">
        <f>[1]연령별!A76</f>
        <v>58  세</v>
      </c>
      <c r="B76" s="85">
        <f t="shared" si="6"/>
        <v>17789</v>
      </c>
      <c r="C76" s="83">
        <f t="shared" si="7"/>
        <v>8583</v>
      </c>
      <c r="D76" s="83">
        <f t="shared" si="8"/>
        <v>9206</v>
      </c>
      <c r="E76" s="102">
        <v>1756</v>
      </c>
      <c r="F76" s="102">
        <v>817</v>
      </c>
      <c r="G76" s="102">
        <v>939</v>
      </c>
      <c r="H76" s="83">
        <v>3849</v>
      </c>
      <c r="I76" s="83">
        <v>1817</v>
      </c>
      <c r="J76" s="83">
        <v>2032</v>
      </c>
      <c r="K76" s="83">
        <v>3106</v>
      </c>
      <c r="L76" s="83">
        <v>1437</v>
      </c>
      <c r="M76" s="83">
        <v>1669</v>
      </c>
      <c r="N76" s="83">
        <v>5818</v>
      </c>
      <c r="O76" s="83">
        <v>2869</v>
      </c>
      <c r="P76" s="83">
        <v>2949</v>
      </c>
      <c r="Q76" s="83">
        <v>3260</v>
      </c>
      <c r="R76" s="83">
        <v>1643</v>
      </c>
      <c r="S76" s="83">
        <v>1617</v>
      </c>
    </row>
    <row r="77" spans="1:19" s="64" customFormat="1" x14ac:dyDescent="0.15">
      <c r="A77" s="78" t="str">
        <f>[1]연령별!A77</f>
        <v>59  세</v>
      </c>
      <c r="B77" s="85">
        <f t="shared" si="6"/>
        <v>14708</v>
      </c>
      <c r="C77" s="83">
        <f t="shared" si="7"/>
        <v>7135</v>
      </c>
      <c r="D77" s="83">
        <f t="shared" si="8"/>
        <v>7573</v>
      </c>
      <c r="E77" s="102">
        <v>1492</v>
      </c>
      <c r="F77" s="102">
        <v>718</v>
      </c>
      <c r="G77" s="102">
        <v>774</v>
      </c>
      <c r="H77" s="83">
        <v>3076</v>
      </c>
      <c r="I77" s="83">
        <v>1496</v>
      </c>
      <c r="J77" s="83">
        <v>1580</v>
      </c>
      <c r="K77" s="83">
        <v>2600</v>
      </c>
      <c r="L77" s="83">
        <v>1219</v>
      </c>
      <c r="M77" s="83">
        <v>1381</v>
      </c>
      <c r="N77" s="83">
        <v>4852</v>
      </c>
      <c r="O77" s="83">
        <v>2380</v>
      </c>
      <c r="P77" s="83">
        <v>2472</v>
      </c>
      <c r="Q77" s="83">
        <v>2688</v>
      </c>
      <c r="R77" s="83">
        <v>1322</v>
      </c>
      <c r="S77" s="83">
        <v>1366</v>
      </c>
    </row>
    <row r="78" spans="1:19" s="49" customFormat="1" x14ac:dyDescent="0.15">
      <c r="A78" s="77" t="str">
        <f>[1]연령별!A78</f>
        <v>60-64</v>
      </c>
      <c r="B78" s="84">
        <f t="shared" si="6"/>
        <v>63399</v>
      </c>
      <c r="C78" s="82">
        <f t="shared" si="7"/>
        <v>30235</v>
      </c>
      <c r="D78" s="82">
        <f t="shared" si="8"/>
        <v>33164</v>
      </c>
      <c r="E78" s="101">
        <v>6699</v>
      </c>
      <c r="F78" s="101">
        <v>3113</v>
      </c>
      <c r="G78" s="101">
        <v>3586</v>
      </c>
      <c r="H78" s="82">
        <v>13259</v>
      </c>
      <c r="I78" s="82">
        <v>6340</v>
      </c>
      <c r="J78" s="82">
        <v>6919</v>
      </c>
      <c r="K78" s="82">
        <v>11576</v>
      </c>
      <c r="L78" s="82">
        <v>5460</v>
      </c>
      <c r="M78" s="82">
        <v>6116</v>
      </c>
      <c r="N78" s="82">
        <v>20587</v>
      </c>
      <c r="O78" s="82">
        <v>9982</v>
      </c>
      <c r="P78" s="82">
        <v>10605</v>
      </c>
      <c r="Q78" s="82">
        <v>11278</v>
      </c>
      <c r="R78" s="82">
        <v>5340</v>
      </c>
      <c r="S78" s="82">
        <v>5938</v>
      </c>
    </row>
    <row r="79" spans="1:19" s="64" customFormat="1" x14ac:dyDescent="0.15">
      <c r="A79" s="78" t="str">
        <f>[1]연령별!A79</f>
        <v>60  세</v>
      </c>
      <c r="B79" s="85">
        <f t="shared" si="6"/>
        <v>12705</v>
      </c>
      <c r="C79" s="83">
        <f t="shared" si="7"/>
        <v>6034</v>
      </c>
      <c r="D79" s="83">
        <f t="shared" si="8"/>
        <v>6671</v>
      </c>
      <c r="E79" s="102">
        <v>1302</v>
      </c>
      <c r="F79" s="102">
        <v>599</v>
      </c>
      <c r="G79" s="102">
        <v>703</v>
      </c>
      <c r="H79" s="83">
        <v>2696</v>
      </c>
      <c r="I79" s="83">
        <v>1277</v>
      </c>
      <c r="J79" s="83">
        <v>1419</v>
      </c>
      <c r="K79" s="83">
        <v>2259</v>
      </c>
      <c r="L79" s="83">
        <v>1088</v>
      </c>
      <c r="M79" s="83">
        <v>1171</v>
      </c>
      <c r="N79" s="83">
        <v>4135</v>
      </c>
      <c r="O79" s="83">
        <v>1962</v>
      </c>
      <c r="P79" s="83">
        <v>2173</v>
      </c>
      <c r="Q79" s="83">
        <v>2313</v>
      </c>
      <c r="R79" s="83">
        <v>1108</v>
      </c>
      <c r="S79" s="83">
        <v>1205</v>
      </c>
    </row>
    <row r="80" spans="1:19" s="64" customFormat="1" x14ac:dyDescent="0.15">
      <c r="A80" s="78" t="str">
        <f>[1]연령별!A80</f>
        <v>61  세</v>
      </c>
      <c r="B80" s="85">
        <f t="shared" si="6"/>
        <v>14269</v>
      </c>
      <c r="C80" s="83">
        <f t="shared" si="7"/>
        <v>6836</v>
      </c>
      <c r="D80" s="83">
        <f t="shared" si="8"/>
        <v>7433</v>
      </c>
      <c r="E80" s="102">
        <v>1435</v>
      </c>
      <c r="F80" s="102">
        <v>651</v>
      </c>
      <c r="G80" s="102">
        <v>784</v>
      </c>
      <c r="H80" s="83">
        <v>3053</v>
      </c>
      <c r="I80" s="83">
        <v>1483</v>
      </c>
      <c r="J80" s="83">
        <v>1570</v>
      </c>
      <c r="K80" s="83">
        <v>2600</v>
      </c>
      <c r="L80" s="83">
        <v>1224</v>
      </c>
      <c r="M80" s="83">
        <v>1376</v>
      </c>
      <c r="N80" s="83">
        <v>4663</v>
      </c>
      <c r="O80" s="83">
        <v>2242</v>
      </c>
      <c r="P80" s="83">
        <v>2421</v>
      </c>
      <c r="Q80" s="83">
        <v>2518</v>
      </c>
      <c r="R80" s="83">
        <v>1236</v>
      </c>
      <c r="S80" s="83">
        <v>1282</v>
      </c>
    </row>
    <row r="81" spans="1:19" s="64" customFormat="1" x14ac:dyDescent="0.15">
      <c r="A81" s="78" t="str">
        <f>[1]연령별!A81</f>
        <v>62  세</v>
      </c>
      <c r="B81" s="85">
        <f t="shared" si="6"/>
        <v>11606</v>
      </c>
      <c r="C81" s="83">
        <f t="shared" si="7"/>
        <v>5571</v>
      </c>
      <c r="D81" s="83">
        <f t="shared" si="8"/>
        <v>6035</v>
      </c>
      <c r="E81" s="102">
        <v>1236</v>
      </c>
      <c r="F81" s="102">
        <v>579</v>
      </c>
      <c r="G81" s="102">
        <v>657</v>
      </c>
      <c r="H81" s="83">
        <v>2393</v>
      </c>
      <c r="I81" s="83">
        <v>1137</v>
      </c>
      <c r="J81" s="83">
        <v>1256</v>
      </c>
      <c r="K81" s="83">
        <v>2125</v>
      </c>
      <c r="L81" s="83">
        <v>1007</v>
      </c>
      <c r="M81" s="83">
        <v>1118</v>
      </c>
      <c r="N81" s="83">
        <v>3758</v>
      </c>
      <c r="O81" s="83">
        <v>1841</v>
      </c>
      <c r="P81" s="83">
        <v>1917</v>
      </c>
      <c r="Q81" s="83">
        <v>2094</v>
      </c>
      <c r="R81" s="83">
        <v>1007</v>
      </c>
      <c r="S81" s="83">
        <v>1087</v>
      </c>
    </row>
    <row r="82" spans="1:19" s="64" customFormat="1" x14ac:dyDescent="0.15">
      <c r="A82" s="78" t="str">
        <f>[1]연령별!A82</f>
        <v>63  세</v>
      </c>
      <c r="B82" s="85">
        <f t="shared" si="6"/>
        <v>12154</v>
      </c>
      <c r="C82" s="83">
        <f t="shared" si="7"/>
        <v>5823</v>
      </c>
      <c r="D82" s="83">
        <f t="shared" si="8"/>
        <v>6331</v>
      </c>
      <c r="E82" s="102">
        <v>1296</v>
      </c>
      <c r="F82" s="102">
        <v>605</v>
      </c>
      <c r="G82" s="102">
        <v>691</v>
      </c>
      <c r="H82" s="83">
        <v>2525</v>
      </c>
      <c r="I82" s="83">
        <v>1232</v>
      </c>
      <c r="J82" s="83">
        <v>1293</v>
      </c>
      <c r="K82" s="83">
        <v>2203</v>
      </c>
      <c r="L82" s="83">
        <v>1028</v>
      </c>
      <c r="M82" s="83">
        <v>1175</v>
      </c>
      <c r="N82" s="83">
        <v>4045</v>
      </c>
      <c r="O82" s="83">
        <v>2012</v>
      </c>
      <c r="P82" s="83">
        <v>2033</v>
      </c>
      <c r="Q82" s="83">
        <v>2085</v>
      </c>
      <c r="R82" s="83">
        <v>946</v>
      </c>
      <c r="S82" s="83">
        <v>1139</v>
      </c>
    </row>
    <row r="83" spans="1:19" s="64" customFormat="1" x14ac:dyDescent="0.15">
      <c r="A83" s="78" t="str">
        <f>[1]연령별!A83</f>
        <v>64  세</v>
      </c>
      <c r="B83" s="85">
        <f t="shared" si="6"/>
        <v>12665</v>
      </c>
      <c r="C83" s="83">
        <f t="shared" si="7"/>
        <v>5971</v>
      </c>
      <c r="D83" s="83">
        <f t="shared" si="8"/>
        <v>6694</v>
      </c>
      <c r="E83" s="102">
        <v>1430</v>
      </c>
      <c r="F83" s="102">
        <v>679</v>
      </c>
      <c r="G83" s="102">
        <v>751</v>
      </c>
      <c r="H83" s="83">
        <v>2592</v>
      </c>
      <c r="I83" s="83">
        <v>1211</v>
      </c>
      <c r="J83" s="83">
        <v>1381</v>
      </c>
      <c r="K83" s="83">
        <v>2389</v>
      </c>
      <c r="L83" s="83">
        <v>1113</v>
      </c>
      <c r="M83" s="83">
        <v>1276</v>
      </c>
      <c r="N83" s="83">
        <v>3986</v>
      </c>
      <c r="O83" s="83">
        <v>1925</v>
      </c>
      <c r="P83" s="83">
        <v>2061</v>
      </c>
      <c r="Q83" s="83">
        <v>2268</v>
      </c>
      <c r="R83" s="83">
        <v>1043</v>
      </c>
      <c r="S83" s="83">
        <v>1225</v>
      </c>
    </row>
    <row r="84" spans="1:19" s="49" customFormat="1" x14ac:dyDescent="0.15">
      <c r="A84" s="77" t="str">
        <f>[1]연령별!A84</f>
        <v>65-69</v>
      </c>
      <c r="B84" s="84">
        <f t="shared" si="6"/>
        <v>51426</v>
      </c>
      <c r="C84" s="82">
        <f t="shared" si="7"/>
        <v>24177</v>
      </c>
      <c r="D84" s="82">
        <f t="shared" si="8"/>
        <v>27249</v>
      </c>
      <c r="E84" s="101">
        <v>5907</v>
      </c>
      <c r="F84" s="101">
        <v>2710</v>
      </c>
      <c r="G84" s="101">
        <v>3197</v>
      </c>
      <c r="H84" s="82">
        <v>10586</v>
      </c>
      <c r="I84" s="82">
        <v>4955</v>
      </c>
      <c r="J84" s="82">
        <v>5631</v>
      </c>
      <c r="K84" s="82">
        <v>9479</v>
      </c>
      <c r="L84" s="82">
        <v>4493</v>
      </c>
      <c r="M84" s="82">
        <v>4986</v>
      </c>
      <c r="N84" s="82">
        <v>16287</v>
      </c>
      <c r="O84" s="82">
        <v>7740</v>
      </c>
      <c r="P84" s="82">
        <v>8547</v>
      </c>
      <c r="Q84" s="82">
        <v>9167</v>
      </c>
      <c r="R84" s="82">
        <v>4279</v>
      </c>
      <c r="S84" s="82">
        <v>4888</v>
      </c>
    </row>
    <row r="85" spans="1:19" s="64" customFormat="1" x14ac:dyDescent="0.15">
      <c r="A85" s="78" t="str">
        <f>[1]연령별!A85</f>
        <v>65  세</v>
      </c>
      <c r="B85" s="85">
        <f t="shared" si="6"/>
        <v>11698</v>
      </c>
      <c r="C85" s="83">
        <f t="shared" si="7"/>
        <v>5578</v>
      </c>
      <c r="D85" s="83">
        <f t="shared" si="8"/>
        <v>6120</v>
      </c>
      <c r="E85" s="102">
        <v>1326</v>
      </c>
      <c r="F85" s="102">
        <v>602</v>
      </c>
      <c r="G85" s="102">
        <v>724</v>
      </c>
      <c r="H85" s="83">
        <v>2415</v>
      </c>
      <c r="I85" s="83">
        <v>1145</v>
      </c>
      <c r="J85" s="83">
        <v>1270</v>
      </c>
      <c r="K85" s="83">
        <v>2143</v>
      </c>
      <c r="L85" s="83">
        <v>1009</v>
      </c>
      <c r="M85" s="83">
        <v>1134</v>
      </c>
      <c r="N85" s="83">
        <v>3784</v>
      </c>
      <c r="O85" s="83">
        <v>1861</v>
      </c>
      <c r="P85" s="83">
        <v>1923</v>
      </c>
      <c r="Q85" s="83">
        <v>2030</v>
      </c>
      <c r="R85" s="83">
        <v>961</v>
      </c>
      <c r="S85" s="83">
        <v>1069</v>
      </c>
    </row>
    <row r="86" spans="1:19" s="64" customFormat="1" x14ac:dyDescent="0.15">
      <c r="A86" s="78" t="str">
        <f>[1]연령별!A86</f>
        <v>66  세</v>
      </c>
      <c r="B86" s="85">
        <f t="shared" si="6"/>
        <v>12358</v>
      </c>
      <c r="C86" s="83">
        <f t="shared" si="7"/>
        <v>5727</v>
      </c>
      <c r="D86" s="83">
        <f t="shared" si="8"/>
        <v>6631</v>
      </c>
      <c r="E86" s="102">
        <v>1384</v>
      </c>
      <c r="F86" s="102">
        <v>641</v>
      </c>
      <c r="G86" s="102">
        <v>743</v>
      </c>
      <c r="H86" s="83">
        <v>2581</v>
      </c>
      <c r="I86" s="83">
        <v>1191</v>
      </c>
      <c r="J86" s="83">
        <v>1390</v>
      </c>
      <c r="K86" s="83">
        <v>2274</v>
      </c>
      <c r="L86" s="83">
        <v>1055</v>
      </c>
      <c r="M86" s="83">
        <v>1219</v>
      </c>
      <c r="N86" s="83">
        <v>3904</v>
      </c>
      <c r="O86" s="83">
        <v>1819</v>
      </c>
      <c r="P86" s="83">
        <v>2085</v>
      </c>
      <c r="Q86" s="83">
        <v>2215</v>
      </c>
      <c r="R86" s="83">
        <v>1021</v>
      </c>
      <c r="S86" s="83">
        <v>1194</v>
      </c>
    </row>
    <row r="87" spans="1:19" s="64" customFormat="1" x14ac:dyDescent="0.15">
      <c r="A87" s="78" t="str">
        <f>[1]연령별!A87</f>
        <v>67  세</v>
      </c>
      <c r="B87" s="85">
        <f t="shared" si="6"/>
        <v>9804</v>
      </c>
      <c r="C87" s="83">
        <f t="shared" si="7"/>
        <v>4710</v>
      </c>
      <c r="D87" s="83">
        <f t="shared" si="8"/>
        <v>5094</v>
      </c>
      <c r="E87" s="102">
        <v>1133</v>
      </c>
      <c r="F87" s="102">
        <v>501</v>
      </c>
      <c r="G87" s="102">
        <v>632</v>
      </c>
      <c r="H87" s="83">
        <v>1979</v>
      </c>
      <c r="I87" s="83">
        <v>930</v>
      </c>
      <c r="J87" s="83">
        <v>1049</v>
      </c>
      <c r="K87" s="83">
        <v>1847</v>
      </c>
      <c r="L87" s="83">
        <v>891</v>
      </c>
      <c r="M87" s="83">
        <v>956</v>
      </c>
      <c r="N87" s="83">
        <v>3067</v>
      </c>
      <c r="O87" s="83">
        <v>1507</v>
      </c>
      <c r="P87" s="83">
        <v>1560</v>
      </c>
      <c r="Q87" s="83">
        <v>1778</v>
      </c>
      <c r="R87" s="83">
        <v>881</v>
      </c>
      <c r="S87" s="83">
        <v>897</v>
      </c>
    </row>
    <row r="88" spans="1:19" s="64" customFormat="1" x14ac:dyDescent="0.15">
      <c r="A88" s="78" t="str">
        <f>[1]연령별!A88</f>
        <v>68  세</v>
      </c>
      <c r="B88" s="85">
        <f t="shared" si="6"/>
        <v>8783</v>
      </c>
      <c r="C88" s="83">
        <f t="shared" si="7"/>
        <v>4128</v>
      </c>
      <c r="D88" s="83">
        <f t="shared" si="8"/>
        <v>4655</v>
      </c>
      <c r="E88" s="102">
        <v>1067</v>
      </c>
      <c r="F88" s="102">
        <v>490</v>
      </c>
      <c r="G88" s="102">
        <v>577</v>
      </c>
      <c r="H88" s="83">
        <v>1816</v>
      </c>
      <c r="I88" s="83">
        <v>868</v>
      </c>
      <c r="J88" s="83">
        <v>948</v>
      </c>
      <c r="K88" s="83">
        <v>1590</v>
      </c>
      <c r="L88" s="83">
        <v>770</v>
      </c>
      <c r="M88" s="83">
        <v>820</v>
      </c>
      <c r="N88" s="83">
        <v>2757</v>
      </c>
      <c r="O88" s="83">
        <v>1272</v>
      </c>
      <c r="P88" s="83">
        <v>1485</v>
      </c>
      <c r="Q88" s="83">
        <v>1553</v>
      </c>
      <c r="R88" s="83">
        <v>728</v>
      </c>
      <c r="S88" s="83">
        <v>825</v>
      </c>
    </row>
    <row r="89" spans="1:19" s="64" customFormat="1" x14ac:dyDescent="0.15">
      <c r="A89" s="78" t="str">
        <f>[1]연령별!A89</f>
        <v>69  세</v>
      </c>
      <c r="B89" s="85">
        <f t="shared" si="6"/>
        <v>8783</v>
      </c>
      <c r="C89" s="83">
        <f t="shared" si="7"/>
        <v>4034</v>
      </c>
      <c r="D89" s="83">
        <f t="shared" si="8"/>
        <v>4749</v>
      </c>
      <c r="E89" s="102">
        <v>997</v>
      </c>
      <c r="F89" s="102">
        <v>476</v>
      </c>
      <c r="G89" s="102">
        <v>521</v>
      </c>
      <c r="H89" s="83">
        <v>1795</v>
      </c>
      <c r="I89" s="83">
        <v>821</v>
      </c>
      <c r="J89" s="83">
        <v>974</v>
      </c>
      <c r="K89" s="83">
        <v>1625</v>
      </c>
      <c r="L89" s="83">
        <v>768</v>
      </c>
      <c r="M89" s="83">
        <v>857</v>
      </c>
      <c r="N89" s="83">
        <v>2775</v>
      </c>
      <c r="O89" s="83">
        <v>1281</v>
      </c>
      <c r="P89" s="83">
        <v>1494</v>
      </c>
      <c r="Q89" s="83">
        <v>1591</v>
      </c>
      <c r="R89" s="83">
        <v>688</v>
      </c>
      <c r="S89" s="83">
        <v>903</v>
      </c>
    </row>
    <row r="90" spans="1:19" s="49" customFormat="1" x14ac:dyDescent="0.15">
      <c r="A90" s="77" t="str">
        <f>[1]연령별!A90</f>
        <v>70-74</v>
      </c>
      <c r="B90" s="84">
        <f t="shared" si="6"/>
        <v>43555</v>
      </c>
      <c r="C90" s="82">
        <f t="shared" si="7"/>
        <v>19216</v>
      </c>
      <c r="D90" s="82">
        <f t="shared" si="8"/>
        <v>24339</v>
      </c>
      <c r="E90" s="101">
        <v>5482</v>
      </c>
      <c r="F90" s="101">
        <v>2557</v>
      </c>
      <c r="G90" s="101">
        <v>2925</v>
      </c>
      <c r="H90" s="82">
        <v>8758</v>
      </c>
      <c r="I90" s="82">
        <v>3888</v>
      </c>
      <c r="J90" s="82">
        <v>4870</v>
      </c>
      <c r="K90" s="82">
        <v>7958</v>
      </c>
      <c r="L90" s="82">
        <v>3622</v>
      </c>
      <c r="M90" s="82">
        <v>4336</v>
      </c>
      <c r="N90" s="82">
        <v>13299</v>
      </c>
      <c r="O90" s="82">
        <v>5885</v>
      </c>
      <c r="P90" s="82">
        <v>7414</v>
      </c>
      <c r="Q90" s="82">
        <v>8058</v>
      </c>
      <c r="R90" s="82">
        <v>3264</v>
      </c>
      <c r="S90" s="82">
        <v>4794</v>
      </c>
    </row>
    <row r="91" spans="1:19" s="64" customFormat="1" x14ac:dyDescent="0.15">
      <c r="A91" s="78" t="str">
        <f>[1]연령별!A91</f>
        <v>70  세</v>
      </c>
      <c r="B91" s="85">
        <f t="shared" si="6"/>
        <v>8131</v>
      </c>
      <c r="C91" s="83">
        <f t="shared" si="7"/>
        <v>3688</v>
      </c>
      <c r="D91" s="83">
        <f t="shared" si="8"/>
        <v>4443</v>
      </c>
      <c r="E91" s="102">
        <v>1003</v>
      </c>
      <c r="F91" s="102">
        <v>455</v>
      </c>
      <c r="G91" s="102">
        <v>548</v>
      </c>
      <c r="H91" s="83">
        <v>1672</v>
      </c>
      <c r="I91" s="83">
        <v>770</v>
      </c>
      <c r="J91" s="83">
        <v>902</v>
      </c>
      <c r="K91" s="83">
        <v>1495</v>
      </c>
      <c r="L91" s="83">
        <v>712</v>
      </c>
      <c r="M91" s="83">
        <v>783</v>
      </c>
      <c r="N91" s="83">
        <v>2495</v>
      </c>
      <c r="O91" s="83">
        <v>1112</v>
      </c>
      <c r="P91" s="83">
        <v>1383</v>
      </c>
      <c r="Q91" s="83">
        <v>1466</v>
      </c>
      <c r="R91" s="83">
        <v>639</v>
      </c>
      <c r="S91" s="83">
        <v>827</v>
      </c>
    </row>
    <row r="92" spans="1:19" s="64" customFormat="1" x14ac:dyDescent="0.15">
      <c r="A92" s="78" t="str">
        <f>[1]연령별!A92</f>
        <v>71  세</v>
      </c>
      <c r="B92" s="85">
        <f t="shared" si="6"/>
        <v>11324</v>
      </c>
      <c r="C92" s="83">
        <f t="shared" si="7"/>
        <v>5198</v>
      </c>
      <c r="D92" s="83">
        <f t="shared" si="8"/>
        <v>6126</v>
      </c>
      <c r="E92" s="102">
        <v>1420</v>
      </c>
      <c r="F92" s="102">
        <v>683</v>
      </c>
      <c r="G92" s="102">
        <v>737</v>
      </c>
      <c r="H92" s="83">
        <v>2231</v>
      </c>
      <c r="I92" s="83">
        <v>1013</v>
      </c>
      <c r="J92" s="83">
        <v>1218</v>
      </c>
      <c r="K92" s="83">
        <v>2045</v>
      </c>
      <c r="L92" s="83">
        <v>935</v>
      </c>
      <c r="M92" s="83">
        <v>1110</v>
      </c>
      <c r="N92" s="83">
        <v>3505</v>
      </c>
      <c r="O92" s="83">
        <v>1648</v>
      </c>
      <c r="P92" s="83">
        <v>1857</v>
      </c>
      <c r="Q92" s="83">
        <v>2123</v>
      </c>
      <c r="R92" s="83">
        <v>919</v>
      </c>
      <c r="S92" s="83">
        <v>1204</v>
      </c>
    </row>
    <row r="93" spans="1:19" s="64" customFormat="1" x14ac:dyDescent="0.15">
      <c r="A93" s="78" t="str">
        <f>[1]연령별!A93</f>
        <v>72  세</v>
      </c>
      <c r="B93" s="85">
        <f t="shared" si="6"/>
        <v>8959</v>
      </c>
      <c r="C93" s="83">
        <f t="shared" si="7"/>
        <v>3921</v>
      </c>
      <c r="D93" s="83">
        <f t="shared" si="8"/>
        <v>5038</v>
      </c>
      <c r="E93" s="102">
        <v>1146</v>
      </c>
      <c r="F93" s="102">
        <v>538</v>
      </c>
      <c r="G93" s="102">
        <v>608</v>
      </c>
      <c r="H93" s="83">
        <v>1777</v>
      </c>
      <c r="I93" s="83">
        <v>798</v>
      </c>
      <c r="J93" s="83">
        <v>979</v>
      </c>
      <c r="K93" s="83">
        <v>1620</v>
      </c>
      <c r="L93" s="83">
        <v>737</v>
      </c>
      <c r="M93" s="83">
        <v>883</v>
      </c>
      <c r="N93" s="83">
        <v>2717</v>
      </c>
      <c r="O93" s="83">
        <v>1181</v>
      </c>
      <c r="P93" s="83">
        <v>1536</v>
      </c>
      <c r="Q93" s="83">
        <v>1699</v>
      </c>
      <c r="R93" s="83">
        <v>667</v>
      </c>
      <c r="S93" s="83">
        <v>1032</v>
      </c>
    </row>
    <row r="94" spans="1:19" s="64" customFormat="1" x14ac:dyDescent="0.15">
      <c r="A94" s="78" t="str">
        <f>[1]연령별!A94</f>
        <v>73  세</v>
      </c>
      <c r="B94" s="85">
        <f t="shared" si="6"/>
        <v>7630</v>
      </c>
      <c r="C94" s="83">
        <f t="shared" si="7"/>
        <v>3222</v>
      </c>
      <c r="D94" s="83">
        <f t="shared" si="8"/>
        <v>4408</v>
      </c>
      <c r="E94" s="102">
        <v>990</v>
      </c>
      <c r="F94" s="102">
        <v>448</v>
      </c>
      <c r="G94" s="102">
        <v>542</v>
      </c>
      <c r="H94" s="83">
        <v>1527</v>
      </c>
      <c r="I94" s="83">
        <v>664</v>
      </c>
      <c r="J94" s="83">
        <v>863</v>
      </c>
      <c r="K94" s="83">
        <v>1418</v>
      </c>
      <c r="L94" s="83">
        <v>624</v>
      </c>
      <c r="M94" s="83">
        <v>794</v>
      </c>
      <c r="N94" s="83">
        <v>2309</v>
      </c>
      <c r="O94" s="83">
        <v>967</v>
      </c>
      <c r="P94" s="83">
        <v>1342</v>
      </c>
      <c r="Q94" s="83">
        <v>1386</v>
      </c>
      <c r="R94" s="83">
        <v>519</v>
      </c>
      <c r="S94" s="83">
        <v>867</v>
      </c>
    </row>
    <row r="95" spans="1:19" s="64" customFormat="1" x14ac:dyDescent="0.15">
      <c r="A95" s="78" t="str">
        <f>[1]연령별!A95</f>
        <v>74  세</v>
      </c>
      <c r="B95" s="85">
        <f t="shared" si="6"/>
        <v>7511</v>
      </c>
      <c r="C95" s="83">
        <f t="shared" si="7"/>
        <v>3187</v>
      </c>
      <c r="D95" s="83">
        <f t="shared" si="8"/>
        <v>4324</v>
      </c>
      <c r="E95" s="102">
        <v>923</v>
      </c>
      <c r="F95" s="102">
        <v>433</v>
      </c>
      <c r="G95" s="102">
        <v>490</v>
      </c>
      <c r="H95" s="83">
        <v>1551</v>
      </c>
      <c r="I95" s="83">
        <v>643</v>
      </c>
      <c r="J95" s="83">
        <v>908</v>
      </c>
      <c r="K95" s="83">
        <v>1380</v>
      </c>
      <c r="L95" s="83">
        <v>614</v>
      </c>
      <c r="M95" s="83">
        <v>766</v>
      </c>
      <c r="N95" s="83">
        <v>2273</v>
      </c>
      <c r="O95" s="83">
        <v>977</v>
      </c>
      <c r="P95" s="83">
        <v>1296</v>
      </c>
      <c r="Q95" s="83">
        <v>1384</v>
      </c>
      <c r="R95" s="83">
        <v>520</v>
      </c>
      <c r="S95" s="83">
        <v>864</v>
      </c>
    </row>
    <row r="96" spans="1:19" s="49" customFormat="1" x14ac:dyDescent="0.15">
      <c r="A96" s="77" t="str">
        <f>[1]연령별!A96</f>
        <v>75-79</v>
      </c>
      <c r="B96" s="84">
        <f t="shared" si="6"/>
        <v>29172</v>
      </c>
      <c r="C96" s="82">
        <f t="shared" si="7"/>
        <v>11484</v>
      </c>
      <c r="D96" s="82">
        <f t="shared" si="8"/>
        <v>17688</v>
      </c>
      <c r="E96" s="101">
        <v>3568</v>
      </c>
      <c r="F96" s="101">
        <v>1609</v>
      </c>
      <c r="G96" s="101">
        <v>1959</v>
      </c>
      <c r="H96" s="82">
        <v>5723</v>
      </c>
      <c r="I96" s="82">
        <v>2281</v>
      </c>
      <c r="J96" s="82">
        <v>3442</v>
      </c>
      <c r="K96" s="82">
        <v>5245</v>
      </c>
      <c r="L96" s="82">
        <v>2085</v>
      </c>
      <c r="M96" s="82">
        <v>3160</v>
      </c>
      <c r="N96" s="82">
        <v>8899</v>
      </c>
      <c r="O96" s="82">
        <v>3505</v>
      </c>
      <c r="P96" s="82">
        <v>5394</v>
      </c>
      <c r="Q96" s="82">
        <v>5737</v>
      </c>
      <c r="R96" s="82">
        <v>2004</v>
      </c>
      <c r="S96" s="82">
        <v>3733</v>
      </c>
    </row>
    <row r="97" spans="1:19" s="64" customFormat="1" x14ac:dyDescent="0.15">
      <c r="A97" s="78" t="str">
        <f>[1]연령별!A97</f>
        <v>75  세</v>
      </c>
      <c r="B97" s="85">
        <f t="shared" si="6"/>
        <v>6861</v>
      </c>
      <c r="C97" s="83">
        <f t="shared" si="7"/>
        <v>2878</v>
      </c>
      <c r="D97" s="83">
        <f t="shared" si="8"/>
        <v>3983</v>
      </c>
      <c r="E97" s="102">
        <v>873</v>
      </c>
      <c r="F97" s="102">
        <v>410</v>
      </c>
      <c r="G97" s="102">
        <v>463</v>
      </c>
      <c r="H97" s="83">
        <v>1353</v>
      </c>
      <c r="I97" s="83">
        <v>558</v>
      </c>
      <c r="J97" s="83">
        <v>795</v>
      </c>
      <c r="K97" s="83">
        <v>1225</v>
      </c>
      <c r="L97" s="83">
        <v>541</v>
      </c>
      <c r="M97" s="83">
        <v>684</v>
      </c>
      <c r="N97" s="83">
        <v>2122</v>
      </c>
      <c r="O97" s="83">
        <v>879</v>
      </c>
      <c r="P97" s="83">
        <v>1243</v>
      </c>
      <c r="Q97" s="83">
        <v>1288</v>
      </c>
      <c r="R97" s="83">
        <v>490</v>
      </c>
      <c r="S97" s="83">
        <v>798</v>
      </c>
    </row>
    <row r="98" spans="1:19" s="64" customFormat="1" x14ac:dyDescent="0.15">
      <c r="A98" s="78" t="str">
        <f>[1]연령별!A98</f>
        <v>76  세</v>
      </c>
      <c r="B98" s="85">
        <f t="shared" si="6"/>
        <v>6327</v>
      </c>
      <c r="C98" s="83">
        <f t="shared" si="7"/>
        <v>2549</v>
      </c>
      <c r="D98" s="83">
        <f t="shared" si="8"/>
        <v>3778</v>
      </c>
      <c r="E98" s="102">
        <v>752</v>
      </c>
      <c r="F98" s="102">
        <v>348</v>
      </c>
      <c r="G98" s="102">
        <v>404</v>
      </c>
      <c r="H98" s="83">
        <v>1247</v>
      </c>
      <c r="I98" s="83">
        <v>511</v>
      </c>
      <c r="J98" s="83">
        <v>736</v>
      </c>
      <c r="K98" s="83">
        <v>1132</v>
      </c>
      <c r="L98" s="83">
        <v>445</v>
      </c>
      <c r="M98" s="83">
        <v>687</v>
      </c>
      <c r="N98" s="83">
        <v>1912</v>
      </c>
      <c r="O98" s="83">
        <v>789</v>
      </c>
      <c r="P98" s="83">
        <v>1123</v>
      </c>
      <c r="Q98" s="83">
        <v>1284</v>
      </c>
      <c r="R98" s="83">
        <v>456</v>
      </c>
      <c r="S98" s="83">
        <v>828</v>
      </c>
    </row>
    <row r="99" spans="1:19" s="64" customFormat="1" x14ac:dyDescent="0.15">
      <c r="A99" s="78" t="str">
        <f>[1]연령별!A99</f>
        <v>77  세</v>
      </c>
      <c r="B99" s="85">
        <f t="shared" si="6"/>
        <v>5521</v>
      </c>
      <c r="C99" s="83">
        <f t="shared" si="7"/>
        <v>2125</v>
      </c>
      <c r="D99" s="83">
        <f t="shared" si="8"/>
        <v>3396</v>
      </c>
      <c r="E99" s="102">
        <v>713</v>
      </c>
      <c r="F99" s="102">
        <v>326</v>
      </c>
      <c r="G99" s="102">
        <v>387</v>
      </c>
      <c r="H99" s="83">
        <v>1069</v>
      </c>
      <c r="I99" s="83">
        <v>417</v>
      </c>
      <c r="J99" s="83">
        <v>652</v>
      </c>
      <c r="K99" s="83">
        <v>999</v>
      </c>
      <c r="L99" s="83">
        <v>388</v>
      </c>
      <c r="M99" s="83">
        <v>611</v>
      </c>
      <c r="N99" s="83">
        <v>1688</v>
      </c>
      <c r="O99" s="83">
        <v>640</v>
      </c>
      <c r="P99" s="83">
        <v>1048</v>
      </c>
      <c r="Q99" s="83">
        <v>1052</v>
      </c>
      <c r="R99" s="83">
        <v>354</v>
      </c>
      <c r="S99" s="83">
        <v>698</v>
      </c>
    </row>
    <row r="100" spans="1:19" s="64" customFormat="1" x14ac:dyDescent="0.15">
      <c r="A100" s="78" t="str">
        <f>[1]연령별!A100</f>
        <v>78  세</v>
      </c>
      <c r="B100" s="85">
        <f t="shared" si="6"/>
        <v>5509</v>
      </c>
      <c r="C100" s="83">
        <f t="shared" si="7"/>
        <v>2108</v>
      </c>
      <c r="D100" s="83">
        <f t="shared" si="8"/>
        <v>3401</v>
      </c>
      <c r="E100" s="102">
        <v>625</v>
      </c>
      <c r="F100" s="102">
        <v>257</v>
      </c>
      <c r="G100" s="102">
        <v>368</v>
      </c>
      <c r="H100" s="83">
        <v>1097</v>
      </c>
      <c r="I100" s="83">
        <v>449</v>
      </c>
      <c r="J100" s="83">
        <v>648</v>
      </c>
      <c r="K100" s="83">
        <v>1000</v>
      </c>
      <c r="L100" s="83">
        <v>383</v>
      </c>
      <c r="M100" s="83">
        <v>617</v>
      </c>
      <c r="N100" s="83">
        <v>1655</v>
      </c>
      <c r="O100" s="83">
        <v>638</v>
      </c>
      <c r="P100" s="83">
        <v>1017</v>
      </c>
      <c r="Q100" s="83">
        <v>1132</v>
      </c>
      <c r="R100" s="83">
        <v>381</v>
      </c>
      <c r="S100" s="83">
        <v>751</v>
      </c>
    </row>
    <row r="101" spans="1:19" s="64" customFormat="1" x14ac:dyDescent="0.15">
      <c r="A101" s="78" t="str">
        <f>[1]연령별!A101</f>
        <v>79  세</v>
      </c>
      <c r="B101" s="85">
        <f t="shared" ref="B101:B126" si="9">SUM(C101:D101)</f>
        <v>4954</v>
      </c>
      <c r="C101" s="83">
        <f t="shared" ref="C101:C126" si="10">SUM(F101,I101,L101,O101,R101)</f>
        <v>1824</v>
      </c>
      <c r="D101" s="83">
        <f t="shared" ref="D101:D126" si="11">SUM(G101,J101,M101,P101,S101)</f>
        <v>3130</v>
      </c>
      <c r="E101" s="102">
        <v>605</v>
      </c>
      <c r="F101" s="102">
        <v>268</v>
      </c>
      <c r="G101" s="102">
        <v>337</v>
      </c>
      <c r="H101" s="83">
        <v>957</v>
      </c>
      <c r="I101" s="83">
        <v>346</v>
      </c>
      <c r="J101" s="83">
        <v>611</v>
      </c>
      <c r="K101" s="83">
        <v>889</v>
      </c>
      <c r="L101" s="83">
        <v>328</v>
      </c>
      <c r="M101" s="83">
        <v>561</v>
      </c>
      <c r="N101" s="83">
        <v>1522</v>
      </c>
      <c r="O101" s="83">
        <v>559</v>
      </c>
      <c r="P101" s="83">
        <v>963</v>
      </c>
      <c r="Q101" s="83">
        <v>981</v>
      </c>
      <c r="R101" s="83">
        <v>323</v>
      </c>
      <c r="S101" s="83">
        <v>658</v>
      </c>
    </row>
    <row r="102" spans="1:19" s="49" customFormat="1" x14ac:dyDescent="0.15">
      <c r="A102" s="77" t="str">
        <f>[1]연령별!A102</f>
        <v>80-84</v>
      </c>
      <c r="B102" s="84">
        <f t="shared" si="9"/>
        <v>16404</v>
      </c>
      <c r="C102" s="82">
        <f t="shared" si="10"/>
        <v>5143</v>
      </c>
      <c r="D102" s="82">
        <f t="shared" si="11"/>
        <v>11261</v>
      </c>
      <c r="E102" s="101">
        <v>1948</v>
      </c>
      <c r="F102" s="101">
        <v>707</v>
      </c>
      <c r="G102" s="101">
        <v>1241</v>
      </c>
      <c r="H102" s="82">
        <v>3336</v>
      </c>
      <c r="I102" s="82">
        <v>1065</v>
      </c>
      <c r="J102" s="82">
        <v>2271</v>
      </c>
      <c r="K102" s="82">
        <v>2997</v>
      </c>
      <c r="L102" s="82">
        <v>949</v>
      </c>
      <c r="M102" s="82">
        <v>2048</v>
      </c>
      <c r="N102" s="82">
        <v>4873</v>
      </c>
      <c r="O102" s="82">
        <v>1518</v>
      </c>
      <c r="P102" s="82">
        <v>3355</v>
      </c>
      <c r="Q102" s="82">
        <v>3250</v>
      </c>
      <c r="R102" s="82">
        <v>904</v>
      </c>
      <c r="S102" s="82">
        <v>2346</v>
      </c>
    </row>
    <row r="103" spans="1:19" s="64" customFormat="1" x14ac:dyDescent="0.15">
      <c r="A103" s="78" t="str">
        <f>[1]연령별!A103</f>
        <v>80  세</v>
      </c>
      <c r="B103" s="85">
        <f t="shared" si="9"/>
        <v>4048</v>
      </c>
      <c r="C103" s="83">
        <f t="shared" si="10"/>
        <v>1377</v>
      </c>
      <c r="D103" s="83">
        <f t="shared" si="11"/>
        <v>2671</v>
      </c>
      <c r="E103" s="102">
        <v>499</v>
      </c>
      <c r="F103" s="102">
        <v>198</v>
      </c>
      <c r="G103" s="102">
        <v>301</v>
      </c>
      <c r="H103" s="83">
        <v>856</v>
      </c>
      <c r="I103" s="83">
        <v>285</v>
      </c>
      <c r="J103" s="83">
        <v>571</v>
      </c>
      <c r="K103" s="83">
        <v>733</v>
      </c>
      <c r="L103" s="83">
        <v>246</v>
      </c>
      <c r="M103" s="83">
        <v>487</v>
      </c>
      <c r="N103" s="83">
        <v>1194</v>
      </c>
      <c r="O103" s="83">
        <v>414</v>
      </c>
      <c r="P103" s="83">
        <v>780</v>
      </c>
      <c r="Q103" s="83">
        <v>766</v>
      </c>
      <c r="R103" s="83">
        <v>234</v>
      </c>
      <c r="S103" s="83">
        <v>532</v>
      </c>
    </row>
    <row r="104" spans="1:19" s="64" customFormat="1" x14ac:dyDescent="0.15">
      <c r="A104" s="78" t="str">
        <f>[1]연령별!A104</f>
        <v>81  세</v>
      </c>
      <c r="B104" s="85">
        <f t="shared" si="9"/>
        <v>3610</v>
      </c>
      <c r="C104" s="83">
        <f t="shared" si="10"/>
        <v>1206</v>
      </c>
      <c r="D104" s="83">
        <f t="shared" si="11"/>
        <v>2404</v>
      </c>
      <c r="E104" s="102">
        <v>425</v>
      </c>
      <c r="F104" s="102">
        <v>161</v>
      </c>
      <c r="G104" s="102">
        <v>264</v>
      </c>
      <c r="H104" s="83">
        <v>744</v>
      </c>
      <c r="I104" s="83">
        <v>257</v>
      </c>
      <c r="J104" s="83">
        <v>487</v>
      </c>
      <c r="K104" s="83">
        <v>680</v>
      </c>
      <c r="L104" s="83">
        <v>229</v>
      </c>
      <c r="M104" s="83">
        <v>451</v>
      </c>
      <c r="N104" s="83">
        <v>1045</v>
      </c>
      <c r="O104" s="83">
        <v>343</v>
      </c>
      <c r="P104" s="83">
        <v>702</v>
      </c>
      <c r="Q104" s="83">
        <v>716</v>
      </c>
      <c r="R104" s="83">
        <v>216</v>
      </c>
      <c r="S104" s="83">
        <v>500</v>
      </c>
    </row>
    <row r="105" spans="1:19" s="64" customFormat="1" x14ac:dyDescent="0.15">
      <c r="A105" s="78" t="str">
        <f>[1]연령별!A105</f>
        <v>82  세</v>
      </c>
      <c r="B105" s="85">
        <f t="shared" si="9"/>
        <v>3065</v>
      </c>
      <c r="C105" s="83">
        <f t="shared" si="10"/>
        <v>946</v>
      </c>
      <c r="D105" s="83">
        <f t="shared" si="11"/>
        <v>2119</v>
      </c>
      <c r="E105" s="102">
        <v>370</v>
      </c>
      <c r="F105" s="102">
        <v>136</v>
      </c>
      <c r="G105" s="102">
        <v>234</v>
      </c>
      <c r="H105" s="83">
        <v>617</v>
      </c>
      <c r="I105" s="83">
        <v>206</v>
      </c>
      <c r="J105" s="83">
        <v>411</v>
      </c>
      <c r="K105" s="83">
        <v>519</v>
      </c>
      <c r="L105" s="83">
        <v>160</v>
      </c>
      <c r="M105" s="83">
        <v>359</v>
      </c>
      <c r="N105" s="83">
        <v>959</v>
      </c>
      <c r="O105" s="83">
        <v>296</v>
      </c>
      <c r="P105" s="83">
        <v>663</v>
      </c>
      <c r="Q105" s="83">
        <v>600</v>
      </c>
      <c r="R105" s="83">
        <v>148</v>
      </c>
      <c r="S105" s="83">
        <v>452</v>
      </c>
    </row>
    <row r="106" spans="1:19" s="64" customFormat="1" x14ac:dyDescent="0.15">
      <c r="A106" s="78" t="str">
        <f>[1]연령별!A106</f>
        <v>83  세</v>
      </c>
      <c r="B106" s="85">
        <f t="shared" si="9"/>
        <v>2966</v>
      </c>
      <c r="C106" s="83">
        <f t="shared" si="10"/>
        <v>799</v>
      </c>
      <c r="D106" s="83">
        <f t="shared" si="11"/>
        <v>2167</v>
      </c>
      <c r="E106" s="102">
        <v>324</v>
      </c>
      <c r="F106" s="102">
        <v>103</v>
      </c>
      <c r="G106" s="102">
        <v>221</v>
      </c>
      <c r="H106" s="83">
        <v>550</v>
      </c>
      <c r="I106" s="83">
        <v>141</v>
      </c>
      <c r="J106" s="83">
        <v>409</v>
      </c>
      <c r="K106" s="83">
        <v>565</v>
      </c>
      <c r="L106" s="83">
        <v>166</v>
      </c>
      <c r="M106" s="83">
        <v>399</v>
      </c>
      <c r="N106" s="83">
        <v>886</v>
      </c>
      <c r="O106" s="83">
        <v>223</v>
      </c>
      <c r="P106" s="83">
        <v>663</v>
      </c>
      <c r="Q106" s="83">
        <v>641</v>
      </c>
      <c r="R106" s="83">
        <v>166</v>
      </c>
      <c r="S106" s="83">
        <v>475</v>
      </c>
    </row>
    <row r="107" spans="1:19" s="64" customFormat="1" x14ac:dyDescent="0.15">
      <c r="A107" s="78" t="str">
        <f>[1]연령별!A107</f>
        <v>84  세</v>
      </c>
      <c r="B107" s="85">
        <f t="shared" si="9"/>
        <v>2715</v>
      </c>
      <c r="C107" s="83">
        <f t="shared" si="10"/>
        <v>815</v>
      </c>
      <c r="D107" s="83">
        <f t="shared" si="11"/>
        <v>1900</v>
      </c>
      <c r="E107" s="102">
        <v>330</v>
      </c>
      <c r="F107" s="102">
        <v>109</v>
      </c>
      <c r="G107" s="102">
        <v>221</v>
      </c>
      <c r="H107" s="83">
        <v>569</v>
      </c>
      <c r="I107" s="83">
        <v>176</v>
      </c>
      <c r="J107" s="83">
        <v>393</v>
      </c>
      <c r="K107" s="83">
        <v>500</v>
      </c>
      <c r="L107" s="83">
        <v>148</v>
      </c>
      <c r="M107" s="83">
        <v>352</v>
      </c>
      <c r="N107" s="83">
        <v>789</v>
      </c>
      <c r="O107" s="83">
        <v>242</v>
      </c>
      <c r="P107" s="83">
        <v>547</v>
      </c>
      <c r="Q107" s="83">
        <v>527</v>
      </c>
      <c r="R107" s="83">
        <v>140</v>
      </c>
      <c r="S107" s="83">
        <v>387</v>
      </c>
    </row>
    <row r="108" spans="1:19" s="49" customFormat="1" x14ac:dyDescent="0.15">
      <c r="A108" s="77" t="str">
        <f>[1]연령별!A108</f>
        <v>85-89</v>
      </c>
      <c r="B108" s="84">
        <f t="shared" si="9"/>
        <v>7481</v>
      </c>
      <c r="C108" s="82">
        <f t="shared" si="10"/>
        <v>2011</v>
      </c>
      <c r="D108" s="82">
        <f t="shared" si="11"/>
        <v>5470</v>
      </c>
      <c r="E108" s="101">
        <v>918</v>
      </c>
      <c r="F108" s="101">
        <v>304</v>
      </c>
      <c r="G108" s="101">
        <v>614</v>
      </c>
      <c r="H108" s="82">
        <v>1583</v>
      </c>
      <c r="I108" s="82">
        <v>430</v>
      </c>
      <c r="J108" s="82">
        <v>1153</v>
      </c>
      <c r="K108" s="82">
        <v>1321</v>
      </c>
      <c r="L108" s="82">
        <v>361</v>
      </c>
      <c r="M108" s="82">
        <v>960</v>
      </c>
      <c r="N108" s="82">
        <v>2239</v>
      </c>
      <c r="O108" s="82">
        <v>574</v>
      </c>
      <c r="P108" s="82">
        <v>1665</v>
      </c>
      <c r="Q108" s="82">
        <v>1420</v>
      </c>
      <c r="R108" s="82">
        <v>342</v>
      </c>
      <c r="S108" s="82">
        <v>1078</v>
      </c>
    </row>
    <row r="109" spans="1:19" s="64" customFormat="1" x14ac:dyDescent="0.15">
      <c r="A109" s="78" t="str">
        <f>[1]연령별!A109</f>
        <v>85  세</v>
      </c>
      <c r="B109" s="85">
        <f t="shared" si="9"/>
        <v>2139</v>
      </c>
      <c r="C109" s="83">
        <f t="shared" si="10"/>
        <v>614</v>
      </c>
      <c r="D109" s="83">
        <f t="shared" si="11"/>
        <v>1525</v>
      </c>
      <c r="E109" s="102">
        <v>236</v>
      </c>
      <c r="F109" s="102">
        <v>93</v>
      </c>
      <c r="G109" s="102">
        <v>143</v>
      </c>
      <c r="H109" s="83">
        <v>455</v>
      </c>
      <c r="I109" s="83">
        <v>141</v>
      </c>
      <c r="J109" s="83">
        <v>314</v>
      </c>
      <c r="K109" s="83">
        <v>360</v>
      </c>
      <c r="L109" s="83">
        <v>103</v>
      </c>
      <c r="M109" s="83">
        <v>257</v>
      </c>
      <c r="N109" s="83">
        <v>692</v>
      </c>
      <c r="O109" s="83">
        <v>172</v>
      </c>
      <c r="P109" s="83">
        <v>520</v>
      </c>
      <c r="Q109" s="83">
        <v>396</v>
      </c>
      <c r="R109" s="83">
        <v>105</v>
      </c>
      <c r="S109" s="83">
        <v>291</v>
      </c>
    </row>
    <row r="110" spans="1:19" s="64" customFormat="1" x14ac:dyDescent="0.15">
      <c r="A110" s="78" t="str">
        <f>[1]연령별!A110</f>
        <v>86  세</v>
      </c>
      <c r="B110" s="85">
        <f t="shared" si="9"/>
        <v>1865</v>
      </c>
      <c r="C110" s="83">
        <f t="shared" si="10"/>
        <v>499</v>
      </c>
      <c r="D110" s="83">
        <f t="shared" si="11"/>
        <v>1366</v>
      </c>
      <c r="E110" s="102">
        <v>245</v>
      </c>
      <c r="F110" s="102">
        <v>83</v>
      </c>
      <c r="G110" s="102">
        <v>162</v>
      </c>
      <c r="H110" s="83">
        <v>381</v>
      </c>
      <c r="I110" s="83">
        <v>105</v>
      </c>
      <c r="J110" s="83">
        <v>276</v>
      </c>
      <c r="K110" s="83">
        <v>358</v>
      </c>
      <c r="L110" s="83">
        <v>99</v>
      </c>
      <c r="M110" s="83">
        <v>259</v>
      </c>
      <c r="N110" s="83">
        <v>546</v>
      </c>
      <c r="O110" s="83">
        <v>147</v>
      </c>
      <c r="P110" s="83">
        <v>399</v>
      </c>
      <c r="Q110" s="83">
        <v>335</v>
      </c>
      <c r="R110" s="83">
        <v>65</v>
      </c>
      <c r="S110" s="83">
        <v>270</v>
      </c>
    </row>
    <row r="111" spans="1:19" s="64" customFormat="1" x14ac:dyDescent="0.15">
      <c r="A111" s="78" t="str">
        <f>[1]연령별!A111</f>
        <v>87  세</v>
      </c>
      <c r="B111" s="85">
        <f t="shared" si="9"/>
        <v>1379</v>
      </c>
      <c r="C111" s="83">
        <f t="shared" si="10"/>
        <v>361</v>
      </c>
      <c r="D111" s="83">
        <f t="shared" si="11"/>
        <v>1018</v>
      </c>
      <c r="E111" s="102">
        <v>178</v>
      </c>
      <c r="F111" s="102">
        <v>57</v>
      </c>
      <c r="G111" s="102">
        <v>121</v>
      </c>
      <c r="H111" s="83">
        <v>274</v>
      </c>
      <c r="I111" s="83">
        <v>74</v>
      </c>
      <c r="J111" s="83">
        <v>200</v>
      </c>
      <c r="K111" s="83">
        <v>242</v>
      </c>
      <c r="L111" s="83">
        <v>60</v>
      </c>
      <c r="M111" s="83">
        <v>182</v>
      </c>
      <c r="N111" s="83">
        <v>419</v>
      </c>
      <c r="O111" s="83">
        <v>111</v>
      </c>
      <c r="P111" s="83">
        <v>308</v>
      </c>
      <c r="Q111" s="83">
        <v>266</v>
      </c>
      <c r="R111" s="83">
        <v>59</v>
      </c>
      <c r="S111" s="83">
        <v>207</v>
      </c>
    </row>
    <row r="112" spans="1:19" s="64" customFormat="1" x14ac:dyDescent="0.15">
      <c r="A112" s="78" t="str">
        <f>[1]연령별!A112</f>
        <v>88  세</v>
      </c>
      <c r="B112" s="85">
        <f t="shared" si="9"/>
        <v>1228</v>
      </c>
      <c r="C112" s="83">
        <f t="shared" si="10"/>
        <v>291</v>
      </c>
      <c r="D112" s="83">
        <f t="shared" si="11"/>
        <v>937</v>
      </c>
      <c r="E112" s="102">
        <v>149</v>
      </c>
      <c r="F112" s="102">
        <v>41</v>
      </c>
      <c r="G112" s="102">
        <v>108</v>
      </c>
      <c r="H112" s="83">
        <v>264</v>
      </c>
      <c r="I112" s="83">
        <v>51</v>
      </c>
      <c r="J112" s="83">
        <v>213</v>
      </c>
      <c r="K112" s="83">
        <v>217</v>
      </c>
      <c r="L112" s="83">
        <v>53</v>
      </c>
      <c r="M112" s="83">
        <v>164</v>
      </c>
      <c r="N112" s="83">
        <v>342</v>
      </c>
      <c r="O112" s="83">
        <v>83</v>
      </c>
      <c r="P112" s="83">
        <v>259</v>
      </c>
      <c r="Q112" s="83">
        <v>256</v>
      </c>
      <c r="R112" s="83">
        <v>63</v>
      </c>
      <c r="S112" s="83">
        <v>193</v>
      </c>
    </row>
    <row r="113" spans="1:19" s="64" customFormat="1" x14ac:dyDescent="0.15">
      <c r="A113" s="78" t="str">
        <f>[1]연령별!A113</f>
        <v>89  세</v>
      </c>
      <c r="B113" s="85">
        <f t="shared" si="9"/>
        <v>870</v>
      </c>
      <c r="C113" s="83">
        <f t="shared" si="10"/>
        <v>246</v>
      </c>
      <c r="D113" s="83">
        <f t="shared" si="11"/>
        <v>624</v>
      </c>
      <c r="E113" s="102">
        <v>110</v>
      </c>
      <c r="F113" s="102">
        <v>30</v>
      </c>
      <c r="G113" s="102">
        <v>80</v>
      </c>
      <c r="H113" s="83">
        <v>209</v>
      </c>
      <c r="I113" s="83">
        <v>59</v>
      </c>
      <c r="J113" s="83">
        <v>150</v>
      </c>
      <c r="K113" s="83">
        <v>144</v>
      </c>
      <c r="L113" s="83">
        <v>46</v>
      </c>
      <c r="M113" s="83">
        <v>98</v>
      </c>
      <c r="N113" s="83">
        <v>240</v>
      </c>
      <c r="O113" s="83">
        <v>61</v>
      </c>
      <c r="P113" s="83">
        <v>179</v>
      </c>
      <c r="Q113" s="83">
        <v>167</v>
      </c>
      <c r="R113" s="83">
        <v>50</v>
      </c>
      <c r="S113" s="83">
        <v>117</v>
      </c>
    </row>
    <row r="114" spans="1:19" s="49" customFormat="1" x14ac:dyDescent="0.15">
      <c r="A114" s="77" t="str">
        <f>[1]연령별!A114</f>
        <v>90-94</v>
      </c>
      <c r="B114" s="84">
        <f t="shared" si="9"/>
        <v>2923</v>
      </c>
      <c r="C114" s="82">
        <f t="shared" si="10"/>
        <v>533</v>
      </c>
      <c r="D114" s="82">
        <f t="shared" si="11"/>
        <v>2390</v>
      </c>
      <c r="E114" s="101">
        <v>347</v>
      </c>
      <c r="F114" s="101">
        <v>77</v>
      </c>
      <c r="G114" s="101">
        <v>270</v>
      </c>
      <c r="H114" s="82">
        <v>619</v>
      </c>
      <c r="I114" s="82">
        <v>105</v>
      </c>
      <c r="J114" s="82">
        <v>514</v>
      </c>
      <c r="K114" s="82">
        <v>586</v>
      </c>
      <c r="L114" s="82">
        <v>121</v>
      </c>
      <c r="M114" s="82">
        <v>465</v>
      </c>
      <c r="N114" s="82">
        <v>809</v>
      </c>
      <c r="O114" s="82">
        <v>138</v>
      </c>
      <c r="P114" s="82">
        <v>671</v>
      </c>
      <c r="Q114" s="82">
        <v>562</v>
      </c>
      <c r="R114" s="82">
        <v>92</v>
      </c>
      <c r="S114" s="82">
        <v>470</v>
      </c>
    </row>
    <row r="115" spans="1:19" s="64" customFormat="1" x14ac:dyDescent="0.15">
      <c r="A115" s="78" t="str">
        <f>[1]연령별!A115</f>
        <v>90  세</v>
      </c>
      <c r="B115" s="85">
        <f t="shared" si="9"/>
        <v>988</v>
      </c>
      <c r="C115" s="83">
        <f t="shared" si="10"/>
        <v>199</v>
      </c>
      <c r="D115" s="83">
        <f t="shared" si="11"/>
        <v>789</v>
      </c>
      <c r="E115" s="102">
        <v>103</v>
      </c>
      <c r="F115" s="102">
        <v>25</v>
      </c>
      <c r="G115" s="102">
        <v>78</v>
      </c>
      <c r="H115" s="83">
        <v>222</v>
      </c>
      <c r="I115" s="83">
        <v>45</v>
      </c>
      <c r="J115" s="83">
        <v>177</v>
      </c>
      <c r="K115" s="83">
        <v>193</v>
      </c>
      <c r="L115" s="83">
        <v>43</v>
      </c>
      <c r="M115" s="83">
        <v>150</v>
      </c>
      <c r="N115" s="83">
        <v>273</v>
      </c>
      <c r="O115" s="83">
        <v>55</v>
      </c>
      <c r="P115" s="83">
        <v>218</v>
      </c>
      <c r="Q115" s="83">
        <v>197</v>
      </c>
      <c r="R115" s="83">
        <v>31</v>
      </c>
      <c r="S115" s="83">
        <v>166</v>
      </c>
    </row>
    <row r="116" spans="1:19" s="64" customFormat="1" x14ac:dyDescent="0.15">
      <c r="A116" s="78" t="str">
        <f>[1]연령별!A116</f>
        <v>91  세</v>
      </c>
      <c r="B116" s="85">
        <f t="shared" si="9"/>
        <v>719</v>
      </c>
      <c r="C116" s="83">
        <f t="shared" si="10"/>
        <v>149</v>
      </c>
      <c r="D116" s="83">
        <f t="shared" si="11"/>
        <v>570</v>
      </c>
      <c r="E116" s="102">
        <v>83</v>
      </c>
      <c r="F116" s="102">
        <v>21</v>
      </c>
      <c r="G116" s="102">
        <v>62</v>
      </c>
      <c r="H116" s="83">
        <v>154</v>
      </c>
      <c r="I116" s="83">
        <v>30</v>
      </c>
      <c r="J116" s="83">
        <v>124</v>
      </c>
      <c r="K116" s="83">
        <v>155</v>
      </c>
      <c r="L116" s="83">
        <v>30</v>
      </c>
      <c r="M116" s="83">
        <v>125</v>
      </c>
      <c r="N116" s="83">
        <v>193</v>
      </c>
      <c r="O116" s="83">
        <v>37</v>
      </c>
      <c r="P116" s="83">
        <v>156</v>
      </c>
      <c r="Q116" s="83">
        <v>134</v>
      </c>
      <c r="R116" s="83">
        <v>31</v>
      </c>
      <c r="S116" s="83">
        <v>103</v>
      </c>
    </row>
    <row r="117" spans="1:19" s="64" customFormat="1" x14ac:dyDescent="0.15">
      <c r="A117" s="78" t="str">
        <f>[1]연령별!A117</f>
        <v>92  세</v>
      </c>
      <c r="B117" s="85">
        <f t="shared" si="9"/>
        <v>540</v>
      </c>
      <c r="C117" s="83">
        <f t="shared" si="10"/>
        <v>81</v>
      </c>
      <c r="D117" s="83">
        <f t="shared" si="11"/>
        <v>459</v>
      </c>
      <c r="E117" s="102">
        <v>78</v>
      </c>
      <c r="F117" s="102">
        <v>12</v>
      </c>
      <c r="G117" s="102">
        <v>66</v>
      </c>
      <c r="H117" s="83">
        <v>113</v>
      </c>
      <c r="I117" s="83">
        <v>19</v>
      </c>
      <c r="J117" s="83">
        <v>94</v>
      </c>
      <c r="K117" s="83">
        <v>103</v>
      </c>
      <c r="L117" s="83">
        <v>24</v>
      </c>
      <c r="M117" s="83">
        <v>79</v>
      </c>
      <c r="N117" s="83">
        <v>144</v>
      </c>
      <c r="O117" s="83">
        <v>14</v>
      </c>
      <c r="P117" s="83">
        <v>130</v>
      </c>
      <c r="Q117" s="83">
        <v>102</v>
      </c>
      <c r="R117" s="83">
        <v>12</v>
      </c>
      <c r="S117" s="83">
        <v>90</v>
      </c>
    </row>
    <row r="118" spans="1:19" s="64" customFormat="1" x14ac:dyDescent="0.15">
      <c r="A118" s="78" t="str">
        <f>[1]연령별!A118</f>
        <v>93  세</v>
      </c>
      <c r="B118" s="85">
        <f t="shared" si="9"/>
        <v>398</v>
      </c>
      <c r="C118" s="83">
        <f t="shared" si="10"/>
        <v>61</v>
      </c>
      <c r="D118" s="83">
        <f t="shared" si="11"/>
        <v>337</v>
      </c>
      <c r="E118" s="102">
        <v>47</v>
      </c>
      <c r="F118" s="102">
        <v>15</v>
      </c>
      <c r="G118" s="102">
        <v>32</v>
      </c>
      <c r="H118" s="83">
        <v>73</v>
      </c>
      <c r="I118" s="83">
        <v>8</v>
      </c>
      <c r="J118" s="83">
        <v>65</v>
      </c>
      <c r="K118" s="83">
        <v>79</v>
      </c>
      <c r="L118" s="83">
        <v>10</v>
      </c>
      <c r="M118" s="83">
        <v>69</v>
      </c>
      <c r="N118" s="83">
        <v>121</v>
      </c>
      <c r="O118" s="83">
        <v>18</v>
      </c>
      <c r="P118" s="83">
        <v>103</v>
      </c>
      <c r="Q118" s="83">
        <v>78</v>
      </c>
      <c r="R118" s="83">
        <v>10</v>
      </c>
      <c r="S118" s="83">
        <v>68</v>
      </c>
    </row>
    <row r="119" spans="1:19" s="64" customFormat="1" x14ac:dyDescent="0.15">
      <c r="A119" s="78" t="str">
        <f>[1]연령별!A119</f>
        <v>94  세</v>
      </c>
      <c r="B119" s="85">
        <f t="shared" si="9"/>
        <v>278</v>
      </c>
      <c r="C119" s="83">
        <f t="shared" si="10"/>
        <v>43</v>
      </c>
      <c r="D119" s="83">
        <f t="shared" si="11"/>
        <v>235</v>
      </c>
      <c r="E119" s="102">
        <v>36</v>
      </c>
      <c r="F119" s="102">
        <v>4</v>
      </c>
      <c r="G119" s="102">
        <v>32</v>
      </c>
      <c r="H119" s="83">
        <v>57</v>
      </c>
      <c r="I119" s="83">
        <v>3</v>
      </c>
      <c r="J119" s="83">
        <v>54</v>
      </c>
      <c r="K119" s="83">
        <v>56</v>
      </c>
      <c r="L119" s="83">
        <v>14</v>
      </c>
      <c r="M119" s="83">
        <v>42</v>
      </c>
      <c r="N119" s="83">
        <v>78</v>
      </c>
      <c r="O119" s="83">
        <v>14</v>
      </c>
      <c r="P119" s="83">
        <v>64</v>
      </c>
      <c r="Q119" s="83">
        <v>51</v>
      </c>
      <c r="R119" s="83">
        <v>8</v>
      </c>
      <c r="S119" s="83">
        <v>43</v>
      </c>
    </row>
    <row r="120" spans="1:19" s="49" customFormat="1" x14ac:dyDescent="0.15">
      <c r="A120" s="77" t="str">
        <f>[1]연령별!A120</f>
        <v>95-99</v>
      </c>
      <c r="B120" s="84">
        <f t="shared" si="9"/>
        <v>643</v>
      </c>
      <c r="C120" s="82">
        <f t="shared" si="10"/>
        <v>79</v>
      </c>
      <c r="D120" s="82">
        <f t="shared" si="11"/>
        <v>564</v>
      </c>
      <c r="E120" s="101">
        <v>80</v>
      </c>
      <c r="F120" s="101">
        <v>14</v>
      </c>
      <c r="G120" s="101">
        <v>66</v>
      </c>
      <c r="H120" s="82">
        <v>149</v>
      </c>
      <c r="I120" s="82">
        <v>13</v>
      </c>
      <c r="J120" s="82">
        <v>136</v>
      </c>
      <c r="K120" s="82">
        <v>124</v>
      </c>
      <c r="L120" s="82">
        <v>13</v>
      </c>
      <c r="M120" s="82">
        <v>111</v>
      </c>
      <c r="N120" s="82">
        <v>185</v>
      </c>
      <c r="O120" s="82">
        <v>27</v>
      </c>
      <c r="P120" s="82">
        <v>158</v>
      </c>
      <c r="Q120" s="82">
        <v>105</v>
      </c>
      <c r="R120" s="82">
        <v>12</v>
      </c>
      <c r="S120" s="82">
        <v>93</v>
      </c>
    </row>
    <row r="121" spans="1:19" s="64" customFormat="1" x14ac:dyDescent="0.15">
      <c r="A121" s="78" t="str">
        <f>[1]연령별!A121</f>
        <v>95  세</v>
      </c>
      <c r="B121" s="85">
        <f t="shared" si="9"/>
        <v>220</v>
      </c>
      <c r="C121" s="83">
        <f t="shared" si="10"/>
        <v>29</v>
      </c>
      <c r="D121" s="83">
        <f t="shared" si="11"/>
        <v>191</v>
      </c>
      <c r="E121" s="102">
        <v>25</v>
      </c>
      <c r="F121" s="102">
        <v>3</v>
      </c>
      <c r="G121" s="102">
        <v>22</v>
      </c>
      <c r="H121" s="83">
        <v>53</v>
      </c>
      <c r="I121" s="83">
        <v>7</v>
      </c>
      <c r="J121" s="83">
        <v>46</v>
      </c>
      <c r="K121" s="83">
        <v>43</v>
      </c>
      <c r="L121" s="83">
        <v>4</v>
      </c>
      <c r="M121" s="83">
        <v>39</v>
      </c>
      <c r="N121" s="83">
        <v>61</v>
      </c>
      <c r="O121" s="83">
        <v>9</v>
      </c>
      <c r="P121" s="83">
        <v>52</v>
      </c>
      <c r="Q121" s="83">
        <v>38</v>
      </c>
      <c r="R121" s="83">
        <v>6</v>
      </c>
      <c r="S121" s="83">
        <v>32</v>
      </c>
    </row>
    <row r="122" spans="1:19" s="64" customFormat="1" x14ac:dyDescent="0.15">
      <c r="A122" s="78" t="str">
        <f>[1]연령별!A122</f>
        <v>96  세</v>
      </c>
      <c r="B122" s="85">
        <f t="shared" si="9"/>
        <v>135</v>
      </c>
      <c r="C122" s="83">
        <f t="shared" si="10"/>
        <v>16</v>
      </c>
      <c r="D122" s="83">
        <f t="shared" si="11"/>
        <v>119</v>
      </c>
      <c r="E122" s="102">
        <v>17</v>
      </c>
      <c r="F122" s="102">
        <v>3</v>
      </c>
      <c r="G122" s="102">
        <v>14</v>
      </c>
      <c r="H122" s="83">
        <v>32</v>
      </c>
      <c r="I122" s="83">
        <v>3</v>
      </c>
      <c r="J122" s="83">
        <v>29</v>
      </c>
      <c r="K122" s="83">
        <v>28</v>
      </c>
      <c r="L122" s="83">
        <v>3</v>
      </c>
      <c r="M122" s="83">
        <v>25</v>
      </c>
      <c r="N122" s="83">
        <v>39</v>
      </c>
      <c r="O122" s="83">
        <v>6</v>
      </c>
      <c r="P122" s="83">
        <v>33</v>
      </c>
      <c r="Q122" s="83">
        <v>19</v>
      </c>
      <c r="R122" s="83">
        <v>1</v>
      </c>
      <c r="S122" s="83">
        <v>18</v>
      </c>
    </row>
    <row r="123" spans="1:19" s="64" customFormat="1" x14ac:dyDescent="0.15">
      <c r="A123" s="78" t="str">
        <f>[1]연령별!A123</f>
        <v>97  세</v>
      </c>
      <c r="B123" s="85">
        <f t="shared" si="9"/>
        <v>118</v>
      </c>
      <c r="C123" s="83">
        <f t="shared" si="10"/>
        <v>16</v>
      </c>
      <c r="D123" s="83">
        <f t="shared" si="11"/>
        <v>102</v>
      </c>
      <c r="E123" s="102">
        <v>14</v>
      </c>
      <c r="F123" s="102">
        <v>1</v>
      </c>
      <c r="G123" s="102">
        <v>13</v>
      </c>
      <c r="H123" s="83">
        <v>30</v>
      </c>
      <c r="I123" s="83">
        <v>2</v>
      </c>
      <c r="J123" s="83">
        <v>28</v>
      </c>
      <c r="K123" s="83">
        <v>18</v>
      </c>
      <c r="L123" s="83">
        <v>4</v>
      </c>
      <c r="M123" s="83">
        <v>14</v>
      </c>
      <c r="N123" s="83">
        <v>40</v>
      </c>
      <c r="O123" s="83">
        <v>7</v>
      </c>
      <c r="P123" s="83">
        <v>33</v>
      </c>
      <c r="Q123" s="83">
        <v>16</v>
      </c>
      <c r="R123" s="83">
        <v>2</v>
      </c>
      <c r="S123" s="83">
        <v>14</v>
      </c>
    </row>
    <row r="124" spans="1:19" s="64" customFormat="1" x14ac:dyDescent="0.15">
      <c r="A124" s="78" t="str">
        <f>[1]연령별!A124</f>
        <v>98  세</v>
      </c>
      <c r="B124" s="85">
        <f t="shared" si="9"/>
        <v>86</v>
      </c>
      <c r="C124" s="83">
        <f t="shared" si="10"/>
        <v>12</v>
      </c>
      <c r="D124" s="83">
        <f t="shared" si="11"/>
        <v>74</v>
      </c>
      <c r="E124" s="102">
        <v>13</v>
      </c>
      <c r="F124" s="102">
        <v>4</v>
      </c>
      <c r="G124" s="102">
        <v>9</v>
      </c>
      <c r="H124" s="83">
        <v>18</v>
      </c>
      <c r="I124" s="83">
        <v>1</v>
      </c>
      <c r="J124" s="83">
        <v>17</v>
      </c>
      <c r="K124" s="83">
        <v>18</v>
      </c>
      <c r="L124" s="83">
        <v>2</v>
      </c>
      <c r="M124" s="83">
        <v>16</v>
      </c>
      <c r="N124" s="83">
        <v>27</v>
      </c>
      <c r="O124" s="83">
        <v>5</v>
      </c>
      <c r="P124" s="83">
        <v>22</v>
      </c>
      <c r="Q124" s="83">
        <v>10</v>
      </c>
      <c r="R124" s="83">
        <v>0</v>
      </c>
      <c r="S124" s="83">
        <v>10</v>
      </c>
    </row>
    <row r="125" spans="1:19" s="64" customFormat="1" x14ac:dyDescent="0.15">
      <c r="A125" s="78" t="str">
        <f>[1]연령별!A125</f>
        <v>99  세</v>
      </c>
      <c r="B125" s="85">
        <f t="shared" si="9"/>
        <v>84</v>
      </c>
      <c r="C125" s="83">
        <f t="shared" si="10"/>
        <v>6</v>
      </c>
      <c r="D125" s="83">
        <f t="shared" si="11"/>
        <v>78</v>
      </c>
      <c r="E125" s="102">
        <v>11</v>
      </c>
      <c r="F125" s="102">
        <v>3</v>
      </c>
      <c r="G125" s="102">
        <v>8</v>
      </c>
      <c r="H125" s="83">
        <v>16</v>
      </c>
      <c r="I125" s="83">
        <v>0</v>
      </c>
      <c r="J125" s="83">
        <v>16</v>
      </c>
      <c r="K125" s="83">
        <v>17</v>
      </c>
      <c r="L125" s="83">
        <v>0</v>
      </c>
      <c r="M125" s="83">
        <v>17</v>
      </c>
      <c r="N125" s="83">
        <v>18</v>
      </c>
      <c r="O125" s="83">
        <v>0</v>
      </c>
      <c r="P125" s="83">
        <v>18</v>
      </c>
      <c r="Q125" s="83">
        <v>22</v>
      </c>
      <c r="R125" s="83">
        <v>3</v>
      </c>
      <c r="S125" s="83">
        <v>19</v>
      </c>
    </row>
    <row r="126" spans="1:19" s="49" customFormat="1" x14ac:dyDescent="0.15">
      <c r="A126" s="79" t="str">
        <f>[1]연령별!A126</f>
        <v>100+</v>
      </c>
      <c r="B126" s="86">
        <f t="shared" si="9"/>
        <v>270</v>
      </c>
      <c r="C126" s="95">
        <f t="shared" si="10"/>
        <v>31</v>
      </c>
      <c r="D126" s="95">
        <f t="shared" si="11"/>
        <v>239</v>
      </c>
      <c r="E126" s="103">
        <v>47</v>
      </c>
      <c r="F126" s="103">
        <v>7</v>
      </c>
      <c r="G126" s="103">
        <v>40</v>
      </c>
      <c r="H126" s="95">
        <v>45</v>
      </c>
      <c r="I126" s="95">
        <v>5</v>
      </c>
      <c r="J126" s="95">
        <v>40</v>
      </c>
      <c r="K126" s="95">
        <v>70</v>
      </c>
      <c r="L126" s="95">
        <v>9</v>
      </c>
      <c r="M126" s="95">
        <v>61</v>
      </c>
      <c r="N126" s="95">
        <v>69</v>
      </c>
      <c r="O126" s="95">
        <v>8</v>
      </c>
      <c r="P126" s="95">
        <v>61</v>
      </c>
      <c r="Q126" s="95">
        <v>39</v>
      </c>
      <c r="R126" s="95">
        <v>2</v>
      </c>
      <c r="S126" s="95">
        <v>37</v>
      </c>
    </row>
  </sheetData>
  <mergeCells count="10">
    <mergeCell ref="A1:M1"/>
    <mergeCell ref="A2:H2"/>
    <mergeCell ref="U2:V2"/>
    <mergeCell ref="A3:A4"/>
    <mergeCell ref="B3:D3"/>
    <mergeCell ref="E3:G3"/>
    <mergeCell ref="H3:J3"/>
    <mergeCell ref="K3:M3"/>
    <mergeCell ref="N3:P3"/>
    <mergeCell ref="Q3:S3"/>
  </mergeCells>
  <phoneticPr fontId="40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126"/>
  <sheetViews>
    <sheetView topLeftCell="A130" zoomScaleNormal="100" workbookViewId="0">
      <selection activeCell="B130" sqref="B130"/>
    </sheetView>
  </sheetViews>
  <sheetFormatPr defaultColWidth="8.88671875" defaultRowHeight="13.5" x14ac:dyDescent="0.15"/>
  <cols>
    <col min="2" max="10" width="10.77734375" customWidth="1"/>
    <col min="11" max="19" width="12.109375" customWidth="1"/>
  </cols>
  <sheetData>
    <row r="1" spans="1:22" ht="22.5" x14ac:dyDescent="0.15">
      <c r="A1" s="355" t="s">
        <v>333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"/>
    </row>
    <row r="2" spans="1:22" ht="18.75" x14ac:dyDescent="0.15">
      <c r="A2" s="356"/>
      <c r="B2" s="356"/>
      <c r="C2" s="356"/>
      <c r="D2" s="356"/>
      <c r="E2" s="356"/>
      <c r="F2" s="356"/>
      <c r="G2" s="356"/>
      <c r="H2" s="356"/>
      <c r="L2" s="66"/>
      <c r="M2" s="66"/>
      <c r="S2" s="74" t="s">
        <v>356</v>
      </c>
      <c r="T2" s="74"/>
      <c r="U2" s="367"/>
      <c r="V2" s="367"/>
    </row>
    <row r="3" spans="1:22" x14ac:dyDescent="0.15">
      <c r="A3" s="368" t="str">
        <f>[1]연령별!A3</f>
        <v>구 분</v>
      </c>
      <c r="B3" s="370" t="s">
        <v>0</v>
      </c>
      <c r="C3" s="370"/>
      <c r="D3" s="370"/>
      <c r="E3" s="370" t="s">
        <v>354</v>
      </c>
      <c r="F3" s="370"/>
      <c r="G3" s="370"/>
      <c r="H3" s="370" t="s">
        <v>353</v>
      </c>
      <c r="I3" s="370"/>
      <c r="J3" s="370"/>
      <c r="K3" s="370" t="s">
        <v>358</v>
      </c>
      <c r="L3" s="370"/>
      <c r="M3" s="370"/>
      <c r="N3" s="370" t="s">
        <v>357</v>
      </c>
      <c r="O3" s="370"/>
      <c r="P3" s="370"/>
      <c r="Q3" s="370" t="s">
        <v>352</v>
      </c>
      <c r="R3" s="370"/>
      <c r="S3" s="371"/>
      <c r="U3" s="73"/>
      <c r="V3" s="73"/>
    </row>
    <row r="4" spans="1:22" s="72" customFormat="1" x14ac:dyDescent="0.15">
      <c r="A4" s="369"/>
      <c r="B4" s="75" t="s">
        <v>3</v>
      </c>
      <c r="C4" s="75" t="s">
        <v>1</v>
      </c>
      <c r="D4" s="75" t="s">
        <v>2</v>
      </c>
      <c r="E4" s="75" t="str">
        <f>[1]연령별!B4</f>
        <v>계</v>
      </c>
      <c r="F4" s="75" t="str">
        <f>[1]연령별!C4</f>
        <v>남</v>
      </c>
      <c r="G4" s="75" t="str">
        <f>[1]연령별!D4</f>
        <v>여</v>
      </c>
      <c r="H4" s="75" t="str">
        <f>[2]연령별!B4</f>
        <v>계</v>
      </c>
      <c r="I4" s="75" t="str">
        <f>[2]연령별!C4</f>
        <v>남</v>
      </c>
      <c r="J4" s="75" t="str">
        <f>[2]연령별!D4</f>
        <v>여</v>
      </c>
      <c r="K4" s="75" t="str">
        <f>[3]연령별!B4</f>
        <v>계</v>
      </c>
      <c r="L4" s="75" t="str">
        <f>[3]연령별!C4</f>
        <v>남</v>
      </c>
      <c r="M4" s="75" t="str">
        <f>[3]연령별!D4</f>
        <v>여</v>
      </c>
      <c r="N4" s="75" t="str">
        <f>[4]연령별!B4</f>
        <v>계</v>
      </c>
      <c r="O4" s="75" t="str">
        <f>[4]연령별!C4</f>
        <v>남</v>
      </c>
      <c r="P4" s="75" t="str">
        <f>[4]연령별!D4</f>
        <v>여</v>
      </c>
      <c r="Q4" s="75" t="str">
        <f>[5]연령별!B4</f>
        <v>계</v>
      </c>
      <c r="R4" s="75" t="str">
        <f>[5]연령별!C4</f>
        <v>남</v>
      </c>
      <c r="S4" s="76" t="str">
        <f>[5]연령별!D4</f>
        <v>여</v>
      </c>
    </row>
    <row r="5" spans="1:22" x14ac:dyDescent="0.15">
      <c r="A5" s="77">
        <v>2014</v>
      </c>
      <c r="B5" s="104">
        <f t="shared" ref="B5:B36" si="0">SUM(C5:D5)</f>
        <v>1475884</v>
      </c>
      <c r="C5" s="105">
        <f t="shared" ref="C5:C36" si="1">SUM(F5,I5,L5,O5,R5)</f>
        <v>731339</v>
      </c>
      <c r="D5" s="105">
        <f t="shared" ref="D5:D36" si="2">SUM(G5,J5,M5,P5,S5)</f>
        <v>744545</v>
      </c>
      <c r="E5" s="105">
        <f>SUM(F5,G5)</f>
        <v>100786</v>
      </c>
      <c r="F5" s="105">
        <f>SUM(F6,F12,F18,F24,F30,F36,F42,F48,F54,F60,F66,F72,F78,F84,F90,F96,F102,F108,F114,F120,F126)</f>
        <v>50382</v>
      </c>
      <c r="G5" s="105">
        <f>SUM(G6,G12,G18,G24,G30,G36,G42,G48,G54,G60,G66,G72,G78,G84,G90,G96,G102,G108,G114,G120,G126)</f>
        <v>50404</v>
      </c>
      <c r="H5" s="105">
        <f>SUM(I5,J5)</f>
        <v>310317</v>
      </c>
      <c r="I5" s="105">
        <f>SUM(I6,I12,I18,I24,I30,I36,I42,I48,I54,I60,I66,I72,I78,I84,I90,I96,I102,I108,I114,I120,I126)</f>
        <v>152605</v>
      </c>
      <c r="J5" s="105">
        <f>SUM(J6,J12,J18,J24,J30,J36,J42,J48,J54,J60,J66,J72,J78,J84,J90,J96,J102,J108,J114,J120,J126)</f>
        <v>157712</v>
      </c>
      <c r="K5" s="105">
        <f>SUM(L5,M5)</f>
        <v>219815</v>
      </c>
      <c r="L5" s="105">
        <f>SUM(L6,L12,L18,L24,L30,L36,L42,L48,L54,L60,L66,L72,L78,L84,L90,L96,L102,L108,L114,L120,L126)</f>
        <v>106477</v>
      </c>
      <c r="M5" s="105">
        <f>SUM(M6,M12,M18,M24,M30,M36,M42,M48,M54,M60,M66,M72,M78,M84,M90,M96,M102,M108,M114,M120,M126)</f>
        <v>113338</v>
      </c>
      <c r="N5" s="105">
        <f>SUM(O5,P5)</f>
        <v>447685</v>
      </c>
      <c r="O5" s="105">
        <f>SUM(O6,O12,O18,O24,O30,O36,O42,O48,O54,O60,O66,O72,O78,O84,O90,O96,O102,O108,O114,O120,O126)</f>
        <v>222622</v>
      </c>
      <c r="P5" s="105">
        <f>SUM(P6,P12,P18,P24,P30,P36,P42,P48,P54,P60,P66,P72,P78,P84,P90,P96,P102,P108,P114,P120,P126)</f>
        <v>225063</v>
      </c>
      <c r="Q5" s="105">
        <f>SUM(R5,S5)</f>
        <v>397281</v>
      </c>
      <c r="R5" s="105">
        <f>SUM(R6,R12,R18,R24,R30,R36,R42,R48,R54,R60,R66,R72,R78,R84,R90,R96,R102,R108,R114,R120,R126)</f>
        <v>199253</v>
      </c>
      <c r="S5" s="105">
        <f>SUM(S6,S12,S18,S24,S30,S36,S42,S48,S54,S60,S66,S72,S78,S84,S90,S96,S102,S108,S114,S120,S126)</f>
        <v>198028</v>
      </c>
    </row>
    <row r="6" spans="1:22" x14ac:dyDescent="0.15">
      <c r="A6" s="77" t="str">
        <f>[1]연령별!A6</f>
        <v>0 - 4</v>
      </c>
      <c r="B6" s="106">
        <f t="shared" si="0"/>
        <v>70060</v>
      </c>
      <c r="C6" s="107">
        <f t="shared" si="1"/>
        <v>36126</v>
      </c>
      <c r="D6" s="107">
        <f t="shared" si="2"/>
        <v>33934</v>
      </c>
      <c r="E6" s="108">
        <f t="shared" ref="E6:S6" si="3">SUM(E7:E11)</f>
        <v>3664</v>
      </c>
      <c r="F6" s="108">
        <f t="shared" si="3"/>
        <v>1900</v>
      </c>
      <c r="G6" s="108">
        <f t="shared" si="3"/>
        <v>1764</v>
      </c>
      <c r="H6" s="108">
        <f t="shared" si="3"/>
        <v>13297</v>
      </c>
      <c r="I6" s="108">
        <f t="shared" si="3"/>
        <v>6830</v>
      </c>
      <c r="J6" s="108">
        <f t="shared" si="3"/>
        <v>6467</v>
      </c>
      <c r="K6" s="108">
        <f t="shared" si="3"/>
        <v>8927</v>
      </c>
      <c r="L6" s="108">
        <f t="shared" si="3"/>
        <v>4605</v>
      </c>
      <c r="M6" s="108">
        <f t="shared" si="3"/>
        <v>4322</v>
      </c>
      <c r="N6" s="108">
        <f t="shared" si="3"/>
        <v>19515</v>
      </c>
      <c r="O6" s="108">
        <f t="shared" si="3"/>
        <v>10057</v>
      </c>
      <c r="P6" s="108">
        <f t="shared" si="3"/>
        <v>9458</v>
      </c>
      <c r="Q6" s="108">
        <f t="shared" si="3"/>
        <v>24657</v>
      </c>
      <c r="R6" s="108">
        <f t="shared" si="3"/>
        <v>12734</v>
      </c>
      <c r="S6" s="108">
        <f t="shared" si="3"/>
        <v>11923</v>
      </c>
    </row>
    <row r="7" spans="1:22" x14ac:dyDescent="0.15">
      <c r="A7" s="78" t="str">
        <f>[1]연령별!A7</f>
        <v xml:space="preserve">  0  세</v>
      </c>
      <c r="B7" s="109">
        <f t="shared" si="0"/>
        <v>12306</v>
      </c>
      <c r="C7" s="110">
        <f t="shared" si="1"/>
        <v>6303</v>
      </c>
      <c r="D7" s="110">
        <f t="shared" si="2"/>
        <v>6003</v>
      </c>
      <c r="E7" s="111">
        <f>SUM(F7:G7)</f>
        <v>786</v>
      </c>
      <c r="F7" s="111">
        <v>423</v>
      </c>
      <c r="G7" s="111">
        <v>363</v>
      </c>
      <c r="H7" s="111">
        <f>SUM(I7:J7)</f>
        <v>2326</v>
      </c>
      <c r="I7" s="111">
        <v>1171</v>
      </c>
      <c r="J7" s="111">
        <v>1155</v>
      </c>
      <c r="K7" s="111">
        <f>SUM(L7:M7)</f>
        <v>1522</v>
      </c>
      <c r="L7" s="111">
        <v>794</v>
      </c>
      <c r="M7" s="111">
        <v>728</v>
      </c>
      <c r="N7" s="111">
        <f>SUM(O7:P7)</f>
        <v>3579</v>
      </c>
      <c r="O7" s="111">
        <v>1818</v>
      </c>
      <c r="P7" s="111">
        <v>1761</v>
      </c>
      <c r="Q7" s="111">
        <f>SUM(R7:S7)</f>
        <v>4093</v>
      </c>
      <c r="R7" s="111">
        <v>2097</v>
      </c>
      <c r="S7" s="111">
        <v>1996</v>
      </c>
    </row>
    <row r="8" spans="1:22" x14ac:dyDescent="0.15">
      <c r="A8" s="78" t="str">
        <f>[1]연령별!A8</f>
        <v xml:space="preserve">  1  세</v>
      </c>
      <c r="B8" s="109">
        <f t="shared" si="0"/>
        <v>13024</v>
      </c>
      <c r="C8" s="110">
        <f t="shared" si="1"/>
        <v>6697</v>
      </c>
      <c r="D8" s="110">
        <f t="shared" si="2"/>
        <v>6327</v>
      </c>
      <c r="E8" s="111">
        <f>SUM(F8:G8)</f>
        <v>728</v>
      </c>
      <c r="F8" s="111">
        <v>372</v>
      </c>
      <c r="G8" s="111">
        <v>356</v>
      </c>
      <c r="H8" s="111">
        <f>SUM(I8:J8)</f>
        <v>2496</v>
      </c>
      <c r="I8" s="111">
        <v>1252</v>
      </c>
      <c r="J8" s="111">
        <v>1244</v>
      </c>
      <c r="K8" s="111">
        <f>SUM(L8:M8)</f>
        <v>1607</v>
      </c>
      <c r="L8" s="111">
        <v>818</v>
      </c>
      <c r="M8" s="111">
        <v>789</v>
      </c>
      <c r="N8" s="111">
        <f>SUM(O8:P8)</f>
        <v>3675</v>
      </c>
      <c r="O8" s="111">
        <v>1927</v>
      </c>
      <c r="P8" s="111">
        <v>1748</v>
      </c>
      <c r="Q8" s="111">
        <f>SUM(R8:S8)</f>
        <v>4518</v>
      </c>
      <c r="R8" s="111">
        <v>2328</v>
      </c>
      <c r="S8" s="111">
        <v>2190</v>
      </c>
    </row>
    <row r="9" spans="1:22" x14ac:dyDescent="0.15">
      <c r="A9" s="78" t="str">
        <f>[1]연령별!A9</f>
        <v xml:space="preserve">  2  세</v>
      </c>
      <c r="B9" s="109">
        <f t="shared" si="0"/>
        <v>15038</v>
      </c>
      <c r="C9" s="110">
        <f t="shared" si="1"/>
        <v>7800</v>
      </c>
      <c r="D9" s="110">
        <f t="shared" si="2"/>
        <v>7238</v>
      </c>
      <c r="E9" s="111">
        <f>SUM(F9:G9)</f>
        <v>790</v>
      </c>
      <c r="F9" s="111">
        <v>403</v>
      </c>
      <c r="G9" s="111">
        <v>387</v>
      </c>
      <c r="H9" s="111">
        <f>SUM(I9:J9)</f>
        <v>2854</v>
      </c>
      <c r="I9" s="111">
        <v>1494</v>
      </c>
      <c r="J9" s="111">
        <v>1360</v>
      </c>
      <c r="K9" s="111">
        <f>SUM(L9:M9)</f>
        <v>1904</v>
      </c>
      <c r="L9" s="111">
        <v>1007</v>
      </c>
      <c r="M9" s="111">
        <v>897</v>
      </c>
      <c r="N9" s="111">
        <f>SUM(O9:P9)</f>
        <v>4190</v>
      </c>
      <c r="O9" s="111">
        <v>2164</v>
      </c>
      <c r="P9" s="111">
        <v>2026</v>
      </c>
      <c r="Q9" s="111">
        <f>SUM(R9:S9)</f>
        <v>5300</v>
      </c>
      <c r="R9" s="111">
        <v>2732</v>
      </c>
      <c r="S9" s="111">
        <v>2568</v>
      </c>
    </row>
    <row r="10" spans="1:22" x14ac:dyDescent="0.15">
      <c r="A10" s="78" t="str">
        <f>[1]연령별!A10</f>
        <v xml:space="preserve">  3  세</v>
      </c>
      <c r="B10" s="109">
        <f t="shared" si="0"/>
        <v>14698</v>
      </c>
      <c r="C10" s="110">
        <f t="shared" si="1"/>
        <v>7593</v>
      </c>
      <c r="D10" s="110">
        <f t="shared" si="2"/>
        <v>7105</v>
      </c>
      <c r="E10" s="111">
        <f>SUM(F10:G10)</f>
        <v>711</v>
      </c>
      <c r="F10" s="111">
        <v>362</v>
      </c>
      <c r="G10" s="111">
        <v>349</v>
      </c>
      <c r="H10" s="111">
        <f>SUM(I10:J10)</f>
        <v>2766</v>
      </c>
      <c r="I10" s="111">
        <v>1416</v>
      </c>
      <c r="J10" s="111">
        <v>1350</v>
      </c>
      <c r="K10" s="111">
        <f>SUM(L10:M10)</f>
        <v>1923</v>
      </c>
      <c r="L10" s="111">
        <v>979</v>
      </c>
      <c r="M10" s="111">
        <v>944</v>
      </c>
      <c r="N10" s="111">
        <f>SUM(O10:P10)</f>
        <v>4022</v>
      </c>
      <c r="O10" s="111">
        <v>2077</v>
      </c>
      <c r="P10" s="111">
        <v>1945</v>
      </c>
      <c r="Q10" s="111">
        <f>SUM(R10:S10)</f>
        <v>5276</v>
      </c>
      <c r="R10" s="111">
        <v>2759</v>
      </c>
      <c r="S10" s="111">
        <v>2517</v>
      </c>
    </row>
    <row r="11" spans="1:22" x14ac:dyDescent="0.15">
      <c r="A11" s="78" t="str">
        <f>[1]연령별!A11</f>
        <v xml:space="preserve">  4  세</v>
      </c>
      <c r="B11" s="109">
        <f t="shared" si="0"/>
        <v>14994</v>
      </c>
      <c r="C11" s="110">
        <f t="shared" si="1"/>
        <v>7733</v>
      </c>
      <c r="D11" s="110">
        <f t="shared" si="2"/>
        <v>7261</v>
      </c>
      <c r="E11" s="111">
        <f>SUM(F11:G11)</f>
        <v>649</v>
      </c>
      <c r="F11" s="111">
        <v>340</v>
      </c>
      <c r="G11" s="111">
        <v>309</v>
      </c>
      <c r="H11" s="111">
        <f>SUM(I11:J11)</f>
        <v>2855</v>
      </c>
      <c r="I11" s="111">
        <v>1497</v>
      </c>
      <c r="J11" s="111">
        <v>1358</v>
      </c>
      <c r="K11" s="111">
        <f>SUM(L11:M11)</f>
        <v>1971</v>
      </c>
      <c r="L11" s="111">
        <v>1007</v>
      </c>
      <c r="M11" s="111">
        <v>964</v>
      </c>
      <c r="N11" s="111">
        <f>SUM(O11:P11)</f>
        <v>4049</v>
      </c>
      <c r="O11" s="111">
        <v>2071</v>
      </c>
      <c r="P11" s="111">
        <v>1978</v>
      </c>
      <c r="Q11" s="111">
        <f>SUM(R11:S11)</f>
        <v>5470</v>
      </c>
      <c r="R11" s="111">
        <v>2818</v>
      </c>
      <c r="S11" s="111">
        <v>2652</v>
      </c>
    </row>
    <row r="12" spans="1:22" x14ac:dyDescent="0.15">
      <c r="A12" s="77" t="str">
        <f>[1]연령별!A12</f>
        <v>5 - 9</v>
      </c>
      <c r="B12" s="106">
        <f t="shared" si="0"/>
        <v>75096</v>
      </c>
      <c r="C12" s="107">
        <f t="shared" si="1"/>
        <v>38836</v>
      </c>
      <c r="D12" s="107">
        <f t="shared" si="2"/>
        <v>36260</v>
      </c>
      <c r="E12" s="108">
        <f t="shared" ref="E12:S12" si="4">SUM(E13:E17)</f>
        <v>2991</v>
      </c>
      <c r="F12" s="108">
        <f t="shared" si="4"/>
        <v>1546</v>
      </c>
      <c r="G12" s="108">
        <f t="shared" si="4"/>
        <v>1445</v>
      </c>
      <c r="H12" s="108">
        <f t="shared" si="4"/>
        <v>15158</v>
      </c>
      <c r="I12" s="108">
        <f t="shared" si="4"/>
        <v>7801</v>
      </c>
      <c r="J12" s="108">
        <f t="shared" si="4"/>
        <v>7357</v>
      </c>
      <c r="K12" s="108">
        <f t="shared" si="4"/>
        <v>9653</v>
      </c>
      <c r="L12" s="108">
        <f t="shared" si="4"/>
        <v>4941</v>
      </c>
      <c r="M12" s="108">
        <f t="shared" si="4"/>
        <v>4712</v>
      </c>
      <c r="N12" s="108">
        <f t="shared" si="4"/>
        <v>20354</v>
      </c>
      <c r="O12" s="108">
        <f t="shared" si="4"/>
        <v>10697</v>
      </c>
      <c r="P12" s="108">
        <f t="shared" si="4"/>
        <v>9657</v>
      </c>
      <c r="Q12" s="108">
        <f t="shared" si="4"/>
        <v>26940</v>
      </c>
      <c r="R12" s="108">
        <f t="shared" si="4"/>
        <v>13851</v>
      </c>
      <c r="S12" s="108">
        <f t="shared" si="4"/>
        <v>13089</v>
      </c>
    </row>
    <row r="13" spans="1:22" x14ac:dyDescent="0.15">
      <c r="A13" s="78" t="str">
        <f>[1]연령별!A13</f>
        <v xml:space="preserve">  5  세</v>
      </c>
      <c r="B13" s="109">
        <f t="shared" si="0"/>
        <v>14420</v>
      </c>
      <c r="C13" s="110">
        <f t="shared" si="1"/>
        <v>7417</v>
      </c>
      <c r="D13" s="110">
        <f t="shared" si="2"/>
        <v>7003</v>
      </c>
      <c r="E13" s="111">
        <f>SUM(F13:G13)</f>
        <v>586</v>
      </c>
      <c r="F13" s="111">
        <v>307</v>
      </c>
      <c r="G13" s="111">
        <v>279</v>
      </c>
      <c r="H13" s="111">
        <f>SUM(I13:J13)</f>
        <v>2798</v>
      </c>
      <c r="I13" s="111">
        <v>1442</v>
      </c>
      <c r="J13" s="111">
        <v>1356</v>
      </c>
      <c r="K13" s="111">
        <f>SUM(L13:M13)</f>
        <v>1811</v>
      </c>
      <c r="L13" s="111">
        <v>917</v>
      </c>
      <c r="M13" s="111">
        <v>894</v>
      </c>
      <c r="N13" s="111">
        <f>SUM(O13:P13)</f>
        <v>3952</v>
      </c>
      <c r="O13" s="111">
        <v>2099</v>
      </c>
      <c r="P13" s="111">
        <v>1853</v>
      </c>
      <c r="Q13" s="111">
        <f>SUM(R13:S13)</f>
        <v>5273</v>
      </c>
      <c r="R13" s="111">
        <v>2652</v>
      </c>
      <c r="S13" s="111">
        <v>2621</v>
      </c>
    </row>
    <row r="14" spans="1:22" x14ac:dyDescent="0.15">
      <c r="A14" s="78" t="str">
        <f>[1]연령별!A14</f>
        <v xml:space="preserve">  6  세</v>
      </c>
      <c r="B14" s="109">
        <f t="shared" si="0"/>
        <v>15185</v>
      </c>
      <c r="C14" s="110">
        <f t="shared" si="1"/>
        <v>7757</v>
      </c>
      <c r="D14" s="110">
        <f t="shared" si="2"/>
        <v>7428</v>
      </c>
      <c r="E14" s="111">
        <f>SUM(F14:G14)</f>
        <v>596</v>
      </c>
      <c r="F14" s="111">
        <v>305</v>
      </c>
      <c r="G14" s="111">
        <v>291</v>
      </c>
      <c r="H14" s="111">
        <f>SUM(I14:J14)</f>
        <v>2997</v>
      </c>
      <c r="I14" s="111">
        <v>1512</v>
      </c>
      <c r="J14" s="111">
        <v>1485</v>
      </c>
      <c r="K14" s="111">
        <f>SUM(L14:M14)</f>
        <v>2005</v>
      </c>
      <c r="L14" s="111">
        <v>1047</v>
      </c>
      <c r="M14" s="111">
        <v>958</v>
      </c>
      <c r="N14" s="111">
        <f>SUM(O14:P14)</f>
        <v>4078</v>
      </c>
      <c r="O14" s="111">
        <v>2093</v>
      </c>
      <c r="P14" s="111">
        <v>1985</v>
      </c>
      <c r="Q14" s="111">
        <f>SUM(R14:S14)</f>
        <v>5509</v>
      </c>
      <c r="R14" s="111">
        <v>2800</v>
      </c>
      <c r="S14" s="111">
        <v>2709</v>
      </c>
    </row>
    <row r="15" spans="1:22" x14ac:dyDescent="0.15">
      <c r="A15" s="78" t="str">
        <f>[1]연령별!A15</f>
        <v xml:space="preserve">  7  세</v>
      </c>
      <c r="B15" s="109">
        <f t="shared" si="0"/>
        <v>16330</v>
      </c>
      <c r="C15" s="110">
        <f t="shared" si="1"/>
        <v>8520</v>
      </c>
      <c r="D15" s="110">
        <f t="shared" si="2"/>
        <v>7810</v>
      </c>
      <c r="E15" s="111">
        <f>SUM(F15:G15)</f>
        <v>649</v>
      </c>
      <c r="F15" s="111">
        <v>313</v>
      </c>
      <c r="G15" s="111">
        <v>336</v>
      </c>
      <c r="H15" s="111">
        <f>SUM(I15:J15)</f>
        <v>3298</v>
      </c>
      <c r="I15" s="111">
        <v>1712</v>
      </c>
      <c r="J15" s="111">
        <v>1586</v>
      </c>
      <c r="K15" s="111">
        <f>SUM(L15:M15)</f>
        <v>2051</v>
      </c>
      <c r="L15" s="111">
        <v>1047</v>
      </c>
      <c r="M15" s="111">
        <v>1004</v>
      </c>
      <c r="N15" s="111">
        <f>SUM(O15:P15)</f>
        <v>4459</v>
      </c>
      <c r="O15" s="111">
        <v>2386</v>
      </c>
      <c r="P15" s="111">
        <v>2073</v>
      </c>
      <c r="Q15" s="111">
        <f>SUM(R15:S15)</f>
        <v>5873</v>
      </c>
      <c r="R15" s="111">
        <v>3062</v>
      </c>
      <c r="S15" s="111">
        <v>2811</v>
      </c>
    </row>
    <row r="16" spans="1:22" x14ac:dyDescent="0.15">
      <c r="A16" s="78" t="str">
        <f>[1]연령별!A16</f>
        <v xml:space="preserve">  8  세</v>
      </c>
      <c r="B16" s="109">
        <f t="shared" si="0"/>
        <v>14777</v>
      </c>
      <c r="C16" s="110">
        <f t="shared" si="1"/>
        <v>7671</v>
      </c>
      <c r="D16" s="110">
        <f t="shared" si="2"/>
        <v>7106</v>
      </c>
      <c r="E16" s="111">
        <f>SUM(F16:G16)</f>
        <v>608</v>
      </c>
      <c r="F16" s="111">
        <v>324</v>
      </c>
      <c r="G16" s="111">
        <v>284</v>
      </c>
      <c r="H16" s="111">
        <f>SUM(I16:J16)</f>
        <v>3061</v>
      </c>
      <c r="I16" s="111">
        <v>1592</v>
      </c>
      <c r="J16" s="111">
        <v>1469</v>
      </c>
      <c r="K16" s="111">
        <f>SUM(L16:M16)</f>
        <v>1946</v>
      </c>
      <c r="L16" s="111">
        <v>982</v>
      </c>
      <c r="M16" s="111">
        <v>964</v>
      </c>
      <c r="N16" s="111">
        <f>SUM(O16:P16)</f>
        <v>3969</v>
      </c>
      <c r="O16" s="111">
        <v>2079</v>
      </c>
      <c r="P16" s="111">
        <v>1890</v>
      </c>
      <c r="Q16" s="111">
        <f>SUM(R16:S16)</f>
        <v>5193</v>
      </c>
      <c r="R16" s="111">
        <v>2694</v>
      </c>
      <c r="S16" s="111">
        <v>2499</v>
      </c>
    </row>
    <row r="17" spans="1:19" x14ac:dyDescent="0.15">
      <c r="A17" s="78" t="str">
        <f>[1]연령별!A17</f>
        <v xml:space="preserve">  9  세</v>
      </c>
      <c r="B17" s="109">
        <f t="shared" si="0"/>
        <v>14384</v>
      </c>
      <c r="C17" s="110">
        <f t="shared" si="1"/>
        <v>7471</v>
      </c>
      <c r="D17" s="110">
        <f t="shared" si="2"/>
        <v>6913</v>
      </c>
      <c r="E17" s="111">
        <f>SUM(F17:G17)</f>
        <v>552</v>
      </c>
      <c r="F17" s="111">
        <v>297</v>
      </c>
      <c r="G17" s="111">
        <v>255</v>
      </c>
      <c r="H17" s="111">
        <f>SUM(I17:J17)</f>
        <v>3004</v>
      </c>
      <c r="I17" s="111">
        <v>1543</v>
      </c>
      <c r="J17" s="111">
        <v>1461</v>
      </c>
      <c r="K17" s="111">
        <f>SUM(L17:M17)</f>
        <v>1840</v>
      </c>
      <c r="L17" s="111">
        <v>948</v>
      </c>
      <c r="M17" s="111">
        <v>892</v>
      </c>
      <c r="N17" s="111">
        <f>SUM(O17:P17)</f>
        <v>3896</v>
      </c>
      <c r="O17" s="111">
        <v>2040</v>
      </c>
      <c r="P17" s="111">
        <v>1856</v>
      </c>
      <c r="Q17" s="111">
        <f>SUM(R17:S17)</f>
        <v>5092</v>
      </c>
      <c r="R17" s="111">
        <v>2643</v>
      </c>
      <c r="S17" s="111">
        <v>2449</v>
      </c>
    </row>
    <row r="18" spans="1:19" x14ac:dyDescent="0.15">
      <c r="A18" s="77" t="str">
        <f>[1]연령별!A18</f>
        <v>10-14</v>
      </c>
      <c r="B18" s="106">
        <f t="shared" si="0"/>
        <v>92099</v>
      </c>
      <c r="C18" s="107">
        <f t="shared" si="1"/>
        <v>47952</v>
      </c>
      <c r="D18" s="107">
        <f t="shared" si="2"/>
        <v>44147</v>
      </c>
      <c r="E18" s="108">
        <f t="shared" ref="E18:S18" si="5">SUM(E19:E23)</f>
        <v>4027</v>
      </c>
      <c r="F18" s="108">
        <f t="shared" si="5"/>
        <v>2147</v>
      </c>
      <c r="G18" s="108">
        <f t="shared" si="5"/>
        <v>1880</v>
      </c>
      <c r="H18" s="108">
        <f t="shared" si="5"/>
        <v>19972</v>
      </c>
      <c r="I18" s="108">
        <f t="shared" si="5"/>
        <v>10476</v>
      </c>
      <c r="J18" s="108">
        <f t="shared" si="5"/>
        <v>9496</v>
      </c>
      <c r="K18" s="108">
        <f t="shared" si="5"/>
        <v>12402</v>
      </c>
      <c r="L18" s="108">
        <f t="shared" si="5"/>
        <v>6339</v>
      </c>
      <c r="M18" s="108">
        <f t="shared" si="5"/>
        <v>6063</v>
      </c>
      <c r="N18" s="108">
        <f t="shared" si="5"/>
        <v>25682</v>
      </c>
      <c r="O18" s="108">
        <f t="shared" si="5"/>
        <v>13514</v>
      </c>
      <c r="P18" s="108">
        <f t="shared" si="5"/>
        <v>12168</v>
      </c>
      <c r="Q18" s="108">
        <f t="shared" si="5"/>
        <v>30016</v>
      </c>
      <c r="R18" s="108">
        <f t="shared" si="5"/>
        <v>15476</v>
      </c>
      <c r="S18" s="108">
        <f t="shared" si="5"/>
        <v>14540</v>
      </c>
    </row>
    <row r="19" spans="1:19" x14ac:dyDescent="0.15">
      <c r="A19" s="78" t="str">
        <f>[1]연령별!A19</f>
        <v>10  세</v>
      </c>
      <c r="B19" s="109">
        <f t="shared" si="0"/>
        <v>15838</v>
      </c>
      <c r="C19" s="110">
        <f t="shared" si="1"/>
        <v>8205</v>
      </c>
      <c r="D19" s="110">
        <f t="shared" si="2"/>
        <v>7633</v>
      </c>
      <c r="E19" s="111">
        <f>SUM(F19:G19)</f>
        <v>679</v>
      </c>
      <c r="F19" s="111">
        <v>360</v>
      </c>
      <c r="G19" s="111">
        <v>319</v>
      </c>
      <c r="H19" s="111">
        <f>SUM(I19:J19)</f>
        <v>3344</v>
      </c>
      <c r="I19" s="111">
        <v>1711</v>
      </c>
      <c r="J19" s="111">
        <v>1633</v>
      </c>
      <c r="K19" s="111">
        <f>SUM(L19:M19)</f>
        <v>2068</v>
      </c>
      <c r="L19" s="111">
        <v>1080</v>
      </c>
      <c r="M19" s="111">
        <v>988</v>
      </c>
      <c r="N19" s="111">
        <f>SUM(O19:P19)</f>
        <v>4299</v>
      </c>
      <c r="O19" s="111">
        <v>2250</v>
      </c>
      <c r="P19" s="111">
        <v>2049</v>
      </c>
      <c r="Q19" s="111">
        <f>SUM(R19:S19)</f>
        <v>5448</v>
      </c>
      <c r="R19" s="111">
        <v>2804</v>
      </c>
      <c r="S19" s="111">
        <v>2644</v>
      </c>
    </row>
    <row r="20" spans="1:19" x14ac:dyDescent="0.15">
      <c r="A20" s="78" t="str">
        <f>[1]연령별!A20</f>
        <v>11  세</v>
      </c>
      <c r="B20" s="109">
        <f t="shared" si="0"/>
        <v>17162</v>
      </c>
      <c r="C20" s="110">
        <f t="shared" si="1"/>
        <v>9020</v>
      </c>
      <c r="D20" s="110">
        <f t="shared" si="2"/>
        <v>8142</v>
      </c>
      <c r="E20" s="111">
        <f>SUM(F20:G20)</f>
        <v>746</v>
      </c>
      <c r="F20" s="111">
        <v>412</v>
      </c>
      <c r="G20" s="111">
        <v>334</v>
      </c>
      <c r="H20" s="111">
        <f>SUM(I20:J20)</f>
        <v>3659</v>
      </c>
      <c r="I20" s="111">
        <v>1959</v>
      </c>
      <c r="J20" s="111">
        <v>1700</v>
      </c>
      <c r="K20" s="111">
        <f>SUM(L20:M20)</f>
        <v>2196</v>
      </c>
      <c r="L20" s="111">
        <v>1131</v>
      </c>
      <c r="M20" s="111">
        <v>1065</v>
      </c>
      <c r="N20" s="111">
        <f>SUM(O20:P20)</f>
        <v>4793</v>
      </c>
      <c r="O20" s="111">
        <v>2524</v>
      </c>
      <c r="P20" s="111">
        <v>2269</v>
      </c>
      <c r="Q20" s="111">
        <f>SUM(R20:S20)</f>
        <v>5768</v>
      </c>
      <c r="R20" s="111">
        <v>2994</v>
      </c>
      <c r="S20" s="111">
        <v>2774</v>
      </c>
    </row>
    <row r="21" spans="1:19" x14ac:dyDescent="0.15">
      <c r="A21" s="78" t="str">
        <f>[1]연령별!A21</f>
        <v>12  세</v>
      </c>
      <c r="B21" s="109">
        <f t="shared" si="0"/>
        <v>16994</v>
      </c>
      <c r="C21" s="110">
        <f t="shared" si="1"/>
        <v>8835</v>
      </c>
      <c r="D21" s="110">
        <f t="shared" si="2"/>
        <v>8159</v>
      </c>
      <c r="E21" s="111">
        <f>SUM(F21:G21)</f>
        <v>692</v>
      </c>
      <c r="F21" s="111">
        <v>360</v>
      </c>
      <c r="G21" s="111">
        <v>332</v>
      </c>
      <c r="H21" s="111">
        <f>SUM(I21:J21)</f>
        <v>3748</v>
      </c>
      <c r="I21" s="111">
        <v>2034</v>
      </c>
      <c r="J21" s="111">
        <v>1714</v>
      </c>
      <c r="K21" s="111">
        <f>SUM(L21:M21)</f>
        <v>2363</v>
      </c>
      <c r="L21" s="111">
        <v>1185</v>
      </c>
      <c r="M21" s="111">
        <v>1178</v>
      </c>
      <c r="N21" s="111">
        <f>SUM(O21:P21)</f>
        <v>4728</v>
      </c>
      <c r="O21" s="111">
        <v>2462</v>
      </c>
      <c r="P21" s="111">
        <v>2266</v>
      </c>
      <c r="Q21" s="111">
        <f>SUM(R21:S21)</f>
        <v>5463</v>
      </c>
      <c r="R21" s="111">
        <v>2794</v>
      </c>
      <c r="S21" s="111">
        <v>2669</v>
      </c>
    </row>
    <row r="22" spans="1:19" x14ac:dyDescent="0.15">
      <c r="A22" s="78" t="str">
        <f>[1]연령별!A22</f>
        <v>13  세</v>
      </c>
      <c r="B22" s="109">
        <f t="shared" si="0"/>
        <v>19512</v>
      </c>
      <c r="C22" s="110">
        <f t="shared" si="1"/>
        <v>10098</v>
      </c>
      <c r="D22" s="110">
        <f t="shared" si="2"/>
        <v>9414</v>
      </c>
      <c r="E22" s="111">
        <f>SUM(F22:G22)</f>
        <v>859</v>
      </c>
      <c r="F22" s="111">
        <v>451</v>
      </c>
      <c r="G22" s="111">
        <v>408</v>
      </c>
      <c r="H22" s="111">
        <f>SUM(I22:J22)</f>
        <v>4305</v>
      </c>
      <c r="I22" s="111">
        <v>2216</v>
      </c>
      <c r="J22" s="111">
        <v>2089</v>
      </c>
      <c r="K22" s="111">
        <f>SUM(L22:M22)</f>
        <v>2673</v>
      </c>
      <c r="L22" s="111">
        <v>1365</v>
      </c>
      <c r="M22" s="111">
        <v>1308</v>
      </c>
      <c r="N22" s="111">
        <f>SUM(O22:P22)</f>
        <v>5423</v>
      </c>
      <c r="O22" s="111">
        <v>2855</v>
      </c>
      <c r="P22" s="111">
        <v>2568</v>
      </c>
      <c r="Q22" s="111">
        <f>SUM(R22:S22)</f>
        <v>6252</v>
      </c>
      <c r="R22" s="111">
        <v>3211</v>
      </c>
      <c r="S22" s="111">
        <v>3041</v>
      </c>
    </row>
    <row r="23" spans="1:19" x14ac:dyDescent="0.15">
      <c r="A23" s="78" t="str">
        <f>[1]연령별!A23</f>
        <v>14  세</v>
      </c>
      <c r="B23" s="109">
        <f t="shared" si="0"/>
        <v>22593</v>
      </c>
      <c r="C23" s="110">
        <f t="shared" si="1"/>
        <v>11794</v>
      </c>
      <c r="D23" s="110">
        <f t="shared" si="2"/>
        <v>10799</v>
      </c>
      <c r="E23" s="111">
        <f>SUM(F23:G23)</f>
        <v>1051</v>
      </c>
      <c r="F23" s="111">
        <v>564</v>
      </c>
      <c r="G23" s="111">
        <v>487</v>
      </c>
      <c r="H23" s="111">
        <f>SUM(I23:J23)</f>
        <v>4916</v>
      </c>
      <c r="I23" s="111">
        <v>2556</v>
      </c>
      <c r="J23" s="111">
        <v>2360</v>
      </c>
      <c r="K23" s="111">
        <f>SUM(L23:M23)</f>
        <v>3102</v>
      </c>
      <c r="L23" s="111">
        <v>1578</v>
      </c>
      <c r="M23" s="111">
        <v>1524</v>
      </c>
      <c r="N23" s="111">
        <f>SUM(O23:P23)</f>
        <v>6439</v>
      </c>
      <c r="O23" s="111">
        <v>3423</v>
      </c>
      <c r="P23" s="111">
        <v>3016</v>
      </c>
      <c r="Q23" s="111">
        <f>SUM(R23:S23)</f>
        <v>7085</v>
      </c>
      <c r="R23" s="111">
        <v>3673</v>
      </c>
      <c r="S23" s="111">
        <v>3412</v>
      </c>
    </row>
    <row r="24" spans="1:19" x14ac:dyDescent="0.15">
      <c r="A24" s="77" t="str">
        <f>[1]연령별!A24</f>
        <v>15-19</v>
      </c>
      <c r="B24" s="106">
        <f t="shared" si="0"/>
        <v>115572</v>
      </c>
      <c r="C24" s="107">
        <f t="shared" si="1"/>
        <v>59834</v>
      </c>
      <c r="D24" s="107">
        <f t="shared" si="2"/>
        <v>55738</v>
      </c>
      <c r="E24" s="108">
        <f t="shared" ref="E24:S24" si="6">SUM(E25:E29)</f>
        <v>5788</v>
      </c>
      <c r="F24" s="108">
        <f t="shared" si="6"/>
        <v>2939</v>
      </c>
      <c r="G24" s="108">
        <f t="shared" si="6"/>
        <v>2849</v>
      </c>
      <c r="H24" s="108">
        <f t="shared" si="6"/>
        <v>25438</v>
      </c>
      <c r="I24" s="108">
        <f t="shared" si="6"/>
        <v>13376</v>
      </c>
      <c r="J24" s="108">
        <f t="shared" si="6"/>
        <v>12062</v>
      </c>
      <c r="K24" s="108">
        <f t="shared" si="6"/>
        <v>17112</v>
      </c>
      <c r="L24" s="108">
        <f t="shared" si="6"/>
        <v>8669</v>
      </c>
      <c r="M24" s="108">
        <f t="shared" si="6"/>
        <v>8443</v>
      </c>
      <c r="N24" s="108">
        <f t="shared" si="6"/>
        <v>34485</v>
      </c>
      <c r="O24" s="108">
        <f t="shared" si="6"/>
        <v>17905</v>
      </c>
      <c r="P24" s="108">
        <f t="shared" si="6"/>
        <v>16580</v>
      </c>
      <c r="Q24" s="108">
        <f t="shared" si="6"/>
        <v>32749</v>
      </c>
      <c r="R24" s="108">
        <f t="shared" si="6"/>
        <v>16945</v>
      </c>
      <c r="S24" s="108">
        <f t="shared" si="6"/>
        <v>15804</v>
      </c>
    </row>
    <row r="25" spans="1:19" x14ac:dyDescent="0.15">
      <c r="A25" s="78" t="str">
        <f>[1]연령별!A25</f>
        <v>15  세</v>
      </c>
      <c r="B25" s="109">
        <f t="shared" si="0"/>
        <v>21808</v>
      </c>
      <c r="C25" s="110">
        <f t="shared" si="1"/>
        <v>11277</v>
      </c>
      <c r="D25" s="110">
        <f t="shared" si="2"/>
        <v>10531</v>
      </c>
      <c r="E25" s="111">
        <f>SUM(F25:G25)</f>
        <v>989</v>
      </c>
      <c r="F25" s="111">
        <v>508</v>
      </c>
      <c r="G25" s="111">
        <v>481</v>
      </c>
      <c r="H25" s="111">
        <f>SUM(I25:J25)</f>
        <v>4846</v>
      </c>
      <c r="I25" s="111">
        <v>2574</v>
      </c>
      <c r="J25" s="111">
        <v>2272</v>
      </c>
      <c r="K25" s="111">
        <f>SUM(L25:M25)</f>
        <v>3148</v>
      </c>
      <c r="L25" s="111">
        <v>1600</v>
      </c>
      <c r="M25" s="111">
        <v>1548</v>
      </c>
      <c r="N25" s="111">
        <f>SUM(O25:P25)</f>
        <v>6218</v>
      </c>
      <c r="O25" s="111">
        <v>3209</v>
      </c>
      <c r="P25" s="111">
        <v>3009</v>
      </c>
      <c r="Q25" s="111">
        <f>SUM(R25:S25)</f>
        <v>6607</v>
      </c>
      <c r="R25" s="111">
        <v>3386</v>
      </c>
      <c r="S25" s="111">
        <v>3221</v>
      </c>
    </row>
    <row r="26" spans="1:19" x14ac:dyDescent="0.15">
      <c r="A26" s="78" t="str">
        <f>[1]연령별!A26</f>
        <v>16  세</v>
      </c>
      <c r="B26" s="109">
        <f t="shared" si="0"/>
        <v>22500</v>
      </c>
      <c r="C26" s="110">
        <f t="shared" si="1"/>
        <v>11673</v>
      </c>
      <c r="D26" s="110">
        <f t="shared" si="2"/>
        <v>10827</v>
      </c>
      <c r="E26" s="111">
        <f>SUM(F26:G26)</f>
        <v>1144</v>
      </c>
      <c r="F26" s="111">
        <v>607</v>
      </c>
      <c r="G26" s="111">
        <v>537</v>
      </c>
      <c r="H26" s="111">
        <f>SUM(I26:J26)</f>
        <v>4911</v>
      </c>
      <c r="I26" s="111">
        <v>2577</v>
      </c>
      <c r="J26" s="111">
        <v>2334</v>
      </c>
      <c r="K26" s="111">
        <f>SUM(L26:M26)</f>
        <v>3368</v>
      </c>
      <c r="L26" s="111">
        <v>1719</v>
      </c>
      <c r="M26" s="111">
        <v>1649</v>
      </c>
      <c r="N26" s="111">
        <f>SUM(O26:P26)</f>
        <v>6507</v>
      </c>
      <c r="O26" s="111">
        <v>3381</v>
      </c>
      <c r="P26" s="111">
        <v>3126</v>
      </c>
      <c r="Q26" s="111">
        <f>SUM(R26:S26)</f>
        <v>6570</v>
      </c>
      <c r="R26" s="111">
        <v>3389</v>
      </c>
      <c r="S26" s="111">
        <v>3181</v>
      </c>
    </row>
    <row r="27" spans="1:19" x14ac:dyDescent="0.15">
      <c r="A27" s="78" t="str">
        <f>[1]연령별!A27</f>
        <v>17  세</v>
      </c>
      <c r="B27" s="109">
        <f t="shared" si="0"/>
        <v>23696</v>
      </c>
      <c r="C27" s="110">
        <f t="shared" si="1"/>
        <v>12225</v>
      </c>
      <c r="D27" s="110">
        <f t="shared" si="2"/>
        <v>11471</v>
      </c>
      <c r="E27" s="111">
        <f>SUM(F27:G27)</f>
        <v>1176</v>
      </c>
      <c r="F27" s="111">
        <v>611</v>
      </c>
      <c r="G27" s="111">
        <v>565</v>
      </c>
      <c r="H27" s="111">
        <f>SUM(I27:J27)</f>
        <v>5266</v>
      </c>
      <c r="I27" s="111">
        <v>2766</v>
      </c>
      <c r="J27" s="111">
        <v>2500</v>
      </c>
      <c r="K27" s="111">
        <f>SUM(L27:M27)</f>
        <v>3443</v>
      </c>
      <c r="L27" s="111">
        <v>1752</v>
      </c>
      <c r="M27" s="111">
        <v>1691</v>
      </c>
      <c r="N27" s="111">
        <f>SUM(O27:P27)</f>
        <v>7103</v>
      </c>
      <c r="O27" s="111">
        <v>3619</v>
      </c>
      <c r="P27" s="111">
        <v>3484</v>
      </c>
      <c r="Q27" s="111">
        <f>SUM(R27:S27)</f>
        <v>6708</v>
      </c>
      <c r="R27" s="111">
        <v>3477</v>
      </c>
      <c r="S27" s="111">
        <v>3231</v>
      </c>
    </row>
    <row r="28" spans="1:19" x14ac:dyDescent="0.15">
      <c r="A28" s="78" t="str">
        <f>[1]연령별!A28</f>
        <v>18  세</v>
      </c>
      <c r="B28" s="109">
        <f t="shared" si="0"/>
        <v>23564</v>
      </c>
      <c r="C28" s="110">
        <f t="shared" si="1"/>
        <v>12324</v>
      </c>
      <c r="D28" s="110">
        <f t="shared" si="2"/>
        <v>11240</v>
      </c>
      <c r="E28" s="111">
        <f>SUM(F28:G28)</f>
        <v>1188</v>
      </c>
      <c r="F28" s="111">
        <v>594</v>
      </c>
      <c r="G28" s="111">
        <v>594</v>
      </c>
      <c r="H28" s="111">
        <f>SUM(I28:J28)</f>
        <v>5099</v>
      </c>
      <c r="I28" s="111">
        <v>2702</v>
      </c>
      <c r="J28" s="111">
        <v>2397</v>
      </c>
      <c r="K28" s="111">
        <f>SUM(L28:M28)</f>
        <v>3527</v>
      </c>
      <c r="L28" s="111">
        <v>1772</v>
      </c>
      <c r="M28" s="111">
        <v>1755</v>
      </c>
      <c r="N28" s="111">
        <f>SUM(O28:P28)</f>
        <v>7198</v>
      </c>
      <c r="O28" s="111">
        <v>3834</v>
      </c>
      <c r="P28" s="111">
        <v>3364</v>
      </c>
      <c r="Q28" s="111">
        <f>SUM(R28:S28)</f>
        <v>6552</v>
      </c>
      <c r="R28" s="111">
        <v>3422</v>
      </c>
      <c r="S28" s="111">
        <v>3130</v>
      </c>
    </row>
    <row r="29" spans="1:19" x14ac:dyDescent="0.15">
      <c r="A29" s="78" t="str">
        <f>[1]연령별!A29</f>
        <v>19  세</v>
      </c>
      <c r="B29" s="109">
        <f t="shared" si="0"/>
        <v>24004</v>
      </c>
      <c r="C29" s="110">
        <f t="shared" si="1"/>
        <v>12335</v>
      </c>
      <c r="D29" s="110">
        <f t="shared" si="2"/>
        <v>11669</v>
      </c>
      <c r="E29" s="111">
        <f>SUM(F29:G29)</f>
        <v>1291</v>
      </c>
      <c r="F29" s="111">
        <v>619</v>
      </c>
      <c r="G29" s="111">
        <v>672</v>
      </c>
      <c r="H29" s="111">
        <f>SUM(I29:J29)</f>
        <v>5316</v>
      </c>
      <c r="I29" s="111">
        <v>2757</v>
      </c>
      <c r="J29" s="111">
        <v>2559</v>
      </c>
      <c r="K29" s="111">
        <f>SUM(L29:M29)</f>
        <v>3626</v>
      </c>
      <c r="L29" s="111">
        <v>1826</v>
      </c>
      <c r="M29" s="111">
        <v>1800</v>
      </c>
      <c r="N29" s="111">
        <f>SUM(O29:P29)</f>
        <v>7459</v>
      </c>
      <c r="O29" s="111">
        <v>3862</v>
      </c>
      <c r="P29" s="111">
        <v>3597</v>
      </c>
      <c r="Q29" s="111">
        <f>SUM(R29:S29)</f>
        <v>6312</v>
      </c>
      <c r="R29" s="111">
        <v>3271</v>
      </c>
      <c r="S29" s="111">
        <v>3041</v>
      </c>
    </row>
    <row r="30" spans="1:19" x14ac:dyDescent="0.15">
      <c r="A30" s="77" t="str">
        <f>[1]연령별!A30</f>
        <v>20-24</v>
      </c>
      <c r="B30" s="106">
        <f t="shared" si="0"/>
        <v>109635</v>
      </c>
      <c r="C30" s="107">
        <f t="shared" si="1"/>
        <v>57857</v>
      </c>
      <c r="D30" s="107">
        <f t="shared" si="2"/>
        <v>51778</v>
      </c>
      <c r="E30" s="108">
        <f t="shared" ref="E30:S30" si="7">SUM(E31:E35)</f>
        <v>7071</v>
      </c>
      <c r="F30" s="108">
        <f t="shared" si="7"/>
        <v>3701</v>
      </c>
      <c r="G30" s="108">
        <f t="shared" si="7"/>
        <v>3370</v>
      </c>
      <c r="H30" s="108">
        <f t="shared" si="7"/>
        <v>23735</v>
      </c>
      <c r="I30" s="108">
        <f t="shared" si="7"/>
        <v>12479</v>
      </c>
      <c r="J30" s="108">
        <f t="shared" si="7"/>
        <v>11256</v>
      </c>
      <c r="K30" s="108">
        <f t="shared" si="7"/>
        <v>16398</v>
      </c>
      <c r="L30" s="108">
        <f t="shared" si="7"/>
        <v>8502</v>
      </c>
      <c r="M30" s="108">
        <f t="shared" si="7"/>
        <v>7896</v>
      </c>
      <c r="N30" s="108">
        <f t="shared" si="7"/>
        <v>35104</v>
      </c>
      <c r="O30" s="108">
        <f t="shared" si="7"/>
        <v>18573</v>
      </c>
      <c r="P30" s="108">
        <f t="shared" si="7"/>
        <v>16531</v>
      </c>
      <c r="Q30" s="108">
        <f t="shared" si="7"/>
        <v>27327</v>
      </c>
      <c r="R30" s="108">
        <f t="shared" si="7"/>
        <v>14602</v>
      </c>
      <c r="S30" s="108">
        <f t="shared" si="7"/>
        <v>12725</v>
      </c>
    </row>
    <row r="31" spans="1:19" x14ac:dyDescent="0.15">
      <c r="A31" s="78" t="str">
        <f>[1]연령별!A31</f>
        <v>20  세</v>
      </c>
      <c r="B31" s="109">
        <f t="shared" si="0"/>
        <v>23569</v>
      </c>
      <c r="C31" s="110">
        <f t="shared" si="1"/>
        <v>12566</v>
      </c>
      <c r="D31" s="110">
        <f t="shared" si="2"/>
        <v>11003</v>
      </c>
      <c r="E31" s="111">
        <f>SUM(F31:G31)</f>
        <v>1419</v>
      </c>
      <c r="F31" s="111">
        <v>761</v>
      </c>
      <c r="G31" s="111">
        <v>658</v>
      </c>
      <c r="H31" s="111">
        <f>SUM(I31:J31)</f>
        <v>5109</v>
      </c>
      <c r="I31" s="111">
        <v>2697</v>
      </c>
      <c r="J31" s="111">
        <v>2412</v>
      </c>
      <c r="K31" s="111">
        <f>SUM(L31:M31)</f>
        <v>3494</v>
      </c>
      <c r="L31" s="111">
        <v>1824</v>
      </c>
      <c r="M31" s="111">
        <v>1670</v>
      </c>
      <c r="N31" s="111">
        <f>SUM(O31:P31)</f>
        <v>7391</v>
      </c>
      <c r="O31" s="111">
        <v>4000</v>
      </c>
      <c r="P31" s="111">
        <v>3391</v>
      </c>
      <c r="Q31" s="111">
        <f>SUM(R31:S31)</f>
        <v>6156</v>
      </c>
      <c r="R31" s="111">
        <v>3284</v>
      </c>
      <c r="S31" s="111">
        <v>2872</v>
      </c>
    </row>
    <row r="32" spans="1:19" x14ac:dyDescent="0.15">
      <c r="A32" s="78" t="str">
        <f>[1]연령별!A32</f>
        <v>21  세</v>
      </c>
      <c r="B32" s="109">
        <f t="shared" si="0"/>
        <v>23130</v>
      </c>
      <c r="C32" s="110">
        <f t="shared" si="1"/>
        <v>12213</v>
      </c>
      <c r="D32" s="110">
        <f t="shared" si="2"/>
        <v>10917</v>
      </c>
      <c r="E32" s="111">
        <f>SUM(F32:G32)</f>
        <v>1372</v>
      </c>
      <c r="F32" s="111">
        <v>682</v>
      </c>
      <c r="G32" s="111">
        <v>690</v>
      </c>
      <c r="H32" s="111">
        <f>SUM(I32:J32)</f>
        <v>5011</v>
      </c>
      <c r="I32" s="111">
        <v>2633</v>
      </c>
      <c r="J32" s="111">
        <v>2378</v>
      </c>
      <c r="K32" s="111">
        <f>SUM(L32:M32)</f>
        <v>3502</v>
      </c>
      <c r="L32" s="111">
        <v>1828</v>
      </c>
      <c r="M32" s="111">
        <v>1674</v>
      </c>
      <c r="N32" s="111">
        <f>SUM(O32:P32)</f>
        <v>7330</v>
      </c>
      <c r="O32" s="111">
        <v>3879</v>
      </c>
      <c r="P32" s="111">
        <v>3451</v>
      </c>
      <c r="Q32" s="111">
        <f>SUM(R32:S32)</f>
        <v>5915</v>
      </c>
      <c r="R32" s="111">
        <v>3191</v>
      </c>
      <c r="S32" s="111">
        <v>2724</v>
      </c>
    </row>
    <row r="33" spans="1:19" x14ac:dyDescent="0.15">
      <c r="A33" s="78" t="str">
        <f>[1]연령별!A33</f>
        <v>22  세</v>
      </c>
      <c r="B33" s="109">
        <f t="shared" si="0"/>
        <v>23048</v>
      </c>
      <c r="C33" s="110">
        <f t="shared" si="1"/>
        <v>12094</v>
      </c>
      <c r="D33" s="110">
        <f t="shared" si="2"/>
        <v>10954</v>
      </c>
      <c r="E33" s="111">
        <f>SUM(F33:G33)</f>
        <v>1528</v>
      </c>
      <c r="F33" s="111">
        <v>795</v>
      </c>
      <c r="G33" s="111">
        <v>733</v>
      </c>
      <c r="H33" s="111">
        <f>SUM(I33:J33)</f>
        <v>4967</v>
      </c>
      <c r="I33" s="111">
        <v>2598</v>
      </c>
      <c r="J33" s="111">
        <v>2369</v>
      </c>
      <c r="K33" s="111">
        <f>SUM(L33:M33)</f>
        <v>3400</v>
      </c>
      <c r="L33" s="111">
        <v>1759</v>
      </c>
      <c r="M33" s="111">
        <v>1641</v>
      </c>
      <c r="N33" s="111">
        <f>SUM(O33:P33)</f>
        <v>7360</v>
      </c>
      <c r="O33" s="111">
        <v>3854</v>
      </c>
      <c r="P33" s="111">
        <v>3506</v>
      </c>
      <c r="Q33" s="111">
        <f>SUM(R33:S33)</f>
        <v>5793</v>
      </c>
      <c r="R33" s="111">
        <v>3088</v>
      </c>
      <c r="S33" s="111">
        <v>2705</v>
      </c>
    </row>
    <row r="34" spans="1:19" x14ac:dyDescent="0.15">
      <c r="A34" s="78" t="str">
        <f>[1]연령별!A34</f>
        <v>23  세</v>
      </c>
      <c r="B34" s="109">
        <f t="shared" si="0"/>
        <v>21165</v>
      </c>
      <c r="C34" s="110">
        <f t="shared" si="1"/>
        <v>11032</v>
      </c>
      <c r="D34" s="110">
        <f t="shared" si="2"/>
        <v>10133</v>
      </c>
      <c r="E34" s="111">
        <f>SUM(F34:G34)</f>
        <v>1381</v>
      </c>
      <c r="F34" s="111">
        <v>699</v>
      </c>
      <c r="G34" s="111">
        <v>682</v>
      </c>
      <c r="H34" s="111">
        <f>SUM(I34:J34)</f>
        <v>4600</v>
      </c>
      <c r="I34" s="111">
        <v>2395</v>
      </c>
      <c r="J34" s="111">
        <v>2205</v>
      </c>
      <c r="K34" s="111">
        <f>SUM(L34:M34)</f>
        <v>3279</v>
      </c>
      <c r="L34" s="111">
        <v>1665</v>
      </c>
      <c r="M34" s="111">
        <v>1614</v>
      </c>
      <c r="N34" s="111">
        <f>SUM(O34:P34)</f>
        <v>6855</v>
      </c>
      <c r="O34" s="111">
        <v>3585</v>
      </c>
      <c r="P34" s="111">
        <v>3270</v>
      </c>
      <c r="Q34" s="111">
        <f>SUM(R34:S34)</f>
        <v>5050</v>
      </c>
      <c r="R34" s="111">
        <v>2688</v>
      </c>
      <c r="S34" s="111">
        <v>2362</v>
      </c>
    </row>
    <row r="35" spans="1:19" x14ac:dyDescent="0.15">
      <c r="A35" s="78" t="str">
        <f>[1]연령별!A35</f>
        <v>24  세</v>
      </c>
      <c r="B35" s="109">
        <f t="shared" si="0"/>
        <v>18723</v>
      </c>
      <c r="C35" s="110">
        <f t="shared" si="1"/>
        <v>9952</v>
      </c>
      <c r="D35" s="110">
        <f t="shared" si="2"/>
        <v>8771</v>
      </c>
      <c r="E35" s="111">
        <f>SUM(F35:G35)</f>
        <v>1371</v>
      </c>
      <c r="F35" s="111">
        <v>764</v>
      </c>
      <c r="G35" s="111">
        <v>607</v>
      </c>
      <c r="H35" s="111">
        <f>SUM(I35:J35)</f>
        <v>4048</v>
      </c>
      <c r="I35" s="111">
        <v>2156</v>
      </c>
      <c r="J35" s="111">
        <v>1892</v>
      </c>
      <c r="K35" s="111">
        <f>SUM(L35:M35)</f>
        <v>2723</v>
      </c>
      <c r="L35" s="111">
        <v>1426</v>
      </c>
      <c r="M35" s="111">
        <v>1297</v>
      </c>
      <c r="N35" s="111">
        <f>SUM(O35:P35)</f>
        <v>6168</v>
      </c>
      <c r="O35" s="111">
        <v>3255</v>
      </c>
      <c r="P35" s="111">
        <v>2913</v>
      </c>
      <c r="Q35" s="111">
        <f>SUM(R35:S35)</f>
        <v>4413</v>
      </c>
      <c r="R35" s="111">
        <v>2351</v>
      </c>
      <c r="S35" s="111">
        <v>2062</v>
      </c>
    </row>
    <row r="36" spans="1:19" x14ac:dyDescent="0.15">
      <c r="A36" s="77" t="str">
        <f>[1]연령별!A36</f>
        <v>25-29</v>
      </c>
      <c r="B36" s="106">
        <f t="shared" si="0"/>
        <v>87905</v>
      </c>
      <c r="C36" s="107">
        <f t="shared" si="1"/>
        <v>44750</v>
      </c>
      <c r="D36" s="107">
        <f t="shared" si="2"/>
        <v>43155</v>
      </c>
      <c r="E36" s="108">
        <f t="shared" ref="E36:S36" si="8">SUM(E37:E41)</f>
        <v>6561</v>
      </c>
      <c r="F36" s="108">
        <f t="shared" si="8"/>
        <v>3400</v>
      </c>
      <c r="G36" s="108">
        <f t="shared" si="8"/>
        <v>3161</v>
      </c>
      <c r="H36" s="108">
        <f t="shared" si="8"/>
        <v>19021</v>
      </c>
      <c r="I36" s="108">
        <f t="shared" si="8"/>
        <v>9526</v>
      </c>
      <c r="J36" s="108">
        <f t="shared" si="8"/>
        <v>9495</v>
      </c>
      <c r="K36" s="108">
        <f t="shared" si="8"/>
        <v>12749</v>
      </c>
      <c r="L36" s="108">
        <f t="shared" si="8"/>
        <v>6495</v>
      </c>
      <c r="M36" s="108">
        <f t="shared" si="8"/>
        <v>6254</v>
      </c>
      <c r="N36" s="108">
        <f t="shared" si="8"/>
        <v>28762</v>
      </c>
      <c r="O36" s="108">
        <f t="shared" si="8"/>
        <v>14722</v>
      </c>
      <c r="P36" s="108">
        <f t="shared" si="8"/>
        <v>14040</v>
      </c>
      <c r="Q36" s="108">
        <f t="shared" si="8"/>
        <v>20812</v>
      </c>
      <c r="R36" s="108">
        <f t="shared" si="8"/>
        <v>10607</v>
      </c>
      <c r="S36" s="108">
        <f t="shared" si="8"/>
        <v>10205</v>
      </c>
    </row>
    <row r="37" spans="1:19" x14ac:dyDescent="0.15">
      <c r="A37" s="78" t="str">
        <f>[1]연령별!A37</f>
        <v>25 세</v>
      </c>
      <c r="B37" s="109">
        <f t="shared" ref="B37:B68" si="9">SUM(C37:D37)</f>
        <v>17893</v>
      </c>
      <c r="C37" s="110">
        <f t="shared" ref="C37:C68" si="10">SUM(F37,I37,L37,O37,R37)</f>
        <v>9192</v>
      </c>
      <c r="D37" s="110">
        <f t="shared" ref="D37:D68" si="11">SUM(G37,J37,M37,P37,S37)</f>
        <v>8701</v>
      </c>
      <c r="E37" s="111">
        <f>SUM(F37:G37)</f>
        <v>1359</v>
      </c>
      <c r="F37" s="111">
        <v>708</v>
      </c>
      <c r="G37" s="111">
        <v>651</v>
      </c>
      <c r="H37" s="111">
        <f>SUM(I37:J37)</f>
        <v>3867</v>
      </c>
      <c r="I37" s="111">
        <v>1938</v>
      </c>
      <c r="J37" s="111">
        <v>1929</v>
      </c>
      <c r="K37" s="111">
        <f>SUM(L37:M37)</f>
        <v>2681</v>
      </c>
      <c r="L37" s="111">
        <v>1368</v>
      </c>
      <c r="M37" s="111">
        <v>1313</v>
      </c>
      <c r="N37" s="111">
        <f>SUM(O37:P37)</f>
        <v>5896</v>
      </c>
      <c r="O37" s="111">
        <v>3066</v>
      </c>
      <c r="P37" s="111">
        <v>2830</v>
      </c>
      <c r="Q37" s="111">
        <f>SUM(R37:S37)</f>
        <v>4090</v>
      </c>
      <c r="R37" s="111">
        <v>2112</v>
      </c>
      <c r="S37" s="111">
        <v>1978</v>
      </c>
    </row>
    <row r="38" spans="1:19" x14ac:dyDescent="0.15">
      <c r="A38" s="78" t="str">
        <f>[1]연령별!A38</f>
        <v>26 세</v>
      </c>
      <c r="B38" s="109">
        <f t="shared" si="9"/>
        <v>17349</v>
      </c>
      <c r="C38" s="110">
        <f t="shared" si="10"/>
        <v>8970</v>
      </c>
      <c r="D38" s="110">
        <f t="shared" si="11"/>
        <v>8379</v>
      </c>
      <c r="E38" s="111">
        <f>SUM(F38:G38)</f>
        <v>1299</v>
      </c>
      <c r="F38" s="111">
        <v>682</v>
      </c>
      <c r="G38" s="111">
        <v>617</v>
      </c>
      <c r="H38" s="111">
        <f>SUM(I38:J38)</f>
        <v>3731</v>
      </c>
      <c r="I38" s="111">
        <v>1885</v>
      </c>
      <c r="J38" s="111">
        <v>1846</v>
      </c>
      <c r="K38" s="111">
        <f>SUM(L38:M38)</f>
        <v>2535</v>
      </c>
      <c r="L38" s="111">
        <v>1308</v>
      </c>
      <c r="M38" s="111">
        <v>1227</v>
      </c>
      <c r="N38" s="111">
        <f>SUM(O38:P38)</f>
        <v>5854</v>
      </c>
      <c r="O38" s="111">
        <v>3042</v>
      </c>
      <c r="P38" s="111">
        <v>2812</v>
      </c>
      <c r="Q38" s="111">
        <f>SUM(R38:S38)</f>
        <v>3930</v>
      </c>
      <c r="R38" s="111">
        <v>2053</v>
      </c>
      <c r="S38" s="111">
        <v>1877</v>
      </c>
    </row>
    <row r="39" spans="1:19" x14ac:dyDescent="0.15">
      <c r="A39" s="78" t="str">
        <f>[1]연령별!A39</f>
        <v>27 세</v>
      </c>
      <c r="B39" s="109">
        <f t="shared" si="9"/>
        <v>17080</v>
      </c>
      <c r="C39" s="110">
        <f t="shared" si="10"/>
        <v>8631</v>
      </c>
      <c r="D39" s="110">
        <f t="shared" si="11"/>
        <v>8449</v>
      </c>
      <c r="E39" s="111">
        <f>SUM(F39:G39)</f>
        <v>1283</v>
      </c>
      <c r="F39" s="111">
        <v>624</v>
      </c>
      <c r="G39" s="111">
        <v>659</v>
      </c>
      <c r="H39" s="111">
        <f>SUM(I39:J39)</f>
        <v>3649</v>
      </c>
      <c r="I39" s="111">
        <v>1812</v>
      </c>
      <c r="J39" s="111">
        <v>1837</v>
      </c>
      <c r="K39" s="111">
        <f>SUM(L39:M39)</f>
        <v>2518</v>
      </c>
      <c r="L39" s="111">
        <v>1279</v>
      </c>
      <c r="M39" s="111">
        <v>1239</v>
      </c>
      <c r="N39" s="111">
        <f>SUM(O39:P39)</f>
        <v>5542</v>
      </c>
      <c r="O39" s="111">
        <v>2794</v>
      </c>
      <c r="P39" s="111">
        <v>2748</v>
      </c>
      <c r="Q39" s="111">
        <f>SUM(R39:S39)</f>
        <v>4088</v>
      </c>
      <c r="R39" s="111">
        <v>2122</v>
      </c>
      <c r="S39" s="111">
        <v>1966</v>
      </c>
    </row>
    <row r="40" spans="1:19" x14ac:dyDescent="0.15">
      <c r="A40" s="78" t="str">
        <f>[1]연령별!A40</f>
        <v>28  세</v>
      </c>
      <c r="B40" s="109">
        <f t="shared" si="9"/>
        <v>17367</v>
      </c>
      <c r="C40" s="110">
        <f t="shared" si="10"/>
        <v>8782</v>
      </c>
      <c r="D40" s="110">
        <f t="shared" si="11"/>
        <v>8585</v>
      </c>
      <c r="E40" s="111">
        <f>SUM(F40:G40)</f>
        <v>1247</v>
      </c>
      <c r="F40" s="111">
        <v>660</v>
      </c>
      <c r="G40" s="111">
        <v>587</v>
      </c>
      <c r="H40" s="111">
        <f>SUM(I40:J40)</f>
        <v>3854</v>
      </c>
      <c r="I40" s="111">
        <v>1974</v>
      </c>
      <c r="J40" s="111">
        <v>1880</v>
      </c>
      <c r="K40" s="111">
        <f>SUM(L40:M40)</f>
        <v>2416</v>
      </c>
      <c r="L40" s="111">
        <v>1249</v>
      </c>
      <c r="M40" s="111">
        <v>1167</v>
      </c>
      <c r="N40" s="111">
        <f>SUM(O40:P40)</f>
        <v>5658</v>
      </c>
      <c r="O40" s="111">
        <v>2837</v>
      </c>
      <c r="P40" s="111">
        <v>2821</v>
      </c>
      <c r="Q40" s="111">
        <f>SUM(R40:S40)</f>
        <v>4192</v>
      </c>
      <c r="R40" s="111">
        <v>2062</v>
      </c>
      <c r="S40" s="111">
        <v>2130</v>
      </c>
    </row>
    <row r="41" spans="1:19" x14ac:dyDescent="0.15">
      <c r="A41" s="78" t="str">
        <f>[1]연령별!A41</f>
        <v>29  세</v>
      </c>
      <c r="B41" s="109">
        <f t="shared" si="9"/>
        <v>18216</v>
      </c>
      <c r="C41" s="110">
        <f t="shared" si="10"/>
        <v>9175</v>
      </c>
      <c r="D41" s="110">
        <f t="shared" si="11"/>
        <v>9041</v>
      </c>
      <c r="E41" s="111">
        <f>SUM(F41:G41)</f>
        <v>1373</v>
      </c>
      <c r="F41" s="111">
        <v>726</v>
      </c>
      <c r="G41" s="111">
        <v>647</v>
      </c>
      <c r="H41" s="111">
        <f>SUM(I41:J41)</f>
        <v>3920</v>
      </c>
      <c r="I41" s="111">
        <v>1917</v>
      </c>
      <c r="J41" s="111">
        <v>2003</v>
      </c>
      <c r="K41" s="111">
        <f>SUM(L41:M41)</f>
        <v>2599</v>
      </c>
      <c r="L41" s="111">
        <v>1291</v>
      </c>
      <c r="M41" s="111">
        <v>1308</v>
      </c>
      <c r="N41" s="111">
        <f>SUM(O41:P41)</f>
        <v>5812</v>
      </c>
      <c r="O41" s="111">
        <v>2983</v>
      </c>
      <c r="P41" s="111">
        <v>2829</v>
      </c>
      <c r="Q41" s="111">
        <f>SUM(R41:S41)</f>
        <v>4512</v>
      </c>
      <c r="R41" s="111">
        <v>2258</v>
      </c>
      <c r="S41" s="111">
        <v>2254</v>
      </c>
    </row>
    <row r="42" spans="1:19" x14ac:dyDescent="0.15">
      <c r="A42" s="77" t="str">
        <f>[1]연령별!A42</f>
        <v>30-34</v>
      </c>
      <c r="B42" s="106">
        <f t="shared" si="9"/>
        <v>112253</v>
      </c>
      <c r="C42" s="107">
        <f t="shared" si="10"/>
        <v>56645</v>
      </c>
      <c r="D42" s="107">
        <f t="shared" si="11"/>
        <v>55608</v>
      </c>
      <c r="E42" s="108">
        <f t="shared" ref="E42:S42" si="12">SUM(E43:E47)</f>
        <v>7458</v>
      </c>
      <c r="F42" s="108">
        <f t="shared" si="12"/>
        <v>3994</v>
      </c>
      <c r="G42" s="108">
        <f t="shared" si="12"/>
        <v>3464</v>
      </c>
      <c r="H42" s="108">
        <f t="shared" si="12"/>
        <v>22796</v>
      </c>
      <c r="I42" s="108">
        <f t="shared" si="12"/>
        <v>11365</v>
      </c>
      <c r="J42" s="108">
        <f t="shared" si="12"/>
        <v>11431</v>
      </c>
      <c r="K42" s="108">
        <f t="shared" si="12"/>
        <v>15699</v>
      </c>
      <c r="L42" s="108">
        <f t="shared" si="12"/>
        <v>7870</v>
      </c>
      <c r="M42" s="108">
        <f t="shared" si="12"/>
        <v>7829</v>
      </c>
      <c r="N42" s="108">
        <f t="shared" si="12"/>
        <v>34435</v>
      </c>
      <c r="O42" s="108">
        <f t="shared" si="12"/>
        <v>17867</v>
      </c>
      <c r="P42" s="108">
        <f t="shared" si="12"/>
        <v>16568</v>
      </c>
      <c r="Q42" s="108">
        <f t="shared" si="12"/>
        <v>31865</v>
      </c>
      <c r="R42" s="108">
        <f t="shared" si="12"/>
        <v>15549</v>
      </c>
      <c r="S42" s="108">
        <f t="shared" si="12"/>
        <v>16316</v>
      </c>
    </row>
    <row r="43" spans="1:19" x14ac:dyDescent="0.15">
      <c r="A43" s="78" t="str">
        <f>[1]연령별!A43</f>
        <v>30  세</v>
      </c>
      <c r="B43" s="109">
        <f t="shared" si="9"/>
        <v>18914</v>
      </c>
      <c r="C43" s="110">
        <f t="shared" si="10"/>
        <v>9678</v>
      </c>
      <c r="D43" s="110">
        <f t="shared" si="11"/>
        <v>9236</v>
      </c>
      <c r="E43" s="111">
        <f>SUM(F43:G43)</f>
        <v>1384</v>
      </c>
      <c r="F43" s="111">
        <v>759</v>
      </c>
      <c r="G43" s="111">
        <v>625</v>
      </c>
      <c r="H43" s="111">
        <f>SUM(I43:J43)</f>
        <v>3983</v>
      </c>
      <c r="I43" s="111">
        <v>2031</v>
      </c>
      <c r="J43" s="111">
        <v>1952</v>
      </c>
      <c r="K43" s="111">
        <f>SUM(L43:M43)</f>
        <v>2671</v>
      </c>
      <c r="L43" s="111">
        <v>1317</v>
      </c>
      <c r="M43" s="111">
        <v>1354</v>
      </c>
      <c r="N43" s="111">
        <f>SUM(O43:P43)</f>
        <v>6070</v>
      </c>
      <c r="O43" s="111">
        <v>3205</v>
      </c>
      <c r="P43" s="111">
        <v>2865</v>
      </c>
      <c r="Q43" s="111">
        <f>SUM(R43:S43)</f>
        <v>4806</v>
      </c>
      <c r="R43" s="111">
        <v>2366</v>
      </c>
      <c r="S43" s="111">
        <v>2440</v>
      </c>
    </row>
    <row r="44" spans="1:19" x14ac:dyDescent="0.15">
      <c r="A44" s="78" t="str">
        <f>[1]연령별!A44</f>
        <v>31  세</v>
      </c>
      <c r="B44" s="109">
        <f t="shared" si="9"/>
        <v>21702</v>
      </c>
      <c r="C44" s="110">
        <f t="shared" si="10"/>
        <v>11019</v>
      </c>
      <c r="D44" s="110">
        <f t="shared" si="11"/>
        <v>10683</v>
      </c>
      <c r="E44" s="111">
        <f>SUM(F44:G44)</f>
        <v>1465</v>
      </c>
      <c r="F44" s="111">
        <v>760</v>
      </c>
      <c r="G44" s="111">
        <v>705</v>
      </c>
      <c r="H44" s="111">
        <f>SUM(I44:J44)</f>
        <v>4472</v>
      </c>
      <c r="I44" s="111">
        <v>2230</v>
      </c>
      <c r="J44" s="111">
        <v>2242</v>
      </c>
      <c r="K44" s="111">
        <f>SUM(L44:M44)</f>
        <v>3067</v>
      </c>
      <c r="L44" s="111">
        <v>1598</v>
      </c>
      <c r="M44" s="111">
        <v>1469</v>
      </c>
      <c r="N44" s="111">
        <f>SUM(O44:P44)</f>
        <v>6868</v>
      </c>
      <c r="O44" s="111">
        <v>3544</v>
      </c>
      <c r="P44" s="111">
        <v>3324</v>
      </c>
      <c r="Q44" s="111">
        <f>SUM(R44:S44)</f>
        <v>5830</v>
      </c>
      <c r="R44" s="111">
        <v>2887</v>
      </c>
      <c r="S44" s="111">
        <v>2943</v>
      </c>
    </row>
    <row r="45" spans="1:19" x14ac:dyDescent="0.15">
      <c r="A45" s="78" t="str">
        <f>[1]연령별!A45</f>
        <v>32  세</v>
      </c>
      <c r="B45" s="109">
        <f t="shared" si="9"/>
        <v>23935</v>
      </c>
      <c r="C45" s="110">
        <f t="shared" si="10"/>
        <v>12091</v>
      </c>
      <c r="D45" s="110">
        <f t="shared" si="11"/>
        <v>11844</v>
      </c>
      <c r="E45" s="111">
        <f>SUM(F45:G45)</f>
        <v>1550</v>
      </c>
      <c r="F45" s="111">
        <v>835</v>
      </c>
      <c r="G45" s="111">
        <v>715</v>
      </c>
      <c r="H45" s="111">
        <f>SUM(I45:J45)</f>
        <v>4802</v>
      </c>
      <c r="I45" s="111">
        <v>2436</v>
      </c>
      <c r="J45" s="111">
        <v>2366</v>
      </c>
      <c r="K45" s="111">
        <f>SUM(L45:M45)</f>
        <v>3330</v>
      </c>
      <c r="L45" s="111">
        <v>1598</v>
      </c>
      <c r="M45" s="111">
        <v>1732</v>
      </c>
      <c r="N45" s="111">
        <f>SUM(O45:P45)</f>
        <v>7281</v>
      </c>
      <c r="O45" s="111">
        <v>3814</v>
      </c>
      <c r="P45" s="111">
        <v>3467</v>
      </c>
      <c r="Q45" s="111">
        <f>SUM(R45:S45)</f>
        <v>6972</v>
      </c>
      <c r="R45" s="111">
        <v>3408</v>
      </c>
      <c r="S45" s="111">
        <v>3564</v>
      </c>
    </row>
    <row r="46" spans="1:19" x14ac:dyDescent="0.15">
      <c r="A46" s="78" t="str">
        <f>[1]연령별!A46</f>
        <v>33  세</v>
      </c>
      <c r="B46" s="109">
        <f t="shared" si="9"/>
        <v>23837</v>
      </c>
      <c r="C46" s="110">
        <f t="shared" si="10"/>
        <v>11899</v>
      </c>
      <c r="D46" s="110">
        <f t="shared" si="11"/>
        <v>11938</v>
      </c>
      <c r="E46" s="111">
        <f>SUM(F46:G46)</f>
        <v>1556</v>
      </c>
      <c r="F46" s="111">
        <v>840</v>
      </c>
      <c r="G46" s="111">
        <v>716</v>
      </c>
      <c r="H46" s="111">
        <f>SUM(I46:J46)</f>
        <v>4821</v>
      </c>
      <c r="I46" s="111">
        <v>2386</v>
      </c>
      <c r="J46" s="111">
        <v>2435</v>
      </c>
      <c r="K46" s="111">
        <f>SUM(L46:M46)</f>
        <v>3393</v>
      </c>
      <c r="L46" s="111">
        <v>1721</v>
      </c>
      <c r="M46" s="111">
        <v>1672</v>
      </c>
      <c r="N46" s="111">
        <f>SUM(O46:P46)</f>
        <v>7077</v>
      </c>
      <c r="O46" s="111">
        <v>3598</v>
      </c>
      <c r="P46" s="111">
        <v>3479</v>
      </c>
      <c r="Q46" s="111">
        <f>SUM(R46:S46)</f>
        <v>6990</v>
      </c>
      <c r="R46" s="111">
        <v>3354</v>
      </c>
      <c r="S46" s="111">
        <v>3636</v>
      </c>
    </row>
    <row r="47" spans="1:19" x14ac:dyDescent="0.15">
      <c r="A47" s="78" t="str">
        <f>[1]연령별!A47</f>
        <v>34  세</v>
      </c>
      <c r="B47" s="109">
        <f t="shared" si="9"/>
        <v>23865</v>
      </c>
      <c r="C47" s="110">
        <f t="shared" si="10"/>
        <v>11958</v>
      </c>
      <c r="D47" s="110">
        <f t="shared" si="11"/>
        <v>11907</v>
      </c>
      <c r="E47" s="111">
        <f>SUM(F47:G47)</f>
        <v>1503</v>
      </c>
      <c r="F47" s="111">
        <v>800</v>
      </c>
      <c r="G47" s="111">
        <v>703</v>
      </c>
      <c r="H47" s="111">
        <f>SUM(I47:J47)</f>
        <v>4718</v>
      </c>
      <c r="I47" s="111">
        <v>2282</v>
      </c>
      <c r="J47" s="111">
        <v>2436</v>
      </c>
      <c r="K47" s="111">
        <f>SUM(L47:M47)</f>
        <v>3238</v>
      </c>
      <c r="L47" s="111">
        <v>1636</v>
      </c>
      <c r="M47" s="111">
        <v>1602</v>
      </c>
      <c r="N47" s="111">
        <f>SUM(O47:P47)</f>
        <v>7139</v>
      </c>
      <c r="O47" s="111">
        <v>3706</v>
      </c>
      <c r="P47" s="111">
        <v>3433</v>
      </c>
      <c r="Q47" s="111">
        <f>SUM(R47:S47)</f>
        <v>7267</v>
      </c>
      <c r="R47" s="111">
        <v>3534</v>
      </c>
      <c r="S47" s="111">
        <v>3733</v>
      </c>
    </row>
    <row r="48" spans="1:19" x14ac:dyDescent="0.15">
      <c r="A48" s="77" t="str">
        <f>[1]연령별!A48</f>
        <v>35-39</v>
      </c>
      <c r="B48" s="106">
        <f t="shared" si="9"/>
        <v>115567</v>
      </c>
      <c r="C48" s="107">
        <f t="shared" si="10"/>
        <v>57596</v>
      </c>
      <c r="D48" s="107">
        <f t="shared" si="11"/>
        <v>57971</v>
      </c>
      <c r="E48" s="108">
        <f t="shared" ref="E48:S48" si="13">SUM(E49:E53)</f>
        <v>6551</v>
      </c>
      <c r="F48" s="108">
        <f t="shared" si="13"/>
        <v>3563</v>
      </c>
      <c r="G48" s="108">
        <f t="shared" si="13"/>
        <v>2988</v>
      </c>
      <c r="H48" s="108">
        <f t="shared" si="13"/>
        <v>23533</v>
      </c>
      <c r="I48" s="108">
        <f t="shared" si="13"/>
        <v>11382</v>
      </c>
      <c r="J48" s="108">
        <f t="shared" si="13"/>
        <v>12151</v>
      </c>
      <c r="K48" s="108">
        <f t="shared" si="13"/>
        <v>15437</v>
      </c>
      <c r="L48" s="108">
        <f t="shared" si="13"/>
        <v>7773</v>
      </c>
      <c r="M48" s="108">
        <f t="shared" si="13"/>
        <v>7664</v>
      </c>
      <c r="N48" s="108">
        <f t="shared" si="13"/>
        <v>32929</v>
      </c>
      <c r="O48" s="108">
        <f t="shared" si="13"/>
        <v>16818</v>
      </c>
      <c r="P48" s="108">
        <f t="shared" si="13"/>
        <v>16111</v>
      </c>
      <c r="Q48" s="108">
        <f t="shared" si="13"/>
        <v>37117</v>
      </c>
      <c r="R48" s="108">
        <f t="shared" si="13"/>
        <v>18060</v>
      </c>
      <c r="S48" s="108">
        <f t="shared" si="13"/>
        <v>19057</v>
      </c>
    </row>
    <row r="49" spans="1:19" x14ac:dyDescent="0.15">
      <c r="A49" s="78" t="str">
        <f>[1]연령별!A49</f>
        <v>35  세</v>
      </c>
      <c r="B49" s="109">
        <f t="shared" si="9"/>
        <v>24380</v>
      </c>
      <c r="C49" s="110">
        <f t="shared" si="10"/>
        <v>11975</v>
      </c>
      <c r="D49" s="110">
        <f t="shared" si="11"/>
        <v>12405</v>
      </c>
      <c r="E49" s="111">
        <f>SUM(F49:G49)</f>
        <v>1415</v>
      </c>
      <c r="F49" s="111">
        <v>771</v>
      </c>
      <c r="G49" s="111">
        <v>644</v>
      </c>
      <c r="H49" s="111">
        <f>SUM(I49:J49)</f>
        <v>4830</v>
      </c>
      <c r="I49" s="111">
        <v>2289</v>
      </c>
      <c r="J49" s="111">
        <v>2541</v>
      </c>
      <c r="K49" s="111">
        <f>SUM(L49:M49)</f>
        <v>3236</v>
      </c>
      <c r="L49" s="111">
        <v>1634</v>
      </c>
      <c r="M49" s="111">
        <v>1602</v>
      </c>
      <c r="N49" s="111">
        <f>SUM(O49:P49)</f>
        <v>7236</v>
      </c>
      <c r="O49" s="111">
        <v>3668</v>
      </c>
      <c r="P49" s="111">
        <v>3568</v>
      </c>
      <c r="Q49" s="111">
        <f>SUM(R49:S49)</f>
        <v>7663</v>
      </c>
      <c r="R49" s="111">
        <v>3613</v>
      </c>
      <c r="S49" s="111">
        <v>4050</v>
      </c>
    </row>
    <row r="50" spans="1:19" x14ac:dyDescent="0.15">
      <c r="A50" s="78" t="str">
        <f>[1]연령별!A50</f>
        <v>36  세</v>
      </c>
      <c r="B50" s="109">
        <f t="shared" si="9"/>
        <v>21311</v>
      </c>
      <c r="C50" s="110">
        <f t="shared" si="10"/>
        <v>10763</v>
      </c>
      <c r="D50" s="110">
        <f t="shared" si="11"/>
        <v>10548</v>
      </c>
      <c r="E50" s="111">
        <f>SUM(F50:G50)</f>
        <v>1236</v>
      </c>
      <c r="F50" s="111">
        <v>669</v>
      </c>
      <c r="G50" s="111">
        <v>567</v>
      </c>
      <c r="H50" s="111">
        <f>SUM(I50:J50)</f>
        <v>4253</v>
      </c>
      <c r="I50" s="111">
        <v>2105</v>
      </c>
      <c r="J50" s="111">
        <v>2148</v>
      </c>
      <c r="K50" s="111">
        <f>SUM(L50:M50)</f>
        <v>2854</v>
      </c>
      <c r="L50" s="111">
        <v>1446</v>
      </c>
      <c r="M50" s="111">
        <v>1408</v>
      </c>
      <c r="N50" s="111">
        <f>SUM(O50:P50)</f>
        <v>6101</v>
      </c>
      <c r="O50" s="111">
        <v>3140</v>
      </c>
      <c r="P50" s="111">
        <v>2961</v>
      </c>
      <c r="Q50" s="111">
        <f>SUM(R50:S50)</f>
        <v>6867</v>
      </c>
      <c r="R50" s="111">
        <v>3403</v>
      </c>
      <c r="S50" s="111">
        <v>3464</v>
      </c>
    </row>
    <row r="51" spans="1:19" x14ac:dyDescent="0.15">
      <c r="A51" s="78" t="str">
        <f>[1]연령별!A51</f>
        <v>37  세</v>
      </c>
      <c r="B51" s="109">
        <f t="shared" si="9"/>
        <v>23453</v>
      </c>
      <c r="C51" s="110">
        <f t="shared" si="10"/>
        <v>11594</v>
      </c>
      <c r="D51" s="110">
        <f t="shared" si="11"/>
        <v>11859</v>
      </c>
      <c r="E51" s="111">
        <f>SUM(F51:G51)</f>
        <v>1402</v>
      </c>
      <c r="F51" s="111">
        <v>755</v>
      </c>
      <c r="G51" s="111">
        <v>647</v>
      </c>
      <c r="H51" s="111">
        <f>SUM(I51:J51)</f>
        <v>4847</v>
      </c>
      <c r="I51" s="111">
        <v>2343</v>
      </c>
      <c r="J51" s="111">
        <v>2504</v>
      </c>
      <c r="K51" s="111">
        <f>SUM(L51:M51)</f>
        <v>3218</v>
      </c>
      <c r="L51" s="111">
        <v>1588</v>
      </c>
      <c r="M51" s="111">
        <v>1630</v>
      </c>
      <c r="N51" s="111">
        <f>SUM(O51:P51)</f>
        <v>6499</v>
      </c>
      <c r="O51" s="111">
        <v>3271</v>
      </c>
      <c r="P51" s="111">
        <v>3228</v>
      </c>
      <c r="Q51" s="111">
        <f>SUM(R51:S51)</f>
        <v>7487</v>
      </c>
      <c r="R51" s="111">
        <v>3637</v>
      </c>
      <c r="S51" s="111">
        <v>3850</v>
      </c>
    </row>
    <row r="52" spans="1:19" x14ac:dyDescent="0.15">
      <c r="A52" s="78" t="str">
        <f>[1]연령별!A52</f>
        <v>38  세</v>
      </c>
      <c r="B52" s="109">
        <f t="shared" si="9"/>
        <v>23232</v>
      </c>
      <c r="C52" s="110">
        <f t="shared" si="10"/>
        <v>11688</v>
      </c>
      <c r="D52" s="110">
        <f t="shared" si="11"/>
        <v>11544</v>
      </c>
      <c r="E52" s="111">
        <f>SUM(F52:G52)</f>
        <v>1347</v>
      </c>
      <c r="F52" s="111">
        <v>743</v>
      </c>
      <c r="G52" s="111">
        <v>604</v>
      </c>
      <c r="H52" s="111">
        <f>SUM(I52:J52)</f>
        <v>4872</v>
      </c>
      <c r="I52" s="111">
        <v>2372</v>
      </c>
      <c r="J52" s="111">
        <v>2500</v>
      </c>
      <c r="K52" s="111">
        <f>SUM(L52:M52)</f>
        <v>3004</v>
      </c>
      <c r="L52" s="111">
        <v>1537</v>
      </c>
      <c r="M52" s="111">
        <v>1467</v>
      </c>
      <c r="N52" s="111">
        <f>SUM(O52:P52)</f>
        <v>6478</v>
      </c>
      <c r="O52" s="111">
        <v>3329</v>
      </c>
      <c r="P52" s="111">
        <v>3149</v>
      </c>
      <c r="Q52" s="111">
        <f>SUM(R52:S52)</f>
        <v>7531</v>
      </c>
      <c r="R52" s="111">
        <v>3707</v>
      </c>
      <c r="S52" s="111">
        <v>3824</v>
      </c>
    </row>
    <row r="53" spans="1:19" x14ac:dyDescent="0.15">
      <c r="A53" s="78" t="str">
        <f>[1]연령별!A53</f>
        <v>39  세</v>
      </c>
      <c r="B53" s="109">
        <f t="shared" si="9"/>
        <v>23191</v>
      </c>
      <c r="C53" s="110">
        <f t="shared" si="10"/>
        <v>11576</v>
      </c>
      <c r="D53" s="110">
        <f t="shared" si="11"/>
        <v>11615</v>
      </c>
      <c r="E53" s="111">
        <f>SUM(F53:G53)</f>
        <v>1151</v>
      </c>
      <c r="F53" s="111">
        <v>625</v>
      </c>
      <c r="G53" s="111">
        <v>526</v>
      </c>
      <c r="H53" s="111">
        <f>SUM(I53:J53)</f>
        <v>4731</v>
      </c>
      <c r="I53" s="111">
        <v>2273</v>
      </c>
      <c r="J53" s="111">
        <v>2458</v>
      </c>
      <c r="K53" s="111">
        <f>SUM(L53:M53)</f>
        <v>3125</v>
      </c>
      <c r="L53" s="111">
        <v>1568</v>
      </c>
      <c r="M53" s="111">
        <v>1557</v>
      </c>
      <c r="N53" s="111">
        <f>SUM(O53:P53)</f>
        <v>6615</v>
      </c>
      <c r="O53" s="111">
        <v>3410</v>
      </c>
      <c r="P53" s="111">
        <v>3205</v>
      </c>
      <c r="Q53" s="111">
        <f>SUM(R53:S53)</f>
        <v>7569</v>
      </c>
      <c r="R53" s="111">
        <v>3700</v>
      </c>
      <c r="S53" s="111">
        <v>3869</v>
      </c>
    </row>
    <row r="54" spans="1:19" x14ac:dyDescent="0.15">
      <c r="A54" s="77" t="str">
        <f>[1]연령별!A54</f>
        <v>40-44</v>
      </c>
      <c r="B54" s="106">
        <f t="shared" si="9"/>
        <v>133944</v>
      </c>
      <c r="C54" s="107">
        <f t="shared" si="10"/>
        <v>66640</v>
      </c>
      <c r="D54" s="107">
        <f t="shared" si="11"/>
        <v>67304</v>
      </c>
      <c r="E54" s="108">
        <f t="shared" ref="E54:S54" si="14">SUM(E55:E59)</f>
        <v>7293</v>
      </c>
      <c r="F54" s="108">
        <f t="shared" si="14"/>
        <v>3943</v>
      </c>
      <c r="G54" s="108">
        <f t="shared" si="14"/>
        <v>3350</v>
      </c>
      <c r="H54" s="108">
        <f t="shared" si="14"/>
        <v>28863</v>
      </c>
      <c r="I54" s="108">
        <f t="shared" si="14"/>
        <v>13901</v>
      </c>
      <c r="J54" s="108">
        <f t="shared" si="14"/>
        <v>14962</v>
      </c>
      <c r="K54" s="108">
        <f t="shared" si="14"/>
        <v>17875</v>
      </c>
      <c r="L54" s="108">
        <f t="shared" si="14"/>
        <v>8701</v>
      </c>
      <c r="M54" s="108">
        <f t="shared" si="14"/>
        <v>9174</v>
      </c>
      <c r="N54" s="108">
        <f t="shared" si="14"/>
        <v>38060</v>
      </c>
      <c r="O54" s="108">
        <f t="shared" si="14"/>
        <v>18840</v>
      </c>
      <c r="P54" s="108">
        <f t="shared" si="14"/>
        <v>19220</v>
      </c>
      <c r="Q54" s="108">
        <f t="shared" si="14"/>
        <v>41853</v>
      </c>
      <c r="R54" s="108">
        <f t="shared" si="14"/>
        <v>21255</v>
      </c>
      <c r="S54" s="108">
        <f t="shared" si="14"/>
        <v>20598</v>
      </c>
    </row>
    <row r="55" spans="1:19" x14ac:dyDescent="0.15">
      <c r="A55" s="78" t="str">
        <f>[1]연령별!A55</f>
        <v>40  세</v>
      </c>
      <c r="B55" s="109">
        <f t="shared" si="9"/>
        <v>26191</v>
      </c>
      <c r="C55" s="110">
        <f t="shared" si="10"/>
        <v>13118</v>
      </c>
      <c r="D55" s="110">
        <f t="shared" si="11"/>
        <v>13073</v>
      </c>
      <c r="E55" s="111">
        <f>SUM(F55:G55)</f>
        <v>1383</v>
      </c>
      <c r="F55" s="111">
        <v>759</v>
      </c>
      <c r="G55" s="111">
        <v>624</v>
      </c>
      <c r="H55" s="111">
        <f>SUM(I55:J55)</f>
        <v>5607</v>
      </c>
      <c r="I55" s="111">
        <v>2724</v>
      </c>
      <c r="J55" s="111">
        <v>2883</v>
      </c>
      <c r="K55" s="111">
        <f>SUM(L55:M55)</f>
        <v>3398</v>
      </c>
      <c r="L55" s="111">
        <v>1684</v>
      </c>
      <c r="M55" s="111">
        <v>1714</v>
      </c>
      <c r="N55" s="111">
        <f>SUM(O55:P55)</f>
        <v>7382</v>
      </c>
      <c r="O55" s="111">
        <v>3737</v>
      </c>
      <c r="P55" s="111">
        <v>3645</v>
      </c>
      <c r="Q55" s="111">
        <f>SUM(R55:S55)</f>
        <v>8421</v>
      </c>
      <c r="R55" s="111">
        <v>4214</v>
      </c>
      <c r="S55" s="111">
        <v>4207</v>
      </c>
    </row>
    <row r="56" spans="1:19" x14ac:dyDescent="0.15">
      <c r="A56" s="78" t="str">
        <f>[1]연령별!A56</f>
        <v>41  세</v>
      </c>
      <c r="B56" s="109">
        <f t="shared" si="9"/>
        <v>26416</v>
      </c>
      <c r="C56" s="110">
        <f t="shared" si="10"/>
        <v>13021</v>
      </c>
      <c r="D56" s="110">
        <f t="shared" si="11"/>
        <v>13395</v>
      </c>
      <c r="E56" s="111">
        <f>SUM(F56:G56)</f>
        <v>1497</v>
      </c>
      <c r="F56" s="111">
        <v>811</v>
      </c>
      <c r="G56" s="111">
        <v>686</v>
      </c>
      <c r="H56" s="111">
        <f>SUM(I56:J56)</f>
        <v>5624</v>
      </c>
      <c r="I56" s="111">
        <v>2647</v>
      </c>
      <c r="J56" s="111">
        <v>2977</v>
      </c>
      <c r="K56" s="111">
        <f>SUM(L56:M56)</f>
        <v>3476</v>
      </c>
      <c r="L56" s="111">
        <v>1698</v>
      </c>
      <c r="M56" s="111">
        <v>1778</v>
      </c>
      <c r="N56" s="111">
        <f>SUM(O56:P56)</f>
        <v>7374</v>
      </c>
      <c r="O56" s="111">
        <v>3687</v>
      </c>
      <c r="P56" s="111">
        <v>3687</v>
      </c>
      <c r="Q56" s="111">
        <f>SUM(R56:S56)</f>
        <v>8445</v>
      </c>
      <c r="R56" s="111">
        <v>4178</v>
      </c>
      <c r="S56" s="111">
        <v>4267</v>
      </c>
    </row>
    <row r="57" spans="1:19" x14ac:dyDescent="0.15">
      <c r="A57" s="78" t="str">
        <f>[1]연령별!A57</f>
        <v>42  세</v>
      </c>
      <c r="B57" s="109">
        <f t="shared" si="9"/>
        <v>26515</v>
      </c>
      <c r="C57" s="110">
        <f t="shared" si="10"/>
        <v>13169</v>
      </c>
      <c r="D57" s="110">
        <f t="shared" si="11"/>
        <v>13346</v>
      </c>
      <c r="E57" s="111">
        <f>SUM(F57:G57)</f>
        <v>1406</v>
      </c>
      <c r="F57" s="111">
        <v>758</v>
      </c>
      <c r="G57" s="111">
        <v>648</v>
      </c>
      <c r="H57" s="111">
        <f>SUM(I57:J57)</f>
        <v>5784</v>
      </c>
      <c r="I57" s="111">
        <v>2742</v>
      </c>
      <c r="J57" s="111">
        <v>3042</v>
      </c>
      <c r="K57" s="111">
        <f>SUM(L57:M57)</f>
        <v>3594</v>
      </c>
      <c r="L57" s="111">
        <v>1737</v>
      </c>
      <c r="M57" s="111">
        <v>1857</v>
      </c>
      <c r="N57" s="111">
        <f>SUM(O57:P57)</f>
        <v>7538</v>
      </c>
      <c r="O57" s="111">
        <v>3778</v>
      </c>
      <c r="P57" s="111">
        <v>3760</v>
      </c>
      <c r="Q57" s="111">
        <f>SUM(R57:S57)</f>
        <v>8193</v>
      </c>
      <c r="R57" s="111">
        <v>4154</v>
      </c>
      <c r="S57" s="111">
        <v>4039</v>
      </c>
    </row>
    <row r="58" spans="1:19" x14ac:dyDescent="0.15">
      <c r="A58" s="78" t="str">
        <f>[1]연령별!A58</f>
        <v>43  세</v>
      </c>
      <c r="B58" s="109">
        <f t="shared" si="9"/>
        <v>27555</v>
      </c>
      <c r="C58" s="110">
        <f t="shared" si="10"/>
        <v>13686</v>
      </c>
      <c r="D58" s="110">
        <f t="shared" si="11"/>
        <v>13869</v>
      </c>
      <c r="E58" s="111">
        <f>SUM(F58:G58)</f>
        <v>1503</v>
      </c>
      <c r="F58" s="111">
        <v>823</v>
      </c>
      <c r="G58" s="111">
        <v>680</v>
      </c>
      <c r="H58" s="111">
        <f>SUM(I58:J58)</f>
        <v>5918</v>
      </c>
      <c r="I58" s="111">
        <v>2830</v>
      </c>
      <c r="J58" s="111">
        <v>3088</v>
      </c>
      <c r="K58" s="111">
        <f>SUM(L58:M58)</f>
        <v>3715</v>
      </c>
      <c r="L58" s="111">
        <v>1826</v>
      </c>
      <c r="M58" s="111">
        <v>1889</v>
      </c>
      <c r="N58" s="111">
        <f>SUM(O58:P58)</f>
        <v>7882</v>
      </c>
      <c r="O58" s="111">
        <v>3833</v>
      </c>
      <c r="P58" s="111">
        <v>4049</v>
      </c>
      <c r="Q58" s="111">
        <f>SUM(R58:S58)</f>
        <v>8537</v>
      </c>
      <c r="R58" s="111">
        <v>4374</v>
      </c>
      <c r="S58" s="111">
        <v>4163</v>
      </c>
    </row>
    <row r="59" spans="1:19" x14ac:dyDescent="0.15">
      <c r="A59" s="78" t="str">
        <f>[1]연령별!A59</f>
        <v>44  세</v>
      </c>
      <c r="B59" s="109">
        <f t="shared" si="9"/>
        <v>27267</v>
      </c>
      <c r="C59" s="110">
        <f t="shared" si="10"/>
        <v>13646</v>
      </c>
      <c r="D59" s="110">
        <f t="shared" si="11"/>
        <v>13621</v>
      </c>
      <c r="E59" s="111">
        <f>SUM(F59:G59)</f>
        <v>1504</v>
      </c>
      <c r="F59" s="111">
        <v>792</v>
      </c>
      <c r="G59" s="111">
        <v>712</v>
      </c>
      <c r="H59" s="111">
        <f>SUM(I59:J59)</f>
        <v>5930</v>
      </c>
      <c r="I59" s="111">
        <v>2958</v>
      </c>
      <c r="J59" s="111">
        <v>2972</v>
      </c>
      <c r="K59" s="111">
        <f>SUM(L59:M59)</f>
        <v>3692</v>
      </c>
      <c r="L59" s="111">
        <v>1756</v>
      </c>
      <c r="M59" s="111">
        <v>1936</v>
      </c>
      <c r="N59" s="111">
        <f>SUM(O59:P59)</f>
        <v>7884</v>
      </c>
      <c r="O59" s="111">
        <v>3805</v>
      </c>
      <c r="P59" s="111">
        <v>4079</v>
      </c>
      <c r="Q59" s="111">
        <f>SUM(R59:S59)</f>
        <v>8257</v>
      </c>
      <c r="R59" s="111">
        <v>4335</v>
      </c>
      <c r="S59" s="111">
        <v>3922</v>
      </c>
    </row>
    <row r="60" spans="1:19" x14ac:dyDescent="0.15">
      <c r="A60" s="77" t="str">
        <f>[1]연령별!A60</f>
        <v>45-49</v>
      </c>
      <c r="B60" s="106">
        <f t="shared" si="9"/>
        <v>126146</v>
      </c>
      <c r="C60" s="107">
        <f t="shared" si="10"/>
        <v>62865</v>
      </c>
      <c r="D60" s="107">
        <f t="shared" si="11"/>
        <v>63281</v>
      </c>
      <c r="E60" s="108">
        <f t="shared" ref="E60:S60" si="15">SUM(E61:E65)</f>
        <v>7217</v>
      </c>
      <c r="F60" s="108">
        <f t="shared" si="15"/>
        <v>3751</v>
      </c>
      <c r="G60" s="108">
        <f t="shared" si="15"/>
        <v>3466</v>
      </c>
      <c r="H60" s="108">
        <f t="shared" si="15"/>
        <v>27351</v>
      </c>
      <c r="I60" s="108">
        <f t="shared" si="15"/>
        <v>13508</v>
      </c>
      <c r="J60" s="108">
        <f t="shared" si="15"/>
        <v>13843</v>
      </c>
      <c r="K60" s="108">
        <f t="shared" si="15"/>
        <v>17591</v>
      </c>
      <c r="L60" s="108">
        <f t="shared" si="15"/>
        <v>8425</v>
      </c>
      <c r="M60" s="108">
        <f t="shared" si="15"/>
        <v>9166</v>
      </c>
      <c r="N60" s="108">
        <f t="shared" si="15"/>
        <v>38429</v>
      </c>
      <c r="O60" s="108">
        <f t="shared" si="15"/>
        <v>18879</v>
      </c>
      <c r="P60" s="108">
        <f t="shared" si="15"/>
        <v>19550</v>
      </c>
      <c r="Q60" s="108">
        <f t="shared" si="15"/>
        <v>35558</v>
      </c>
      <c r="R60" s="108">
        <f t="shared" si="15"/>
        <v>18302</v>
      </c>
      <c r="S60" s="108">
        <f t="shared" si="15"/>
        <v>17256</v>
      </c>
    </row>
    <row r="61" spans="1:19" x14ac:dyDescent="0.15">
      <c r="A61" s="78" t="str">
        <f>[1]연령별!A61</f>
        <v>45  세</v>
      </c>
      <c r="B61" s="109">
        <f t="shared" si="9"/>
        <v>25839</v>
      </c>
      <c r="C61" s="110">
        <f t="shared" si="10"/>
        <v>12905</v>
      </c>
      <c r="D61" s="110">
        <f t="shared" si="11"/>
        <v>12934</v>
      </c>
      <c r="E61" s="111">
        <f>SUM(F61:G61)</f>
        <v>1456</v>
      </c>
      <c r="F61" s="111">
        <v>786</v>
      </c>
      <c r="G61" s="111">
        <v>670</v>
      </c>
      <c r="H61" s="111">
        <f>SUM(I61:J61)</f>
        <v>5803</v>
      </c>
      <c r="I61" s="111">
        <v>2848</v>
      </c>
      <c r="J61" s="111">
        <v>2955</v>
      </c>
      <c r="K61" s="111">
        <f>SUM(L61:M61)</f>
        <v>3432</v>
      </c>
      <c r="L61" s="111">
        <v>1660</v>
      </c>
      <c r="M61" s="111">
        <v>1772</v>
      </c>
      <c r="N61" s="111">
        <f>SUM(O61:P61)</f>
        <v>7591</v>
      </c>
      <c r="O61" s="111">
        <v>3686</v>
      </c>
      <c r="P61" s="111">
        <v>3905</v>
      </c>
      <c r="Q61" s="111">
        <f>SUM(R61:S61)</f>
        <v>7557</v>
      </c>
      <c r="R61" s="111">
        <v>3925</v>
      </c>
      <c r="S61" s="111">
        <v>3632</v>
      </c>
    </row>
    <row r="62" spans="1:19" x14ac:dyDescent="0.15">
      <c r="A62" s="78" t="str">
        <f>[1]연령별!A62</f>
        <v>46  세</v>
      </c>
      <c r="B62" s="109">
        <f t="shared" si="9"/>
        <v>27212</v>
      </c>
      <c r="C62" s="110">
        <f t="shared" si="10"/>
        <v>13472</v>
      </c>
      <c r="D62" s="110">
        <f t="shared" si="11"/>
        <v>13740</v>
      </c>
      <c r="E62" s="111">
        <f>SUM(F62:G62)</f>
        <v>1455</v>
      </c>
      <c r="F62" s="111">
        <v>740</v>
      </c>
      <c r="G62" s="111">
        <v>715</v>
      </c>
      <c r="H62" s="111">
        <f>SUM(I62:J62)</f>
        <v>5833</v>
      </c>
      <c r="I62" s="111">
        <v>2848</v>
      </c>
      <c r="J62" s="111">
        <v>2985</v>
      </c>
      <c r="K62" s="111">
        <f>SUM(L62:M62)</f>
        <v>3737</v>
      </c>
      <c r="L62" s="111">
        <v>1779</v>
      </c>
      <c r="M62" s="111">
        <v>1958</v>
      </c>
      <c r="N62" s="111">
        <f>SUM(O62:P62)</f>
        <v>8251</v>
      </c>
      <c r="O62" s="111">
        <v>4137</v>
      </c>
      <c r="P62" s="111">
        <v>4114</v>
      </c>
      <c r="Q62" s="111">
        <f>SUM(R62:S62)</f>
        <v>7936</v>
      </c>
      <c r="R62" s="111">
        <v>3968</v>
      </c>
      <c r="S62" s="111">
        <v>3968</v>
      </c>
    </row>
    <row r="63" spans="1:19" x14ac:dyDescent="0.15">
      <c r="A63" s="78" t="str">
        <f>[1]연령별!A63</f>
        <v>47  세</v>
      </c>
      <c r="B63" s="109">
        <f t="shared" si="9"/>
        <v>24804</v>
      </c>
      <c r="C63" s="110">
        <f t="shared" si="10"/>
        <v>12274</v>
      </c>
      <c r="D63" s="110">
        <f t="shared" si="11"/>
        <v>12530</v>
      </c>
      <c r="E63" s="111">
        <f>SUM(F63:G63)</f>
        <v>1423</v>
      </c>
      <c r="F63" s="111">
        <v>754</v>
      </c>
      <c r="G63" s="111">
        <v>669</v>
      </c>
      <c r="H63" s="111">
        <f>SUM(I63:J63)</f>
        <v>5521</v>
      </c>
      <c r="I63" s="111">
        <v>2700</v>
      </c>
      <c r="J63" s="111">
        <v>2821</v>
      </c>
      <c r="K63" s="111">
        <f>SUM(L63:M63)</f>
        <v>3524</v>
      </c>
      <c r="L63" s="111">
        <v>1668</v>
      </c>
      <c r="M63" s="111">
        <v>1856</v>
      </c>
      <c r="N63" s="111">
        <f>SUM(O63:P63)</f>
        <v>7531</v>
      </c>
      <c r="O63" s="111">
        <v>3634</v>
      </c>
      <c r="P63" s="111">
        <v>3897</v>
      </c>
      <c r="Q63" s="111">
        <f>SUM(R63:S63)</f>
        <v>6805</v>
      </c>
      <c r="R63" s="111">
        <v>3518</v>
      </c>
      <c r="S63" s="111">
        <v>3287</v>
      </c>
    </row>
    <row r="64" spans="1:19" x14ac:dyDescent="0.15">
      <c r="A64" s="78" t="str">
        <f>[1]연령별!A64</f>
        <v>48  세</v>
      </c>
      <c r="B64" s="109">
        <f t="shared" si="9"/>
        <v>24157</v>
      </c>
      <c r="C64" s="110">
        <f t="shared" si="10"/>
        <v>12321</v>
      </c>
      <c r="D64" s="110">
        <f t="shared" si="11"/>
        <v>11836</v>
      </c>
      <c r="E64" s="111">
        <f>SUM(F64:G64)</f>
        <v>1440</v>
      </c>
      <c r="F64" s="111">
        <v>750</v>
      </c>
      <c r="G64" s="111">
        <v>690</v>
      </c>
      <c r="H64" s="111">
        <f>SUM(I64:J64)</f>
        <v>5150</v>
      </c>
      <c r="I64" s="111">
        <v>2591</v>
      </c>
      <c r="J64" s="111">
        <v>2559</v>
      </c>
      <c r="K64" s="111">
        <f>SUM(L64:M64)</f>
        <v>3425</v>
      </c>
      <c r="L64" s="111">
        <v>1679</v>
      </c>
      <c r="M64" s="111">
        <v>1746</v>
      </c>
      <c r="N64" s="111">
        <f>SUM(O64:P64)</f>
        <v>7448</v>
      </c>
      <c r="O64" s="111">
        <v>3776</v>
      </c>
      <c r="P64" s="111">
        <v>3672</v>
      </c>
      <c r="Q64" s="111">
        <f>SUM(R64:S64)</f>
        <v>6694</v>
      </c>
      <c r="R64" s="111">
        <v>3525</v>
      </c>
      <c r="S64" s="111">
        <v>3169</v>
      </c>
    </row>
    <row r="65" spans="1:19" x14ac:dyDescent="0.15">
      <c r="A65" s="78" t="str">
        <f>[1]연령별!A65</f>
        <v>49  세</v>
      </c>
      <c r="B65" s="109">
        <f t="shared" si="9"/>
        <v>24134</v>
      </c>
      <c r="C65" s="110">
        <f t="shared" si="10"/>
        <v>11893</v>
      </c>
      <c r="D65" s="110">
        <f t="shared" si="11"/>
        <v>12241</v>
      </c>
      <c r="E65" s="111">
        <f>SUM(F65:G65)</f>
        <v>1443</v>
      </c>
      <c r="F65" s="111">
        <v>721</v>
      </c>
      <c r="G65" s="111">
        <v>722</v>
      </c>
      <c r="H65" s="111">
        <f>SUM(I65:J65)</f>
        <v>5044</v>
      </c>
      <c r="I65" s="111">
        <v>2521</v>
      </c>
      <c r="J65" s="111">
        <v>2523</v>
      </c>
      <c r="K65" s="111">
        <f>SUM(L65:M65)</f>
        <v>3473</v>
      </c>
      <c r="L65" s="111">
        <v>1639</v>
      </c>
      <c r="M65" s="111">
        <v>1834</v>
      </c>
      <c r="N65" s="111">
        <f>SUM(O65:P65)</f>
        <v>7608</v>
      </c>
      <c r="O65" s="111">
        <v>3646</v>
      </c>
      <c r="P65" s="111">
        <v>3962</v>
      </c>
      <c r="Q65" s="111">
        <f>SUM(R65:S65)</f>
        <v>6566</v>
      </c>
      <c r="R65" s="111">
        <v>3366</v>
      </c>
      <c r="S65" s="111">
        <v>3200</v>
      </c>
    </row>
    <row r="66" spans="1:19" x14ac:dyDescent="0.15">
      <c r="A66" s="77" t="str">
        <f>[1]연령별!A66</f>
        <v>50-54</v>
      </c>
      <c r="B66" s="106">
        <f t="shared" si="9"/>
        <v>116267</v>
      </c>
      <c r="C66" s="107">
        <f t="shared" si="10"/>
        <v>57828</v>
      </c>
      <c r="D66" s="107">
        <f t="shared" si="11"/>
        <v>58439</v>
      </c>
      <c r="E66" s="108">
        <f t="shared" ref="E66:S66" si="16">SUM(E67:E71)</f>
        <v>8212</v>
      </c>
      <c r="F66" s="108">
        <f t="shared" si="16"/>
        <v>4010</v>
      </c>
      <c r="G66" s="108">
        <f t="shared" si="16"/>
        <v>4202</v>
      </c>
      <c r="H66" s="108">
        <f t="shared" si="16"/>
        <v>24710</v>
      </c>
      <c r="I66" s="108">
        <f t="shared" si="16"/>
        <v>12032</v>
      </c>
      <c r="J66" s="108">
        <f t="shared" si="16"/>
        <v>12678</v>
      </c>
      <c r="K66" s="108">
        <f t="shared" si="16"/>
        <v>17994</v>
      </c>
      <c r="L66" s="108">
        <f t="shared" si="16"/>
        <v>8444</v>
      </c>
      <c r="M66" s="108">
        <f t="shared" si="16"/>
        <v>9550</v>
      </c>
      <c r="N66" s="108">
        <f t="shared" si="16"/>
        <v>37750</v>
      </c>
      <c r="O66" s="108">
        <f t="shared" si="16"/>
        <v>18432</v>
      </c>
      <c r="P66" s="108">
        <f t="shared" si="16"/>
        <v>19318</v>
      </c>
      <c r="Q66" s="108">
        <f t="shared" si="16"/>
        <v>27601</v>
      </c>
      <c r="R66" s="108">
        <f t="shared" si="16"/>
        <v>14910</v>
      </c>
      <c r="S66" s="108">
        <f t="shared" si="16"/>
        <v>12691</v>
      </c>
    </row>
    <row r="67" spans="1:19" x14ac:dyDescent="0.15">
      <c r="A67" s="78" t="str">
        <f>[1]연령별!A67</f>
        <v>50  세</v>
      </c>
      <c r="B67" s="109">
        <f t="shared" si="9"/>
        <v>22622</v>
      </c>
      <c r="C67" s="110">
        <f t="shared" si="10"/>
        <v>11381</v>
      </c>
      <c r="D67" s="110">
        <f t="shared" si="11"/>
        <v>11241</v>
      </c>
      <c r="E67" s="111">
        <f>SUM(F67:G67)</f>
        <v>1441</v>
      </c>
      <c r="F67" s="111">
        <v>709</v>
      </c>
      <c r="G67" s="111">
        <v>732</v>
      </c>
      <c r="H67" s="111">
        <f>SUM(I67:J67)</f>
        <v>4930</v>
      </c>
      <c r="I67" s="111">
        <v>2437</v>
      </c>
      <c r="J67" s="111">
        <v>2493</v>
      </c>
      <c r="K67" s="111">
        <f>SUM(L67:M67)</f>
        <v>3324</v>
      </c>
      <c r="L67" s="111">
        <v>1589</v>
      </c>
      <c r="M67" s="111">
        <v>1735</v>
      </c>
      <c r="N67" s="111">
        <f>SUM(O67:P67)</f>
        <v>7170</v>
      </c>
      <c r="O67" s="111">
        <v>3561</v>
      </c>
      <c r="P67" s="111">
        <v>3609</v>
      </c>
      <c r="Q67" s="111">
        <f>SUM(R67:S67)</f>
        <v>5757</v>
      </c>
      <c r="R67" s="111">
        <v>3085</v>
      </c>
      <c r="S67" s="111">
        <v>2672</v>
      </c>
    </row>
    <row r="68" spans="1:19" x14ac:dyDescent="0.15">
      <c r="A68" s="78" t="str">
        <f>[1]연령별!A68</f>
        <v>51  세</v>
      </c>
      <c r="B68" s="109">
        <f t="shared" si="9"/>
        <v>22742</v>
      </c>
      <c r="C68" s="110">
        <f t="shared" si="10"/>
        <v>11414</v>
      </c>
      <c r="D68" s="110">
        <f t="shared" si="11"/>
        <v>11328</v>
      </c>
      <c r="E68" s="111">
        <f>SUM(F68:G68)</f>
        <v>1570</v>
      </c>
      <c r="F68" s="111">
        <v>792</v>
      </c>
      <c r="G68" s="111">
        <v>778</v>
      </c>
      <c r="H68" s="111">
        <f>SUM(I68:J68)</f>
        <v>4776</v>
      </c>
      <c r="I68" s="111">
        <v>2337</v>
      </c>
      <c r="J68" s="111">
        <v>2439</v>
      </c>
      <c r="K68" s="111">
        <f>SUM(L68:M68)</f>
        <v>3475</v>
      </c>
      <c r="L68" s="111">
        <v>1673</v>
      </c>
      <c r="M68" s="111">
        <v>1802</v>
      </c>
      <c r="N68" s="111">
        <f>SUM(O68:P68)</f>
        <v>7284</v>
      </c>
      <c r="O68" s="111">
        <v>3585</v>
      </c>
      <c r="P68" s="111">
        <v>3699</v>
      </c>
      <c r="Q68" s="111">
        <f>SUM(R68:S68)</f>
        <v>5637</v>
      </c>
      <c r="R68" s="111">
        <v>3027</v>
      </c>
      <c r="S68" s="111">
        <v>2610</v>
      </c>
    </row>
    <row r="69" spans="1:19" x14ac:dyDescent="0.15">
      <c r="A69" s="78" t="str">
        <f>[1]연령별!A69</f>
        <v>52  세</v>
      </c>
      <c r="B69" s="109">
        <f t="shared" ref="B69:B100" si="17">SUM(C69:D69)</f>
        <v>22707</v>
      </c>
      <c r="C69" s="110">
        <f t="shared" ref="C69:C100" si="18">SUM(F69,I69,L69,O69,R69)</f>
        <v>11365</v>
      </c>
      <c r="D69" s="110">
        <f t="shared" ref="D69:D100" si="19">SUM(G69,J69,M69,P69,S69)</f>
        <v>11342</v>
      </c>
      <c r="E69" s="111">
        <f>SUM(F69:G69)</f>
        <v>1597</v>
      </c>
      <c r="F69" s="111">
        <v>774</v>
      </c>
      <c r="G69" s="111">
        <v>823</v>
      </c>
      <c r="H69" s="111">
        <f>SUM(I69:J69)</f>
        <v>4863</v>
      </c>
      <c r="I69" s="111">
        <v>2367</v>
      </c>
      <c r="J69" s="111">
        <v>2496</v>
      </c>
      <c r="K69" s="111">
        <f>SUM(L69:M69)</f>
        <v>3487</v>
      </c>
      <c r="L69" s="111">
        <v>1632</v>
      </c>
      <c r="M69" s="111">
        <v>1855</v>
      </c>
      <c r="N69" s="111">
        <f>SUM(O69:P69)</f>
        <v>7374</v>
      </c>
      <c r="O69" s="111">
        <v>3573</v>
      </c>
      <c r="P69" s="111">
        <v>3801</v>
      </c>
      <c r="Q69" s="111">
        <f>SUM(R69:S69)</f>
        <v>5386</v>
      </c>
      <c r="R69" s="111">
        <v>3019</v>
      </c>
      <c r="S69" s="111">
        <v>2367</v>
      </c>
    </row>
    <row r="70" spans="1:19" x14ac:dyDescent="0.15">
      <c r="A70" s="78" t="str">
        <f>[1]연령별!A70</f>
        <v>53  세</v>
      </c>
      <c r="B70" s="109">
        <f t="shared" si="17"/>
        <v>23228</v>
      </c>
      <c r="C70" s="110">
        <f t="shared" si="18"/>
        <v>11445</v>
      </c>
      <c r="D70" s="110">
        <f t="shared" si="19"/>
        <v>11783</v>
      </c>
      <c r="E70" s="111">
        <f>SUM(F70:G70)</f>
        <v>1707</v>
      </c>
      <c r="F70" s="111">
        <v>841</v>
      </c>
      <c r="G70" s="111">
        <v>866</v>
      </c>
      <c r="H70" s="111">
        <f>SUM(I70:J70)</f>
        <v>4843</v>
      </c>
      <c r="I70" s="111">
        <v>2370</v>
      </c>
      <c r="J70" s="111">
        <v>2473</v>
      </c>
      <c r="K70" s="111">
        <f>SUM(L70:M70)</f>
        <v>3718</v>
      </c>
      <c r="L70" s="111">
        <v>1708</v>
      </c>
      <c r="M70" s="111">
        <v>2010</v>
      </c>
      <c r="N70" s="111">
        <f>SUM(O70:P70)</f>
        <v>7693</v>
      </c>
      <c r="O70" s="111">
        <v>3726</v>
      </c>
      <c r="P70" s="111">
        <v>3967</v>
      </c>
      <c r="Q70" s="111">
        <f>SUM(R70:S70)</f>
        <v>5267</v>
      </c>
      <c r="R70" s="111">
        <v>2800</v>
      </c>
      <c r="S70" s="111">
        <v>2467</v>
      </c>
    </row>
    <row r="71" spans="1:19" x14ac:dyDescent="0.15">
      <c r="A71" s="78" t="str">
        <f>[1]연령별!A71</f>
        <v>54  세</v>
      </c>
      <c r="B71" s="109">
        <f t="shared" si="17"/>
        <v>24968</v>
      </c>
      <c r="C71" s="110">
        <f t="shared" si="18"/>
        <v>12223</v>
      </c>
      <c r="D71" s="110">
        <f t="shared" si="19"/>
        <v>12745</v>
      </c>
      <c r="E71" s="111">
        <f>SUM(F71:G71)</f>
        <v>1897</v>
      </c>
      <c r="F71" s="111">
        <v>894</v>
      </c>
      <c r="G71" s="111">
        <v>1003</v>
      </c>
      <c r="H71" s="111">
        <f>SUM(I71:J71)</f>
        <v>5298</v>
      </c>
      <c r="I71" s="111">
        <v>2521</v>
      </c>
      <c r="J71" s="111">
        <v>2777</v>
      </c>
      <c r="K71" s="111">
        <f>SUM(L71:M71)</f>
        <v>3990</v>
      </c>
      <c r="L71" s="111">
        <v>1842</v>
      </c>
      <c r="M71" s="111">
        <v>2148</v>
      </c>
      <c r="N71" s="111">
        <f>SUM(O71:P71)</f>
        <v>8229</v>
      </c>
      <c r="O71" s="111">
        <v>3987</v>
      </c>
      <c r="P71" s="111">
        <v>4242</v>
      </c>
      <c r="Q71" s="111">
        <f>SUM(R71:S71)</f>
        <v>5554</v>
      </c>
      <c r="R71" s="111">
        <v>2979</v>
      </c>
      <c r="S71" s="111">
        <v>2575</v>
      </c>
    </row>
    <row r="72" spans="1:19" x14ac:dyDescent="0.15">
      <c r="A72" s="77" t="str">
        <f>[1]연령별!A72</f>
        <v>55-59</v>
      </c>
      <c r="B72" s="106">
        <f t="shared" si="17"/>
        <v>96569</v>
      </c>
      <c r="C72" s="107">
        <f t="shared" si="18"/>
        <v>47055</v>
      </c>
      <c r="D72" s="107">
        <f t="shared" si="19"/>
        <v>49514</v>
      </c>
      <c r="E72" s="108">
        <f t="shared" ref="E72:S72" si="20">SUM(E73:E77)</f>
        <v>8398</v>
      </c>
      <c r="F72" s="108">
        <f t="shared" si="20"/>
        <v>4146</v>
      </c>
      <c r="G72" s="108">
        <f t="shared" si="20"/>
        <v>4252</v>
      </c>
      <c r="H72" s="108">
        <f t="shared" si="20"/>
        <v>20587</v>
      </c>
      <c r="I72" s="108">
        <f t="shared" si="20"/>
        <v>9931</v>
      </c>
      <c r="J72" s="108">
        <f t="shared" si="20"/>
        <v>10656</v>
      </c>
      <c r="K72" s="108">
        <f t="shared" si="20"/>
        <v>16544</v>
      </c>
      <c r="L72" s="108">
        <f t="shared" si="20"/>
        <v>7730</v>
      </c>
      <c r="M72" s="108">
        <f t="shared" si="20"/>
        <v>8814</v>
      </c>
      <c r="N72" s="108">
        <f t="shared" si="20"/>
        <v>31771</v>
      </c>
      <c r="O72" s="108">
        <f t="shared" si="20"/>
        <v>15423</v>
      </c>
      <c r="P72" s="108">
        <f t="shared" si="20"/>
        <v>16348</v>
      </c>
      <c r="Q72" s="108">
        <f t="shared" si="20"/>
        <v>19269</v>
      </c>
      <c r="R72" s="108">
        <f t="shared" si="20"/>
        <v>9825</v>
      </c>
      <c r="S72" s="108">
        <f t="shared" si="20"/>
        <v>9444</v>
      </c>
    </row>
    <row r="73" spans="1:19" x14ac:dyDescent="0.15">
      <c r="A73" s="78" t="str">
        <f>[1]연령별!A73</f>
        <v>55  세</v>
      </c>
      <c r="B73" s="109">
        <f t="shared" si="17"/>
        <v>22485</v>
      </c>
      <c r="C73" s="110">
        <f t="shared" si="18"/>
        <v>10953</v>
      </c>
      <c r="D73" s="110">
        <f t="shared" si="19"/>
        <v>11532</v>
      </c>
      <c r="E73" s="111">
        <f>SUM(F73:G73)</f>
        <v>1714</v>
      </c>
      <c r="F73" s="111">
        <v>854</v>
      </c>
      <c r="G73" s="111">
        <v>860</v>
      </c>
      <c r="H73" s="111">
        <f>SUM(I73:J73)</f>
        <v>4747</v>
      </c>
      <c r="I73" s="111">
        <v>2291</v>
      </c>
      <c r="J73" s="111">
        <v>2456</v>
      </c>
      <c r="K73" s="111">
        <f>SUM(L73:M73)</f>
        <v>3716</v>
      </c>
      <c r="L73" s="111">
        <v>1717</v>
      </c>
      <c r="M73" s="111">
        <v>1999</v>
      </c>
      <c r="N73" s="111">
        <f>SUM(O73:P73)</f>
        <v>7521</v>
      </c>
      <c r="O73" s="111">
        <v>3610</v>
      </c>
      <c r="P73" s="111">
        <v>3911</v>
      </c>
      <c r="Q73" s="111">
        <f>SUM(R73:S73)</f>
        <v>4787</v>
      </c>
      <c r="R73" s="111">
        <v>2481</v>
      </c>
      <c r="S73" s="111">
        <v>2306</v>
      </c>
    </row>
    <row r="74" spans="1:19" x14ac:dyDescent="0.15">
      <c r="A74" s="78" t="str">
        <f>[1]연령별!A74</f>
        <v>56  세</v>
      </c>
      <c r="B74" s="109">
        <f t="shared" si="17"/>
        <v>20035</v>
      </c>
      <c r="C74" s="110">
        <f t="shared" si="18"/>
        <v>9694</v>
      </c>
      <c r="D74" s="110">
        <f t="shared" si="19"/>
        <v>10341</v>
      </c>
      <c r="E74" s="111">
        <f>SUM(F74:G74)</f>
        <v>1698</v>
      </c>
      <c r="F74" s="111">
        <v>857</v>
      </c>
      <c r="G74" s="111">
        <v>841</v>
      </c>
      <c r="H74" s="111">
        <f>SUM(I74:J74)</f>
        <v>4257</v>
      </c>
      <c r="I74" s="111">
        <v>1992</v>
      </c>
      <c r="J74" s="111">
        <v>2265</v>
      </c>
      <c r="K74" s="111">
        <f>SUM(L74:M74)</f>
        <v>3416</v>
      </c>
      <c r="L74" s="111">
        <v>1607</v>
      </c>
      <c r="M74" s="111">
        <v>1809</v>
      </c>
      <c r="N74" s="111">
        <f>SUM(O74:P74)</f>
        <v>6496</v>
      </c>
      <c r="O74" s="111">
        <v>3083</v>
      </c>
      <c r="P74" s="111">
        <v>3413</v>
      </c>
      <c r="Q74" s="111">
        <f>SUM(R74:S74)</f>
        <v>4168</v>
      </c>
      <c r="R74" s="111">
        <v>2155</v>
      </c>
      <c r="S74" s="111">
        <v>2013</v>
      </c>
    </row>
    <row r="75" spans="1:19" x14ac:dyDescent="0.15">
      <c r="A75" s="78" t="str">
        <f>[1]연령별!A75</f>
        <v>57  세</v>
      </c>
      <c r="B75" s="109">
        <f t="shared" si="17"/>
        <v>19706</v>
      </c>
      <c r="C75" s="110">
        <f t="shared" si="18"/>
        <v>9649</v>
      </c>
      <c r="D75" s="110">
        <f t="shared" si="19"/>
        <v>10057</v>
      </c>
      <c r="E75" s="111">
        <f>SUM(F75:G75)</f>
        <v>1781</v>
      </c>
      <c r="F75" s="111">
        <v>883</v>
      </c>
      <c r="G75" s="111">
        <v>898</v>
      </c>
      <c r="H75" s="111">
        <f>SUM(I75:J75)</f>
        <v>4197</v>
      </c>
      <c r="I75" s="111">
        <v>2054</v>
      </c>
      <c r="J75" s="111">
        <v>2143</v>
      </c>
      <c r="K75" s="111">
        <f>SUM(L75:M75)</f>
        <v>3319</v>
      </c>
      <c r="L75" s="111">
        <v>1540</v>
      </c>
      <c r="M75" s="111">
        <v>1779</v>
      </c>
      <c r="N75" s="111">
        <f>SUM(O75:P75)</f>
        <v>6533</v>
      </c>
      <c r="O75" s="111">
        <v>3207</v>
      </c>
      <c r="P75" s="111">
        <v>3326</v>
      </c>
      <c r="Q75" s="111">
        <f>SUM(R75:S75)</f>
        <v>3876</v>
      </c>
      <c r="R75" s="111">
        <v>1965</v>
      </c>
      <c r="S75" s="111">
        <v>1911</v>
      </c>
    </row>
    <row r="76" spans="1:19" x14ac:dyDescent="0.15">
      <c r="A76" s="78" t="str">
        <f>[1]연령별!A76</f>
        <v>58  세</v>
      </c>
      <c r="B76" s="109">
        <f t="shared" si="17"/>
        <v>16677</v>
      </c>
      <c r="C76" s="110">
        <f t="shared" si="18"/>
        <v>8247</v>
      </c>
      <c r="D76" s="110">
        <f t="shared" si="19"/>
        <v>8430</v>
      </c>
      <c r="E76" s="111">
        <f>SUM(F76:G76)</f>
        <v>1481</v>
      </c>
      <c r="F76" s="111">
        <v>751</v>
      </c>
      <c r="G76" s="111">
        <v>730</v>
      </c>
      <c r="H76" s="111">
        <f>SUM(I76:J76)</f>
        <v>3627</v>
      </c>
      <c r="I76" s="111">
        <v>1792</v>
      </c>
      <c r="J76" s="111">
        <v>1835</v>
      </c>
      <c r="K76" s="111">
        <f>SUM(L76:M76)</f>
        <v>2931</v>
      </c>
      <c r="L76" s="111">
        <v>1382</v>
      </c>
      <c r="M76" s="111">
        <v>1549</v>
      </c>
      <c r="N76" s="111">
        <f>SUM(O76:P76)</f>
        <v>5455</v>
      </c>
      <c r="O76" s="111">
        <v>2717</v>
      </c>
      <c r="P76" s="111">
        <v>2738</v>
      </c>
      <c r="Q76" s="111">
        <f>SUM(R76:S76)</f>
        <v>3183</v>
      </c>
      <c r="R76" s="111">
        <v>1605</v>
      </c>
      <c r="S76" s="111">
        <v>1578</v>
      </c>
    </row>
    <row r="77" spans="1:19" x14ac:dyDescent="0.15">
      <c r="A77" s="78" t="str">
        <f>[1]연령별!A77</f>
        <v>59  세</v>
      </c>
      <c r="B77" s="109">
        <f t="shared" si="17"/>
        <v>17666</v>
      </c>
      <c r="C77" s="110">
        <f t="shared" si="18"/>
        <v>8512</v>
      </c>
      <c r="D77" s="110">
        <f t="shared" si="19"/>
        <v>9154</v>
      </c>
      <c r="E77" s="111">
        <f>SUM(F77:G77)</f>
        <v>1724</v>
      </c>
      <c r="F77" s="111">
        <v>801</v>
      </c>
      <c r="G77" s="111">
        <v>923</v>
      </c>
      <c r="H77" s="111">
        <f>SUM(I77:J77)</f>
        <v>3759</v>
      </c>
      <c r="I77" s="111">
        <v>1802</v>
      </c>
      <c r="J77" s="111">
        <v>1957</v>
      </c>
      <c r="K77" s="111">
        <f>SUM(L77:M77)</f>
        <v>3162</v>
      </c>
      <c r="L77" s="111">
        <v>1484</v>
      </c>
      <c r="M77" s="111">
        <v>1678</v>
      </c>
      <c r="N77" s="111">
        <f>SUM(O77:P77)</f>
        <v>5766</v>
      </c>
      <c r="O77" s="111">
        <v>2806</v>
      </c>
      <c r="P77" s="111">
        <v>2960</v>
      </c>
      <c r="Q77" s="111">
        <f>SUM(R77:S77)</f>
        <v>3255</v>
      </c>
      <c r="R77" s="111">
        <v>1619</v>
      </c>
      <c r="S77" s="111">
        <v>1636</v>
      </c>
    </row>
    <row r="78" spans="1:19" x14ac:dyDescent="0.15">
      <c r="A78" s="77" t="str">
        <f>[1]연령별!A78</f>
        <v>60-64</v>
      </c>
      <c r="B78" s="106">
        <f t="shared" si="17"/>
        <v>64949</v>
      </c>
      <c r="C78" s="107">
        <f t="shared" si="18"/>
        <v>31064</v>
      </c>
      <c r="D78" s="107">
        <f t="shared" si="19"/>
        <v>33885</v>
      </c>
      <c r="E78" s="108">
        <f t="shared" ref="E78:S78" si="21">SUM(E79:E83)</f>
        <v>6636</v>
      </c>
      <c r="F78" s="108">
        <f t="shared" si="21"/>
        <v>3115</v>
      </c>
      <c r="G78" s="108">
        <f t="shared" si="21"/>
        <v>3521</v>
      </c>
      <c r="H78" s="108">
        <f t="shared" si="21"/>
        <v>13570</v>
      </c>
      <c r="I78" s="108">
        <f t="shared" si="21"/>
        <v>6504</v>
      </c>
      <c r="J78" s="108">
        <f t="shared" si="21"/>
        <v>7066</v>
      </c>
      <c r="K78" s="108">
        <f t="shared" si="21"/>
        <v>11843</v>
      </c>
      <c r="L78" s="108">
        <f t="shared" si="21"/>
        <v>5550</v>
      </c>
      <c r="M78" s="108">
        <f t="shared" si="21"/>
        <v>6293</v>
      </c>
      <c r="N78" s="108">
        <f t="shared" si="21"/>
        <v>21227</v>
      </c>
      <c r="O78" s="108">
        <f t="shared" si="21"/>
        <v>10309</v>
      </c>
      <c r="P78" s="108">
        <f t="shared" si="21"/>
        <v>10918</v>
      </c>
      <c r="Q78" s="108">
        <f t="shared" si="21"/>
        <v>11673</v>
      </c>
      <c r="R78" s="108">
        <f t="shared" si="21"/>
        <v>5586</v>
      </c>
      <c r="S78" s="108">
        <f t="shared" si="21"/>
        <v>6087</v>
      </c>
    </row>
    <row r="79" spans="1:19" x14ac:dyDescent="0.15">
      <c r="A79" s="78" t="str">
        <f>[1]연령별!A79</f>
        <v>60  세</v>
      </c>
      <c r="B79" s="109">
        <f t="shared" si="17"/>
        <v>14641</v>
      </c>
      <c r="C79" s="110">
        <f t="shared" si="18"/>
        <v>7109</v>
      </c>
      <c r="D79" s="110">
        <f t="shared" si="19"/>
        <v>7532</v>
      </c>
      <c r="E79" s="111">
        <f>SUM(F79:G79)</f>
        <v>1475</v>
      </c>
      <c r="F79" s="111">
        <v>728</v>
      </c>
      <c r="G79" s="111">
        <v>747</v>
      </c>
      <c r="H79" s="111">
        <f>SUM(I79:J79)</f>
        <v>3029</v>
      </c>
      <c r="I79" s="111">
        <v>1464</v>
      </c>
      <c r="J79" s="111">
        <v>1565</v>
      </c>
      <c r="K79" s="111">
        <f>SUM(L79:M79)</f>
        <v>2626</v>
      </c>
      <c r="L79" s="111">
        <v>1229</v>
      </c>
      <c r="M79" s="111">
        <v>1397</v>
      </c>
      <c r="N79" s="111">
        <f>SUM(O79:P79)</f>
        <v>4802</v>
      </c>
      <c r="O79" s="111">
        <v>2353</v>
      </c>
      <c r="P79" s="111">
        <v>2449</v>
      </c>
      <c r="Q79" s="111">
        <f>SUM(R79:S79)</f>
        <v>2709</v>
      </c>
      <c r="R79" s="111">
        <v>1335</v>
      </c>
      <c r="S79" s="111">
        <v>1374</v>
      </c>
    </row>
    <row r="80" spans="1:19" x14ac:dyDescent="0.15">
      <c r="A80" s="78" t="str">
        <f>[1]연령별!A80</f>
        <v>61  세</v>
      </c>
      <c r="B80" s="109">
        <f t="shared" si="17"/>
        <v>12601</v>
      </c>
      <c r="C80" s="110">
        <f t="shared" si="18"/>
        <v>5956</v>
      </c>
      <c r="D80" s="110">
        <f t="shared" si="19"/>
        <v>6645</v>
      </c>
      <c r="E80" s="111">
        <f>SUM(F80:G80)</f>
        <v>1273</v>
      </c>
      <c r="F80" s="111">
        <v>589</v>
      </c>
      <c r="G80" s="111">
        <v>684</v>
      </c>
      <c r="H80" s="111">
        <f>SUM(I80:J80)</f>
        <v>2651</v>
      </c>
      <c r="I80" s="111">
        <v>1252</v>
      </c>
      <c r="J80" s="111">
        <v>1399</v>
      </c>
      <c r="K80" s="111">
        <f>SUM(L80:M80)</f>
        <v>2269</v>
      </c>
      <c r="L80" s="111">
        <v>1092</v>
      </c>
      <c r="M80" s="111">
        <v>1177</v>
      </c>
      <c r="N80" s="111">
        <f>SUM(O80:P80)</f>
        <v>4119</v>
      </c>
      <c r="O80" s="111">
        <v>1932</v>
      </c>
      <c r="P80" s="111">
        <v>2187</v>
      </c>
      <c r="Q80" s="111">
        <f>SUM(R80:S80)</f>
        <v>2289</v>
      </c>
      <c r="R80" s="111">
        <v>1091</v>
      </c>
      <c r="S80" s="111">
        <v>1198</v>
      </c>
    </row>
    <row r="81" spans="1:19" x14ac:dyDescent="0.15">
      <c r="A81" s="78" t="str">
        <f>[1]연령별!A81</f>
        <v>62  세</v>
      </c>
      <c r="B81" s="109">
        <f t="shared" si="17"/>
        <v>14187</v>
      </c>
      <c r="C81" s="110">
        <f t="shared" si="18"/>
        <v>6779</v>
      </c>
      <c r="D81" s="110">
        <f t="shared" si="19"/>
        <v>7408</v>
      </c>
      <c r="E81" s="111">
        <f>SUM(F81:G81)</f>
        <v>1414</v>
      </c>
      <c r="F81" s="111">
        <v>634</v>
      </c>
      <c r="G81" s="111">
        <v>780</v>
      </c>
      <c r="H81" s="111">
        <f>SUM(I81:J81)</f>
        <v>3023</v>
      </c>
      <c r="I81" s="111">
        <v>1463</v>
      </c>
      <c r="J81" s="111">
        <v>1560</v>
      </c>
      <c r="K81" s="111">
        <f>SUM(L81:M81)</f>
        <v>2643</v>
      </c>
      <c r="L81" s="111">
        <v>1230</v>
      </c>
      <c r="M81" s="111">
        <v>1413</v>
      </c>
      <c r="N81" s="111">
        <f>SUM(O81:P81)</f>
        <v>4601</v>
      </c>
      <c r="O81" s="111">
        <v>2227</v>
      </c>
      <c r="P81" s="111">
        <v>2374</v>
      </c>
      <c r="Q81" s="111">
        <f>SUM(R81:S81)</f>
        <v>2506</v>
      </c>
      <c r="R81" s="111">
        <v>1225</v>
      </c>
      <c r="S81" s="111">
        <v>1281</v>
      </c>
    </row>
    <row r="82" spans="1:19" x14ac:dyDescent="0.15">
      <c r="A82" s="78" t="str">
        <f>[1]연령별!A82</f>
        <v>63  세</v>
      </c>
      <c r="B82" s="109">
        <f t="shared" si="17"/>
        <v>11509</v>
      </c>
      <c r="C82" s="110">
        <f t="shared" si="18"/>
        <v>5504</v>
      </c>
      <c r="D82" s="110">
        <f t="shared" si="19"/>
        <v>6005</v>
      </c>
      <c r="E82" s="111">
        <f>SUM(F82:G82)</f>
        <v>1209</v>
      </c>
      <c r="F82" s="111">
        <v>568</v>
      </c>
      <c r="G82" s="111">
        <v>641</v>
      </c>
      <c r="H82" s="111">
        <f>SUM(I82:J82)</f>
        <v>2361</v>
      </c>
      <c r="I82" s="111">
        <v>1127</v>
      </c>
      <c r="J82" s="111">
        <v>1234</v>
      </c>
      <c r="K82" s="111">
        <f>SUM(L82:M82)</f>
        <v>2117</v>
      </c>
      <c r="L82" s="111">
        <v>995</v>
      </c>
      <c r="M82" s="111">
        <v>1122</v>
      </c>
      <c r="N82" s="111">
        <f>SUM(O82:P82)</f>
        <v>3721</v>
      </c>
      <c r="O82" s="111">
        <v>1816</v>
      </c>
      <c r="P82" s="111">
        <v>1905</v>
      </c>
      <c r="Q82" s="111">
        <f>SUM(R82:S82)</f>
        <v>2101</v>
      </c>
      <c r="R82" s="111">
        <v>998</v>
      </c>
      <c r="S82" s="111">
        <v>1103</v>
      </c>
    </row>
    <row r="83" spans="1:19" x14ac:dyDescent="0.15">
      <c r="A83" s="78" t="str">
        <f>[1]연령별!A83</f>
        <v>64  세</v>
      </c>
      <c r="B83" s="109">
        <f t="shared" si="17"/>
        <v>12011</v>
      </c>
      <c r="C83" s="110">
        <f t="shared" si="18"/>
        <v>5716</v>
      </c>
      <c r="D83" s="110">
        <f t="shared" si="19"/>
        <v>6295</v>
      </c>
      <c r="E83" s="111">
        <f>SUM(F83:G83)</f>
        <v>1265</v>
      </c>
      <c r="F83" s="111">
        <v>596</v>
      </c>
      <c r="G83" s="111">
        <v>669</v>
      </c>
      <c r="H83" s="111">
        <f>SUM(I83:J83)</f>
        <v>2506</v>
      </c>
      <c r="I83" s="111">
        <v>1198</v>
      </c>
      <c r="J83" s="111">
        <v>1308</v>
      </c>
      <c r="K83" s="111">
        <f>SUM(L83:M83)</f>
        <v>2188</v>
      </c>
      <c r="L83" s="111">
        <v>1004</v>
      </c>
      <c r="M83" s="111">
        <v>1184</v>
      </c>
      <c r="N83" s="111">
        <f>SUM(O83:P83)</f>
        <v>3984</v>
      </c>
      <c r="O83" s="111">
        <v>1981</v>
      </c>
      <c r="P83" s="111">
        <v>2003</v>
      </c>
      <c r="Q83" s="111">
        <f>SUM(R83:S83)</f>
        <v>2068</v>
      </c>
      <c r="R83" s="111">
        <v>937</v>
      </c>
      <c r="S83" s="111">
        <v>1131</v>
      </c>
    </row>
    <row r="84" spans="1:19" x14ac:dyDescent="0.15">
      <c r="A84" s="77" t="str">
        <f>[1]연령별!A84</f>
        <v>65-69</v>
      </c>
      <c r="B84" s="106">
        <f t="shared" si="17"/>
        <v>54695</v>
      </c>
      <c r="C84" s="107">
        <f t="shared" si="18"/>
        <v>25677</v>
      </c>
      <c r="D84" s="107">
        <f t="shared" si="19"/>
        <v>29018</v>
      </c>
      <c r="E84" s="108">
        <f t="shared" ref="E84:S84" si="22">SUM(E85:E89)</f>
        <v>6158</v>
      </c>
      <c r="F84" s="108">
        <f t="shared" si="22"/>
        <v>2784</v>
      </c>
      <c r="G84" s="108">
        <f t="shared" si="22"/>
        <v>3374</v>
      </c>
      <c r="H84" s="108">
        <f t="shared" si="22"/>
        <v>11162</v>
      </c>
      <c r="I84" s="108">
        <f t="shared" si="22"/>
        <v>5239</v>
      </c>
      <c r="J84" s="108">
        <f t="shared" si="22"/>
        <v>5923</v>
      </c>
      <c r="K84" s="108">
        <f t="shared" si="22"/>
        <v>10264</v>
      </c>
      <c r="L84" s="108">
        <f t="shared" si="22"/>
        <v>4812</v>
      </c>
      <c r="M84" s="108">
        <f t="shared" si="22"/>
        <v>5452</v>
      </c>
      <c r="N84" s="108">
        <f t="shared" si="22"/>
        <v>17293</v>
      </c>
      <c r="O84" s="108">
        <f t="shared" si="22"/>
        <v>8239</v>
      </c>
      <c r="P84" s="108">
        <f t="shared" si="22"/>
        <v>9054</v>
      </c>
      <c r="Q84" s="108">
        <f t="shared" si="22"/>
        <v>9818</v>
      </c>
      <c r="R84" s="108">
        <f t="shared" si="22"/>
        <v>4603</v>
      </c>
      <c r="S84" s="108">
        <f t="shared" si="22"/>
        <v>5215</v>
      </c>
    </row>
    <row r="85" spans="1:19" x14ac:dyDescent="0.15">
      <c r="A85" s="78" t="str">
        <f>[1]연령별!A85</f>
        <v>65  세</v>
      </c>
      <c r="B85" s="109">
        <f t="shared" si="17"/>
        <v>12542</v>
      </c>
      <c r="C85" s="110">
        <f t="shared" si="18"/>
        <v>5869</v>
      </c>
      <c r="D85" s="110">
        <f t="shared" si="19"/>
        <v>6673</v>
      </c>
      <c r="E85" s="111">
        <f>SUM(F85:G85)</f>
        <v>1370</v>
      </c>
      <c r="F85" s="111">
        <v>647</v>
      </c>
      <c r="G85" s="111">
        <v>723</v>
      </c>
      <c r="H85" s="111">
        <f>SUM(I85:J85)</f>
        <v>2550</v>
      </c>
      <c r="I85" s="111">
        <v>1188</v>
      </c>
      <c r="J85" s="111">
        <v>1362</v>
      </c>
      <c r="K85" s="111">
        <f>SUM(L85:M85)</f>
        <v>2395</v>
      </c>
      <c r="L85" s="111">
        <v>1093</v>
      </c>
      <c r="M85" s="111">
        <v>1302</v>
      </c>
      <c r="N85" s="111">
        <f>SUM(O85:P85)</f>
        <v>3974</v>
      </c>
      <c r="O85" s="111">
        <v>1908</v>
      </c>
      <c r="P85" s="111">
        <v>2066</v>
      </c>
      <c r="Q85" s="111">
        <f>SUM(R85:S85)</f>
        <v>2253</v>
      </c>
      <c r="R85" s="111">
        <v>1033</v>
      </c>
      <c r="S85" s="111">
        <v>1220</v>
      </c>
    </row>
    <row r="86" spans="1:19" x14ac:dyDescent="0.15">
      <c r="A86" s="78" t="str">
        <f>[1]연령별!A86</f>
        <v>66  세</v>
      </c>
      <c r="B86" s="109">
        <f t="shared" si="17"/>
        <v>11563</v>
      </c>
      <c r="C86" s="110">
        <f t="shared" si="18"/>
        <v>5504</v>
      </c>
      <c r="D86" s="110">
        <f t="shared" si="19"/>
        <v>6059</v>
      </c>
      <c r="E86" s="111">
        <f>SUM(F86:G86)</f>
        <v>1280</v>
      </c>
      <c r="F86" s="111">
        <v>574</v>
      </c>
      <c r="G86" s="111">
        <v>706</v>
      </c>
      <c r="H86" s="111">
        <f>SUM(I86:J86)</f>
        <v>2360</v>
      </c>
      <c r="I86" s="111">
        <v>1125</v>
      </c>
      <c r="J86" s="111">
        <v>1235</v>
      </c>
      <c r="K86" s="111">
        <f>SUM(L86:M86)</f>
        <v>2141</v>
      </c>
      <c r="L86" s="111">
        <v>1006</v>
      </c>
      <c r="M86" s="111">
        <v>1135</v>
      </c>
      <c r="N86" s="111">
        <f>SUM(O86:P86)</f>
        <v>3752</v>
      </c>
      <c r="O86" s="111">
        <v>1837</v>
      </c>
      <c r="P86" s="111">
        <v>1915</v>
      </c>
      <c r="Q86" s="111">
        <f>SUM(R86:S86)</f>
        <v>2030</v>
      </c>
      <c r="R86" s="111">
        <v>962</v>
      </c>
      <c r="S86" s="111">
        <v>1068</v>
      </c>
    </row>
    <row r="87" spans="1:19" x14ac:dyDescent="0.15">
      <c r="A87" s="78" t="str">
        <f>[1]연령별!A87</f>
        <v>67  세</v>
      </c>
      <c r="B87" s="109">
        <f t="shared" si="17"/>
        <v>12194</v>
      </c>
      <c r="C87" s="110">
        <f t="shared" si="18"/>
        <v>5623</v>
      </c>
      <c r="D87" s="110">
        <f t="shared" si="19"/>
        <v>6571</v>
      </c>
      <c r="E87" s="111">
        <f>SUM(F87:G87)</f>
        <v>1372</v>
      </c>
      <c r="F87" s="111">
        <v>613</v>
      </c>
      <c r="G87" s="111">
        <v>759</v>
      </c>
      <c r="H87" s="111">
        <f>SUM(I87:J87)</f>
        <v>2518</v>
      </c>
      <c r="I87" s="111">
        <v>1168</v>
      </c>
      <c r="J87" s="111">
        <v>1350</v>
      </c>
      <c r="K87" s="111">
        <f>SUM(L87:M87)</f>
        <v>2266</v>
      </c>
      <c r="L87" s="111">
        <v>1052</v>
      </c>
      <c r="M87" s="111">
        <v>1214</v>
      </c>
      <c r="N87" s="111">
        <f>SUM(O87:P87)</f>
        <v>3852</v>
      </c>
      <c r="O87" s="111">
        <v>1789</v>
      </c>
      <c r="P87" s="111">
        <v>2063</v>
      </c>
      <c r="Q87" s="111">
        <f>SUM(R87:S87)</f>
        <v>2186</v>
      </c>
      <c r="R87" s="111">
        <v>1001</v>
      </c>
      <c r="S87" s="111">
        <v>1185</v>
      </c>
    </row>
    <row r="88" spans="1:19" x14ac:dyDescent="0.15">
      <c r="A88" s="78" t="str">
        <f>[1]연령별!A88</f>
        <v>68  세</v>
      </c>
      <c r="B88" s="109">
        <f t="shared" si="17"/>
        <v>9753</v>
      </c>
      <c r="C88" s="110">
        <f t="shared" si="18"/>
        <v>4655</v>
      </c>
      <c r="D88" s="110">
        <f t="shared" si="19"/>
        <v>5098</v>
      </c>
      <c r="E88" s="111">
        <f>SUM(F88:G88)</f>
        <v>1102</v>
      </c>
      <c r="F88" s="111">
        <v>483</v>
      </c>
      <c r="G88" s="111">
        <v>619</v>
      </c>
      <c r="H88" s="111">
        <f>SUM(I88:J88)</f>
        <v>1951</v>
      </c>
      <c r="I88" s="111">
        <v>912</v>
      </c>
      <c r="J88" s="111">
        <v>1039</v>
      </c>
      <c r="K88" s="111">
        <f>SUM(L88:M88)</f>
        <v>1854</v>
      </c>
      <c r="L88" s="111">
        <v>889</v>
      </c>
      <c r="M88" s="111">
        <v>965</v>
      </c>
      <c r="N88" s="111">
        <f>SUM(O88:P88)</f>
        <v>3051</v>
      </c>
      <c r="O88" s="111">
        <v>1483</v>
      </c>
      <c r="P88" s="111">
        <v>1568</v>
      </c>
      <c r="Q88" s="111">
        <f>SUM(R88:S88)</f>
        <v>1795</v>
      </c>
      <c r="R88" s="111">
        <v>888</v>
      </c>
      <c r="S88" s="111">
        <v>907</v>
      </c>
    </row>
    <row r="89" spans="1:19" x14ac:dyDescent="0.15">
      <c r="A89" s="78" t="str">
        <f>[1]연령별!A89</f>
        <v>69  세</v>
      </c>
      <c r="B89" s="109">
        <f t="shared" si="17"/>
        <v>8643</v>
      </c>
      <c r="C89" s="110">
        <f t="shared" si="18"/>
        <v>4026</v>
      </c>
      <c r="D89" s="110">
        <f t="shared" si="19"/>
        <v>4617</v>
      </c>
      <c r="E89" s="111">
        <f>SUM(F89:G89)</f>
        <v>1034</v>
      </c>
      <c r="F89" s="111">
        <v>467</v>
      </c>
      <c r="G89" s="111">
        <v>567</v>
      </c>
      <c r="H89" s="111">
        <f>SUM(I89:J89)</f>
        <v>1783</v>
      </c>
      <c r="I89" s="111">
        <v>846</v>
      </c>
      <c r="J89" s="111">
        <v>937</v>
      </c>
      <c r="K89" s="111">
        <f>SUM(L89:M89)</f>
        <v>1608</v>
      </c>
      <c r="L89" s="111">
        <v>772</v>
      </c>
      <c r="M89" s="111">
        <v>836</v>
      </c>
      <c r="N89" s="111">
        <f>SUM(O89:P89)</f>
        <v>2664</v>
      </c>
      <c r="O89" s="111">
        <v>1222</v>
      </c>
      <c r="P89" s="111">
        <v>1442</v>
      </c>
      <c r="Q89" s="111">
        <f>SUM(R89:S89)</f>
        <v>1554</v>
      </c>
      <c r="R89" s="111">
        <v>719</v>
      </c>
      <c r="S89" s="111">
        <v>835</v>
      </c>
    </row>
    <row r="90" spans="1:19" x14ac:dyDescent="0.15">
      <c r="A90" s="77" t="str">
        <f>[1]연령별!A90</f>
        <v>70-74</v>
      </c>
      <c r="B90" s="106">
        <f t="shared" si="17"/>
        <v>44029</v>
      </c>
      <c r="C90" s="107">
        <f t="shared" si="18"/>
        <v>19550</v>
      </c>
      <c r="D90" s="107">
        <f t="shared" si="19"/>
        <v>24479</v>
      </c>
      <c r="E90" s="108">
        <f t="shared" ref="E90:S90" si="23">SUM(E91:E95)</f>
        <v>5399</v>
      </c>
      <c r="F90" s="108">
        <f t="shared" si="23"/>
        <v>2521</v>
      </c>
      <c r="G90" s="108">
        <f t="shared" si="23"/>
        <v>2878</v>
      </c>
      <c r="H90" s="108">
        <f t="shared" si="23"/>
        <v>8839</v>
      </c>
      <c r="I90" s="108">
        <f t="shared" si="23"/>
        <v>3982</v>
      </c>
      <c r="J90" s="108">
        <f t="shared" si="23"/>
        <v>4857</v>
      </c>
      <c r="K90" s="108">
        <f t="shared" si="23"/>
        <v>8134</v>
      </c>
      <c r="L90" s="108">
        <f t="shared" si="23"/>
        <v>3715</v>
      </c>
      <c r="M90" s="108">
        <f t="shared" si="23"/>
        <v>4419</v>
      </c>
      <c r="N90" s="108">
        <f t="shared" si="23"/>
        <v>13526</v>
      </c>
      <c r="O90" s="108">
        <f t="shared" si="23"/>
        <v>6003</v>
      </c>
      <c r="P90" s="108">
        <f t="shared" si="23"/>
        <v>7523</v>
      </c>
      <c r="Q90" s="108">
        <f t="shared" si="23"/>
        <v>8131</v>
      </c>
      <c r="R90" s="108">
        <f t="shared" si="23"/>
        <v>3329</v>
      </c>
      <c r="S90" s="108">
        <f t="shared" si="23"/>
        <v>4802</v>
      </c>
    </row>
    <row r="91" spans="1:19" x14ac:dyDescent="0.15">
      <c r="A91" s="78" t="str">
        <f>[1]연령별!A91</f>
        <v>70  세</v>
      </c>
      <c r="B91" s="109">
        <f t="shared" si="17"/>
        <v>8662</v>
      </c>
      <c r="C91" s="110">
        <f t="shared" si="18"/>
        <v>3934</v>
      </c>
      <c r="D91" s="110">
        <f t="shared" si="19"/>
        <v>4728</v>
      </c>
      <c r="E91" s="111">
        <f>SUM(F91:G91)</f>
        <v>972</v>
      </c>
      <c r="F91" s="111">
        <v>461</v>
      </c>
      <c r="G91" s="111">
        <v>511</v>
      </c>
      <c r="H91" s="111">
        <f>SUM(I91:J91)</f>
        <v>1757</v>
      </c>
      <c r="I91" s="111">
        <v>804</v>
      </c>
      <c r="J91" s="111">
        <v>953</v>
      </c>
      <c r="K91" s="111">
        <f>SUM(L91:M91)</f>
        <v>1625</v>
      </c>
      <c r="L91" s="111">
        <v>765</v>
      </c>
      <c r="M91" s="111">
        <v>860</v>
      </c>
      <c r="N91" s="111">
        <f>SUM(O91:P91)</f>
        <v>2747</v>
      </c>
      <c r="O91" s="111">
        <v>1245</v>
      </c>
      <c r="P91" s="111">
        <v>1502</v>
      </c>
      <c r="Q91" s="111">
        <f>SUM(R91:S91)</f>
        <v>1561</v>
      </c>
      <c r="R91" s="111">
        <v>659</v>
      </c>
      <c r="S91" s="111">
        <v>902</v>
      </c>
    </row>
    <row r="92" spans="1:19" x14ac:dyDescent="0.15">
      <c r="A92" s="78" t="str">
        <f>[1]연령별!A92</f>
        <v>71  세</v>
      </c>
      <c r="B92" s="109">
        <f t="shared" si="17"/>
        <v>8020</v>
      </c>
      <c r="C92" s="110">
        <f t="shared" si="18"/>
        <v>3614</v>
      </c>
      <c r="D92" s="110">
        <f t="shared" si="19"/>
        <v>4406</v>
      </c>
      <c r="E92" s="111">
        <f>SUM(F92:G92)</f>
        <v>982</v>
      </c>
      <c r="F92" s="111">
        <v>453</v>
      </c>
      <c r="G92" s="111">
        <v>529</v>
      </c>
      <c r="H92" s="111">
        <f>SUM(I92:J92)</f>
        <v>1662</v>
      </c>
      <c r="I92" s="111">
        <v>772</v>
      </c>
      <c r="J92" s="111">
        <v>890</v>
      </c>
      <c r="K92" s="111">
        <f>SUM(L92:M92)</f>
        <v>1485</v>
      </c>
      <c r="L92" s="111">
        <v>693</v>
      </c>
      <c r="M92" s="111">
        <v>792</v>
      </c>
      <c r="N92" s="111">
        <f>SUM(O92:P92)</f>
        <v>2445</v>
      </c>
      <c r="O92" s="111">
        <v>1073</v>
      </c>
      <c r="P92" s="111">
        <v>1372</v>
      </c>
      <c r="Q92" s="111">
        <f>SUM(R92:S92)</f>
        <v>1446</v>
      </c>
      <c r="R92" s="111">
        <v>623</v>
      </c>
      <c r="S92" s="111">
        <v>823</v>
      </c>
    </row>
    <row r="93" spans="1:19" x14ac:dyDescent="0.15">
      <c r="A93" s="78" t="str">
        <f>[1]연령별!A93</f>
        <v>72  세</v>
      </c>
      <c r="B93" s="109">
        <f t="shared" si="17"/>
        <v>11101</v>
      </c>
      <c r="C93" s="110">
        <f t="shared" si="18"/>
        <v>5058</v>
      </c>
      <c r="D93" s="110">
        <f t="shared" si="19"/>
        <v>6043</v>
      </c>
      <c r="E93" s="111">
        <f>SUM(F93:G93)</f>
        <v>1372</v>
      </c>
      <c r="F93" s="111">
        <v>659</v>
      </c>
      <c r="G93" s="111">
        <v>713</v>
      </c>
      <c r="H93" s="111">
        <f>SUM(I93:J93)</f>
        <v>2202</v>
      </c>
      <c r="I93" s="111">
        <v>987</v>
      </c>
      <c r="J93" s="111">
        <v>1215</v>
      </c>
      <c r="K93" s="111">
        <f>SUM(L93:M93)</f>
        <v>2012</v>
      </c>
      <c r="L93" s="111">
        <v>925</v>
      </c>
      <c r="M93" s="111">
        <v>1087</v>
      </c>
      <c r="N93" s="111">
        <f>SUM(O93:P93)</f>
        <v>3427</v>
      </c>
      <c r="O93" s="111">
        <v>1599</v>
      </c>
      <c r="P93" s="111">
        <v>1828</v>
      </c>
      <c r="Q93" s="111">
        <f>SUM(R93:S93)</f>
        <v>2088</v>
      </c>
      <c r="R93" s="111">
        <v>888</v>
      </c>
      <c r="S93" s="111">
        <v>1200</v>
      </c>
    </row>
    <row r="94" spans="1:19" x14ac:dyDescent="0.15">
      <c r="A94" s="78" t="str">
        <f>[1]연령별!A94</f>
        <v>73  세</v>
      </c>
      <c r="B94" s="109">
        <f t="shared" si="17"/>
        <v>8770</v>
      </c>
      <c r="C94" s="110">
        <f t="shared" si="18"/>
        <v>3813</v>
      </c>
      <c r="D94" s="110">
        <f t="shared" si="19"/>
        <v>4957</v>
      </c>
      <c r="E94" s="111">
        <f>SUM(F94:G94)</f>
        <v>1123</v>
      </c>
      <c r="F94" s="111">
        <v>519</v>
      </c>
      <c r="G94" s="111">
        <v>604</v>
      </c>
      <c r="H94" s="111">
        <f>SUM(I94:J94)</f>
        <v>1727</v>
      </c>
      <c r="I94" s="111">
        <v>777</v>
      </c>
      <c r="J94" s="111">
        <v>950</v>
      </c>
      <c r="K94" s="111">
        <f>SUM(L94:M94)</f>
        <v>1618</v>
      </c>
      <c r="L94" s="111">
        <v>722</v>
      </c>
      <c r="M94" s="111">
        <v>896</v>
      </c>
      <c r="N94" s="111">
        <f>SUM(O94:P94)</f>
        <v>2630</v>
      </c>
      <c r="O94" s="111">
        <v>1145</v>
      </c>
      <c r="P94" s="111">
        <v>1485</v>
      </c>
      <c r="Q94" s="111">
        <f>SUM(R94:S94)</f>
        <v>1672</v>
      </c>
      <c r="R94" s="111">
        <v>650</v>
      </c>
      <c r="S94" s="111">
        <v>1022</v>
      </c>
    </row>
    <row r="95" spans="1:19" x14ac:dyDescent="0.15">
      <c r="A95" s="78" t="str">
        <f>[1]연령별!A95</f>
        <v>74  세</v>
      </c>
      <c r="B95" s="109">
        <f t="shared" si="17"/>
        <v>7476</v>
      </c>
      <c r="C95" s="110">
        <f t="shared" si="18"/>
        <v>3131</v>
      </c>
      <c r="D95" s="110">
        <f t="shared" si="19"/>
        <v>4345</v>
      </c>
      <c r="E95" s="111">
        <f>SUM(F95:G95)</f>
        <v>950</v>
      </c>
      <c r="F95" s="111">
        <v>429</v>
      </c>
      <c r="G95" s="111">
        <v>521</v>
      </c>
      <c r="H95" s="111">
        <f>SUM(I95:J95)</f>
        <v>1491</v>
      </c>
      <c r="I95" s="111">
        <v>642</v>
      </c>
      <c r="J95" s="111">
        <v>849</v>
      </c>
      <c r="K95" s="111">
        <f>SUM(L95:M95)</f>
        <v>1394</v>
      </c>
      <c r="L95" s="111">
        <v>610</v>
      </c>
      <c r="M95" s="111">
        <v>784</v>
      </c>
      <c r="N95" s="111">
        <f>SUM(O95:P95)</f>
        <v>2277</v>
      </c>
      <c r="O95" s="111">
        <v>941</v>
      </c>
      <c r="P95" s="111">
        <v>1336</v>
      </c>
      <c r="Q95" s="111">
        <f>SUM(R95:S95)</f>
        <v>1364</v>
      </c>
      <c r="R95" s="111">
        <v>509</v>
      </c>
      <c r="S95" s="111">
        <v>855</v>
      </c>
    </row>
    <row r="96" spans="1:19" x14ac:dyDescent="0.15">
      <c r="A96" s="77" t="str">
        <f>[1]연령별!A96</f>
        <v>75-79</v>
      </c>
      <c r="B96" s="106">
        <f t="shared" si="17"/>
        <v>30913</v>
      </c>
      <c r="C96" s="107">
        <f t="shared" si="18"/>
        <v>12340</v>
      </c>
      <c r="D96" s="107">
        <f t="shared" si="19"/>
        <v>18573</v>
      </c>
      <c r="E96" s="108">
        <f t="shared" ref="E96:S96" si="24">SUM(E97:E101)</f>
        <v>3748</v>
      </c>
      <c r="F96" s="108">
        <f t="shared" si="24"/>
        <v>1681</v>
      </c>
      <c r="G96" s="108">
        <f t="shared" si="24"/>
        <v>2067</v>
      </c>
      <c r="H96" s="108">
        <f t="shared" si="24"/>
        <v>6139</v>
      </c>
      <c r="I96" s="108">
        <f t="shared" si="24"/>
        <v>2489</v>
      </c>
      <c r="J96" s="108">
        <f t="shared" si="24"/>
        <v>3650</v>
      </c>
      <c r="K96" s="108">
        <f t="shared" si="24"/>
        <v>5642</v>
      </c>
      <c r="L96" s="108">
        <f t="shared" si="24"/>
        <v>2288</v>
      </c>
      <c r="M96" s="108">
        <f t="shared" si="24"/>
        <v>3354</v>
      </c>
      <c r="N96" s="108">
        <f t="shared" si="24"/>
        <v>9399</v>
      </c>
      <c r="O96" s="108">
        <f t="shared" si="24"/>
        <v>3782</v>
      </c>
      <c r="P96" s="108">
        <f t="shared" si="24"/>
        <v>5617</v>
      </c>
      <c r="Q96" s="108">
        <f t="shared" si="24"/>
        <v>5985</v>
      </c>
      <c r="R96" s="108">
        <f t="shared" si="24"/>
        <v>2100</v>
      </c>
      <c r="S96" s="108">
        <f t="shared" si="24"/>
        <v>3885</v>
      </c>
    </row>
    <row r="97" spans="1:19" x14ac:dyDescent="0.15">
      <c r="A97" s="78" t="str">
        <f>[1]연령별!A97</f>
        <v>75  세</v>
      </c>
      <c r="B97" s="109">
        <f t="shared" si="17"/>
        <v>7363</v>
      </c>
      <c r="C97" s="110">
        <f t="shared" si="18"/>
        <v>3093</v>
      </c>
      <c r="D97" s="110">
        <f t="shared" si="19"/>
        <v>4270</v>
      </c>
      <c r="E97" s="111">
        <f>SUM(F97:G97)</f>
        <v>901</v>
      </c>
      <c r="F97" s="111">
        <v>419</v>
      </c>
      <c r="G97" s="111">
        <v>482</v>
      </c>
      <c r="H97" s="111">
        <f>SUM(I97:J97)</f>
        <v>1518</v>
      </c>
      <c r="I97" s="111">
        <v>624</v>
      </c>
      <c r="J97" s="111">
        <v>894</v>
      </c>
      <c r="K97" s="111">
        <f>SUM(L97:M97)</f>
        <v>1370</v>
      </c>
      <c r="L97" s="111">
        <v>603</v>
      </c>
      <c r="M97" s="111">
        <v>767</v>
      </c>
      <c r="N97" s="111">
        <f>SUM(O97:P97)</f>
        <v>2209</v>
      </c>
      <c r="O97" s="111">
        <v>951</v>
      </c>
      <c r="P97" s="111">
        <v>1258</v>
      </c>
      <c r="Q97" s="111">
        <f>SUM(R97:S97)</f>
        <v>1365</v>
      </c>
      <c r="R97" s="111">
        <v>496</v>
      </c>
      <c r="S97" s="111">
        <v>869</v>
      </c>
    </row>
    <row r="98" spans="1:19" x14ac:dyDescent="0.15">
      <c r="A98" s="78" t="str">
        <f>[1]연령별!A98</f>
        <v>76  세</v>
      </c>
      <c r="B98" s="109">
        <f t="shared" si="17"/>
        <v>6707</v>
      </c>
      <c r="C98" s="110">
        <f t="shared" si="18"/>
        <v>2765</v>
      </c>
      <c r="D98" s="110">
        <f t="shared" si="19"/>
        <v>3942</v>
      </c>
      <c r="E98" s="111">
        <f>SUM(F98:G98)</f>
        <v>841</v>
      </c>
      <c r="F98" s="111">
        <v>391</v>
      </c>
      <c r="G98" s="111">
        <v>450</v>
      </c>
      <c r="H98" s="111">
        <f>SUM(I98:J98)</f>
        <v>1312</v>
      </c>
      <c r="I98" s="111">
        <v>536</v>
      </c>
      <c r="J98" s="111">
        <v>776</v>
      </c>
      <c r="K98" s="111">
        <f>SUM(L98:M98)</f>
        <v>1210</v>
      </c>
      <c r="L98" s="111">
        <v>523</v>
      </c>
      <c r="M98" s="111">
        <v>687</v>
      </c>
      <c r="N98" s="111">
        <f>SUM(O98:P98)</f>
        <v>2083</v>
      </c>
      <c r="O98" s="111">
        <v>845</v>
      </c>
      <c r="P98" s="111">
        <v>1238</v>
      </c>
      <c r="Q98" s="111">
        <f>SUM(R98:S98)</f>
        <v>1261</v>
      </c>
      <c r="R98" s="111">
        <v>470</v>
      </c>
      <c r="S98" s="111">
        <v>791</v>
      </c>
    </row>
    <row r="99" spans="1:19" x14ac:dyDescent="0.15">
      <c r="A99" s="78" t="str">
        <f>[1]연령별!A99</f>
        <v>77  세</v>
      </c>
      <c r="B99" s="109">
        <f t="shared" si="17"/>
        <v>6172</v>
      </c>
      <c r="C99" s="110">
        <f t="shared" si="18"/>
        <v>2452</v>
      </c>
      <c r="D99" s="110">
        <f t="shared" si="19"/>
        <v>3720</v>
      </c>
      <c r="E99" s="111">
        <f>SUM(F99:G99)</f>
        <v>731</v>
      </c>
      <c r="F99" s="111">
        <v>333</v>
      </c>
      <c r="G99" s="111">
        <v>398</v>
      </c>
      <c r="H99" s="111">
        <f>SUM(I99:J99)</f>
        <v>1234</v>
      </c>
      <c r="I99" s="111">
        <v>501</v>
      </c>
      <c r="J99" s="111">
        <v>733</v>
      </c>
      <c r="K99" s="111">
        <f>SUM(L99:M99)</f>
        <v>1098</v>
      </c>
      <c r="L99" s="111">
        <v>421</v>
      </c>
      <c r="M99" s="111">
        <v>677</v>
      </c>
      <c r="N99" s="111">
        <f>SUM(O99:P99)</f>
        <v>1869</v>
      </c>
      <c r="O99" s="111">
        <v>766</v>
      </c>
      <c r="P99" s="111">
        <v>1103</v>
      </c>
      <c r="Q99" s="111">
        <f>SUM(R99:S99)</f>
        <v>1240</v>
      </c>
      <c r="R99" s="111">
        <v>431</v>
      </c>
      <c r="S99" s="111">
        <v>809</v>
      </c>
    </row>
    <row r="100" spans="1:19" x14ac:dyDescent="0.15">
      <c r="A100" s="78" t="str">
        <f>[1]연령별!A100</f>
        <v>78  세</v>
      </c>
      <c r="B100" s="109">
        <f t="shared" si="17"/>
        <v>5353</v>
      </c>
      <c r="C100" s="110">
        <f t="shared" si="18"/>
        <v>2038</v>
      </c>
      <c r="D100" s="110">
        <f t="shared" si="19"/>
        <v>3315</v>
      </c>
      <c r="E100" s="111">
        <f>SUM(F100:G100)</f>
        <v>684</v>
      </c>
      <c r="F100" s="111">
        <v>309</v>
      </c>
      <c r="G100" s="111">
        <v>375</v>
      </c>
      <c r="H100" s="111">
        <f>SUM(I100:J100)</f>
        <v>1022</v>
      </c>
      <c r="I100" s="111">
        <v>396</v>
      </c>
      <c r="J100" s="111">
        <v>626</v>
      </c>
      <c r="K100" s="111">
        <f>SUM(L100:M100)</f>
        <v>980</v>
      </c>
      <c r="L100" s="111">
        <v>376</v>
      </c>
      <c r="M100" s="111">
        <v>604</v>
      </c>
      <c r="N100" s="111">
        <f>SUM(O100:P100)</f>
        <v>1645</v>
      </c>
      <c r="O100" s="111">
        <v>622</v>
      </c>
      <c r="P100" s="111">
        <v>1023</v>
      </c>
      <c r="Q100" s="111">
        <f>SUM(R100:S100)</f>
        <v>1022</v>
      </c>
      <c r="R100" s="111">
        <v>335</v>
      </c>
      <c r="S100" s="111">
        <v>687</v>
      </c>
    </row>
    <row r="101" spans="1:19" x14ac:dyDescent="0.15">
      <c r="A101" s="78" t="str">
        <f>[1]연령별!A101</f>
        <v>79  세</v>
      </c>
      <c r="B101" s="109">
        <f t="shared" ref="B101:B126" si="25">SUM(C101:D101)</f>
        <v>5318</v>
      </c>
      <c r="C101" s="110">
        <f t="shared" ref="C101:C126" si="26">SUM(F101,I101,L101,O101,R101)</f>
        <v>1992</v>
      </c>
      <c r="D101" s="110">
        <f t="shared" ref="D101:D126" si="27">SUM(G101,J101,M101,P101,S101)</f>
        <v>3326</v>
      </c>
      <c r="E101" s="111">
        <f>SUM(F101:G101)</f>
        <v>591</v>
      </c>
      <c r="F101" s="111">
        <v>229</v>
      </c>
      <c r="G101" s="111">
        <v>362</v>
      </c>
      <c r="H101" s="111">
        <f>SUM(I101:J101)</f>
        <v>1053</v>
      </c>
      <c r="I101" s="111">
        <v>432</v>
      </c>
      <c r="J101" s="111">
        <v>621</v>
      </c>
      <c r="K101" s="111">
        <f>SUM(L101:M101)</f>
        <v>984</v>
      </c>
      <c r="L101" s="111">
        <v>365</v>
      </c>
      <c r="M101" s="111">
        <v>619</v>
      </c>
      <c r="N101" s="111">
        <f>SUM(O101:P101)</f>
        <v>1593</v>
      </c>
      <c r="O101" s="111">
        <v>598</v>
      </c>
      <c r="P101" s="111">
        <v>995</v>
      </c>
      <c r="Q101" s="111">
        <f>SUM(R101:S101)</f>
        <v>1097</v>
      </c>
      <c r="R101" s="111">
        <v>368</v>
      </c>
      <c r="S101" s="111">
        <v>729</v>
      </c>
    </row>
    <row r="102" spans="1:19" x14ac:dyDescent="0.15">
      <c r="A102" s="77" t="str">
        <f>[1]연령별!A102</f>
        <v>80-84</v>
      </c>
      <c r="B102" s="106">
        <f t="shared" si="25"/>
        <v>17714</v>
      </c>
      <c r="C102" s="107">
        <f t="shared" si="26"/>
        <v>5732</v>
      </c>
      <c r="D102" s="107">
        <f t="shared" si="27"/>
        <v>11982</v>
      </c>
      <c r="E102" s="108">
        <f t="shared" ref="E102:S102" si="28">SUM(E103:E107)</f>
        <v>2095</v>
      </c>
      <c r="F102" s="108">
        <f t="shared" si="28"/>
        <v>800</v>
      </c>
      <c r="G102" s="108">
        <f t="shared" si="28"/>
        <v>1295</v>
      </c>
      <c r="H102" s="108">
        <f t="shared" si="28"/>
        <v>3529</v>
      </c>
      <c r="I102" s="108">
        <f t="shared" si="28"/>
        <v>1143</v>
      </c>
      <c r="J102" s="108">
        <f t="shared" si="28"/>
        <v>2386</v>
      </c>
      <c r="K102" s="108">
        <f t="shared" si="28"/>
        <v>3218</v>
      </c>
      <c r="L102" s="108">
        <f t="shared" si="28"/>
        <v>1058</v>
      </c>
      <c r="M102" s="108">
        <f t="shared" si="28"/>
        <v>2160</v>
      </c>
      <c r="N102" s="108">
        <f t="shared" si="28"/>
        <v>5331</v>
      </c>
      <c r="O102" s="108">
        <f t="shared" si="28"/>
        <v>1714</v>
      </c>
      <c r="P102" s="108">
        <f t="shared" si="28"/>
        <v>3617</v>
      </c>
      <c r="Q102" s="108">
        <f t="shared" si="28"/>
        <v>3541</v>
      </c>
      <c r="R102" s="108">
        <f t="shared" si="28"/>
        <v>1017</v>
      </c>
      <c r="S102" s="108">
        <f t="shared" si="28"/>
        <v>2524</v>
      </c>
    </row>
    <row r="103" spans="1:19" x14ac:dyDescent="0.15">
      <c r="A103" s="78" t="str">
        <f>[1]연령별!A103</f>
        <v>80  세</v>
      </c>
      <c r="B103" s="109">
        <f t="shared" si="25"/>
        <v>4744</v>
      </c>
      <c r="C103" s="110">
        <f t="shared" si="26"/>
        <v>1728</v>
      </c>
      <c r="D103" s="110">
        <f t="shared" si="27"/>
        <v>3016</v>
      </c>
      <c r="E103" s="111">
        <f>SUM(F103:G103)</f>
        <v>577</v>
      </c>
      <c r="F103" s="111">
        <v>257</v>
      </c>
      <c r="G103" s="111">
        <v>320</v>
      </c>
      <c r="H103" s="111">
        <f>SUM(I103:J103)</f>
        <v>917</v>
      </c>
      <c r="I103" s="111">
        <v>322</v>
      </c>
      <c r="J103" s="111">
        <v>595</v>
      </c>
      <c r="K103" s="111">
        <f>SUM(L103:M103)</f>
        <v>844</v>
      </c>
      <c r="L103" s="111">
        <v>304</v>
      </c>
      <c r="M103" s="111">
        <v>540</v>
      </c>
      <c r="N103" s="111">
        <f>SUM(O103:P103)</f>
        <v>1458</v>
      </c>
      <c r="O103" s="111">
        <v>533</v>
      </c>
      <c r="P103" s="111">
        <v>925</v>
      </c>
      <c r="Q103" s="111">
        <f>SUM(R103:S103)</f>
        <v>948</v>
      </c>
      <c r="R103" s="111">
        <v>312</v>
      </c>
      <c r="S103" s="111">
        <v>636</v>
      </c>
    </row>
    <row r="104" spans="1:19" x14ac:dyDescent="0.15">
      <c r="A104" s="78" t="str">
        <f>[1]연령별!A104</f>
        <v>81  세</v>
      </c>
      <c r="B104" s="109">
        <f t="shared" si="25"/>
        <v>3836</v>
      </c>
      <c r="C104" s="110">
        <f t="shared" si="26"/>
        <v>1291</v>
      </c>
      <c r="D104" s="110">
        <f t="shared" si="27"/>
        <v>2545</v>
      </c>
      <c r="E104" s="111">
        <f>SUM(F104:G104)</f>
        <v>466</v>
      </c>
      <c r="F104" s="111">
        <v>183</v>
      </c>
      <c r="G104" s="111">
        <v>283</v>
      </c>
      <c r="H104" s="111">
        <f>SUM(I104:J104)</f>
        <v>805</v>
      </c>
      <c r="I104" s="111">
        <v>265</v>
      </c>
      <c r="J104" s="111">
        <v>540</v>
      </c>
      <c r="K104" s="111">
        <f>SUM(L104:M104)</f>
        <v>700</v>
      </c>
      <c r="L104" s="111">
        <v>240</v>
      </c>
      <c r="M104" s="111">
        <v>460</v>
      </c>
      <c r="N104" s="111">
        <f>SUM(O104:P104)</f>
        <v>1128</v>
      </c>
      <c r="O104" s="111">
        <v>385</v>
      </c>
      <c r="P104" s="111">
        <v>743</v>
      </c>
      <c r="Q104" s="111">
        <f>SUM(R104:S104)</f>
        <v>737</v>
      </c>
      <c r="R104" s="111">
        <v>218</v>
      </c>
      <c r="S104" s="111">
        <v>519</v>
      </c>
    </row>
    <row r="105" spans="1:19" x14ac:dyDescent="0.15">
      <c r="A105" s="78" t="str">
        <f>[1]연령별!A105</f>
        <v>82  세</v>
      </c>
      <c r="B105" s="109">
        <f t="shared" si="25"/>
        <v>3439</v>
      </c>
      <c r="C105" s="110">
        <f t="shared" si="26"/>
        <v>1118</v>
      </c>
      <c r="D105" s="110">
        <f t="shared" si="27"/>
        <v>2321</v>
      </c>
      <c r="E105" s="111">
        <f>SUM(F105:G105)</f>
        <v>404</v>
      </c>
      <c r="F105" s="111">
        <v>147</v>
      </c>
      <c r="G105" s="111">
        <v>257</v>
      </c>
      <c r="H105" s="111">
        <f>SUM(I105:J105)</f>
        <v>706</v>
      </c>
      <c r="I105" s="111">
        <v>233</v>
      </c>
      <c r="J105" s="111">
        <v>473</v>
      </c>
      <c r="K105" s="111">
        <f>SUM(L105:M105)</f>
        <v>651</v>
      </c>
      <c r="L105" s="111">
        <v>214</v>
      </c>
      <c r="M105" s="111">
        <v>437</v>
      </c>
      <c r="N105" s="111">
        <f>SUM(O105:P105)</f>
        <v>995</v>
      </c>
      <c r="O105" s="111">
        <v>319</v>
      </c>
      <c r="P105" s="111">
        <v>676</v>
      </c>
      <c r="Q105" s="111">
        <f>SUM(R105:S105)</f>
        <v>683</v>
      </c>
      <c r="R105" s="111">
        <v>205</v>
      </c>
      <c r="S105" s="111">
        <v>478</v>
      </c>
    </row>
    <row r="106" spans="1:19" x14ac:dyDescent="0.15">
      <c r="A106" s="78" t="str">
        <f>[1]연령별!A106</f>
        <v>83  세</v>
      </c>
      <c r="B106" s="109">
        <f t="shared" si="25"/>
        <v>2892</v>
      </c>
      <c r="C106" s="110">
        <f t="shared" si="26"/>
        <v>861</v>
      </c>
      <c r="D106" s="110">
        <f t="shared" si="27"/>
        <v>2031</v>
      </c>
      <c r="E106" s="111">
        <f>SUM(F106:G106)</f>
        <v>342</v>
      </c>
      <c r="F106" s="111">
        <v>119</v>
      </c>
      <c r="G106" s="111">
        <v>223</v>
      </c>
      <c r="H106" s="111">
        <f>SUM(I106:J106)</f>
        <v>586</v>
      </c>
      <c r="I106" s="111">
        <v>187</v>
      </c>
      <c r="J106" s="111">
        <v>399</v>
      </c>
      <c r="K106" s="111">
        <f>SUM(L106:M106)</f>
        <v>492</v>
      </c>
      <c r="L106" s="111">
        <v>150</v>
      </c>
      <c r="M106" s="111">
        <v>342</v>
      </c>
      <c r="N106" s="111">
        <f>SUM(O106:P106)</f>
        <v>907</v>
      </c>
      <c r="O106" s="111">
        <v>272</v>
      </c>
      <c r="P106" s="111">
        <v>635</v>
      </c>
      <c r="Q106" s="111">
        <f>SUM(R106:S106)</f>
        <v>565</v>
      </c>
      <c r="R106" s="111">
        <v>133</v>
      </c>
      <c r="S106" s="111">
        <v>432</v>
      </c>
    </row>
    <row r="107" spans="1:19" x14ac:dyDescent="0.15">
      <c r="A107" s="78" t="str">
        <f>[1]연령별!A107</f>
        <v>84  세</v>
      </c>
      <c r="B107" s="109">
        <f t="shared" si="25"/>
        <v>2803</v>
      </c>
      <c r="C107" s="110">
        <f t="shared" si="26"/>
        <v>734</v>
      </c>
      <c r="D107" s="110">
        <f t="shared" si="27"/>
        <v>2069</v>
      </c>
      <c r="E107" s="111">
        <f>SUM(F107:G107)</f>
        <v>306</v>
      </c>
      <c r="F107" s="111">
        <v>94</v>
      </c>
      <c r="G107" s="111">
        <v>212</v>
      </c>
      <c r="H107" s="111">
        <f>SUM(I107:J107)</f>
        <v>515</v>
      </c>
      <c r="I107" s="111">
        <v>136</v>
      </c>
      <c r="J107" s="111">
        <v>379</v>
      </c>
      <c r="K107" s="111">
        <f>SUM(L107:M107)</f>
        <v>531</v>
      </c>
      <c r="L107" s="111">
        <v>150</v>
      </c>
      <c r="M107" s="111">
        <v>381</v>
      </c>
      <c r="N107" s="111">
        <f>SUM(O107:P107)</f>
        <v>843</v>
      </c>
      <c r="O107" s="111">
        <v>205</v>
      </c>
      <c r="P107" s="111">
        <v>638</v>
      </c>
      <c r="Q107" s="111">
        <f>SUM(R107:S107)</f>
        <v>608</v>
      </c>
      <c r="R107" s="111">
        <v>149</v>
      </c>
      <c r="S107" s="111">
        <v>459</v>
      </c>
    </row>
    <row r="108" spans="1:19" x14ac:dyDescent="0.15">
      <c r="A108" s="77" t="str">
        <f>[1]연령별!A108</f>
        <v>85-89</v>
      </c>
      <c r="B108" s="106">
        <f t="shared" si="25"/>
        <v>8518</v>
      </c>
      <c r="C108" s="107">
        <f t="shared" si="26"/>
        <v>2271</v>
      </c>
      <c r="D108" s="107">
        <f t="shared" si="27"/>
        <v>6247</v>
      </c>
      <c r="E108" s="108">
        <f t="shared" ref="E108:S108" si="29">SUM(E109:E113)</f>
        <v>1015</v>
      </c>
      <c r="F108" s="108">
        <f t="shared" si="29"/>
        <v>336</v>
      </c>
      <c r="G108" s="108">
        <f t="shared" si="29"/>
        <v>679</v>
      </c>
      <c r="H108" s="108">
        <f t="shared" si="29"/>
        <v>1786</v>
      </c>
      <c r="I108" s="108">
        <f t="shared" si="29"/>
        <v>490</v>
      </c>
      <c r="J108" s="108">
        <f t="shared" si="29"/>
        <v>1296</v>
      </c>
      <c r="K108" s="108">
        <f t="shared" si="29"/>
        <v>1549</v>
      </c>
      <c r="L108" s="108">
        <f t="shared" si="29"/>
        <v>410</v>
      </c>
      <c r="M108" s="108">
        <f t="shared" si="29"/>
        <v>1139</v>
      </c>
      <c r="N108" s="108">
        <f t="shared" si="29"/>
        <v>2544</v>
      </c>
      <c r="O108" s="108">
        <f t="shared" si="29"/>
        <v>661</v>
      </c>
      <c r="P108" s="108">
        <f t="shared" si="29"/>
        <v>1883</v>
      </c>
      <c r="Q108" s="108">
        <f t="shared" si="29"/>
        <v>1624</v>
      </c>
      <c r="R108" s="108">
        <f t="shared" si="29"/>
        <v>374</v>
      </c>
      <c r="S108" s="108">
        <f t="shared" si="29"/>
        <v>1250</v>
      </c>
    </row>
    <row r="109" spans="1:19" x14ac:dyDescent="0.15">
      <c r="A109" s="78" t="str">
        <f>[1]연령별!A109</f>
        <v>85  세</v>
      </c>
      <c r="B109" s="109">
        <f t="shared" si="25"/>
        <v>2532</v>
      </c>
      <c r="C109" s="110">
        <f t="shared" si="26"/>
        <v>740</v>
      </c>
      <c r="D109" s="110">
        <f t="shared" si="27"/>
        <v>1792</v>
      </c>
      <c r="E109" s="111">
        <f>SUM(F109:G109)</f>
        <v>301</v>
      </c>
      <c r="F109" s="111">
        <v>94</v>
      </c>
      <c r="G109" s="111">
        <v>207</v>
      </c>
      <c r="H109" s="111">
        <f>SUM(I109:J109)</f>
        <v>529</v>
      </c>
      <c r="I109" s="111">
        <v>162</v>
      </c>
      <c r="J109" s="111">
        <v>367</v>
      </c>
      <c r="K109" s="111">
        <f>SUM(L109:M109)</f>
        <v>460</v>
      </c>
      <c r="L109" s="111">
        <v>130</v>
      </c>
      <c r="M109" s="111">
        <v>330</v>
      </c>
      <c r="N109" s="111">
        <f>SUM(O109:P109)</f>
        <v>756</v>
      </c>
      <c r="O109" s="111">
        <v>225</v>
      </c>
      <c r="P109" s="111">
        <v>531</v>
      </c>
      <c r="Q109" s="111">
        <f>SUM(R109:S109)</f>
        <v>486</v>
      </c>
      <c r="R109" s="111">
        <v>129</v>
      </c>
      <c r="S109" s="111">
        <v>357</v>
      </c>
    </row>
    <row r="110" spans="1:19" x14ac:dyDescent="0.15">
      <c r="A110" s="78" t="str">
        <f>[1]연령별!A110</f>
        <v>86  세</v>
      </c>
      <c r="B110" s="109">
        <f t="shared" si="25"/>
        <v>1960</v>
      </c>
      <c r="C110" s="110">
        <f t="shared" si="26"/>
        <v>551</v>
      </c>
      <c r="D110" s="110">
        <f t="shared" si="27"/>
        <v>1409</v>
      </c>
      <c r="E110" s="111">
        <f>SUM(F110:G110)</f>
        <v>217</v>
      </c>
      <c r="F110" s="111">
        <v>84</v>
      </c>
      <c r="G110" s="111">
        <v>133</v>
      </c>
      <c r="H110" s="111">
        <f>SUM(I110:J110)</f>
        <v>408</v>
      </c>
      <c r="I110" s="111">
        <v>121</v>
      </c>
      <c r="J110" s="111">
        <v>287</v>
      </c>
      <c r="K110" s="111">
        <f>SUM(L110:M110)</f>
        <v>336</v>
      </c>
      <c r="L110" s="111">
        <v>90</v>
      </c>
      <c r="M110" s="111">
        <v>246</v>
      </c>
      <c r="N110" s="111">
        <f>SUM(O110:P110)</f>
        <v>630</v>
      </c>
      <c r="O110" s="111">
        <v>157</v>
      </c>
      <c r="P110" s="111">
        <v>473</v>
      </c>
      <c r="Q110" s="111">
        <f>SUM(R110:S110)</f>
        <v>369</v>
      </c>
      <c r="R110" s="111">
        <v>99</v>
      </c>
      <c r="S110" s="111">
        <v>270</v>
      </c>
    </row>
    <row r="111" spans="1:19" x14ac:dyDescent="0.15">
      <c r="A111" s="78" t="str">
        <f>[1]연령별!A111</f>
        <v>87  세</v>
      </c>
      <c r="B111" s="109">
        <f t="shared" si="25"/>
        <v>1699</v>
      </c>
      <c r="C111" s="110">
        <f t="shared" si="26"/>
        <v>435</v>
      </c>
      <c r="D111" s="110">
        <f t="shared" si="27"/>
        <v>1264</v>
      </c>
      <c r="E111" s="111">
        <f>SUM(F111:G111)</f>
        <v>215</v>
      </c>
      <c r="F111" s="111">
        <v>68</v>
      </c>
      <c r="G111" s="111">
        <v>147</v>
      </c>
      <c r="H111" s="111">
        <f>SUM(I111:J111)</f>
        <v>369</v>
      </c>
      <c r="I111" s="111">
        <v>103</v>
      </c>
      <c r="J111" s="111">
        <v>266</v>
      </c>
      <c r="K111" s="111">
        <f>SUM(L111:M111)</f>
        <v>336</v>
      </c>
      <c r="L111" s="111">
        <v>89</v>
      </c>
      <c r="M111" s="111">
        <v>247</v>
      </c>
      <c r="N111" s="111">
        <f>SUM(O111:P111)</f>
        <v>484</v>
      </c>
      <c r="O111" s="111">
        <v>124</v>
      </c>
      <c r="P111" s="111">
        <v>360</v>
      </c>
      <c r="Q111" s="111">
        <f>SUM(R111:S111)</f>
        <v>295</v>
      </c>
      <c r="R111" s="111">
        <v>51</v>
      </c>
      <c r="S111" s="111">
        <v>244</v>
      </c>
    </row>
    <row r="112" spans="1:19" x14ac:dyDescent="0.15">
      <c r="A112" s="78" t="str">
        <f>[1]연령별!A112</f>
        <v>88  세</v>
      </c>
      <c r="B112" s="109">
        <f t="shared" si="25"/>
        <v>1246</v>
      </c>
      <c r="C112" s="110">
        <f t="shared" si="26"/>
        <v>310</v>
      </c>
      <c r="D112" s="110">
        <f t="shared" si="27"/>
        <v>936</v>
      </c>
      <c r="E112" s="111">
        <f>SUM(F112:G112)</f>
        <v>148</v>
      </c>
      <c r="F112" s="111">
        <v>51</v>
      </c>
      <c r="G112" s="111">
        <v>97</v>
      </c>
      <c r="H112" s="111">
        <f>SUM(I112:J112)</f>
        <v>244</v>
      </c>
      <c r="I112" s="111">
        <v>61</v>
      </c>
      <c r="J112" s="111">
        <v>183</v>
      </c>
      <c r="K112" s="111">
        <f>SUM(L112:M112)</f>
        <v>230</v>
      </c>
      <c r="L112" s="111">
        <v>56</v>
      </c>
      <c r="M112" s="111">
        <v>174</v>
      </c>
      <c r="N112" s="111">
        <f>SUM(O112:P112)</f>
        <v>381</v>
      </c>
      <c r="O112" s="111">
        <v>93</v>
      </c>
      <c r="P112" s="111">
        <v>288</v>
      </c>
      <c r="Q112" s="111">
        <f>SUM(R112:S112)</f>
        <v>243</v>
      </c>
      <c r="R112" s="111">
        <v>49</v>
      </c>
      <c r="S112" s="111">
        <v>194</v>
      </c>
    </row>
    <row r="113" spans="1:19" x14ac:dyDescent="0.15">
      <c r="A113" s="78" t="str">
        <f>[1]연령별!A113</f>
        <v>89  세</v>
      </c>
      <c r="B113" s="109">
        <f t="shared" si="25"/>
        <v>1081</v>
      </c>
      <c r="C113" s="110">
        <f t="shared" si="26"/>
        <v>235</v>
      </c>
      <c r="D113" s="110">
        <f t="shared" si="27"/>
        <v>846</v>
      </c>
      <c r="E113" s="111">
        <f>SUM(F113:G113)</f>
        <v>134</v>
      </c>
      <c r="F113" s="111">
        <v>39</v>
      </c>
      <c r="G113" s="111">
        <v>95</v>
      </c>
      <c r="H113" s="111">
        <f>SUM(I113:J113)</f>
        <v>236</v>
      </c>
      <c r="I113" s="111">
        <v>43</v>
      </c>
      <c r="J113" s="111">
        <v>193</v>
      </c>
      <c r="K113" s="111">
        <f>SUM(L113:M113)</f>
        <v>187</v>
      </c>
      <c r="L113" s="111">
        <v>45</v>
      </c>
      <c r="M113" s="111">
        <v>142</v>
      </c>
      <c r="N113" s="111">
        <f>SUM(O113:P113)</f>
        <v>293</v>
      </c>
      <c r="O113" s="111">
        <v>62</v>
      </c>
      <c r="P113" s="111">
        <v>231</v>
      </c>
      <c r="Q113" s="111">
        <f>SUM(R113:S113)</f>
        <v>231</v>
      </c>
      <c r="R113" s="111">
        <v>46</v>
      </c>
      <c r="S113" s="111">
        <v>185</v>
      </c>
    </row>
    <row r="114" spans="1:19" x14ac:dyDescent="0.15">
      <c r="A114" s="77" t="str">
        <f>[1]연령별!A114</f>
        <v>90-94</v>
      </c>
      <c r="B114" s="106">
        <f t="shared" si="25"/>
        <v>2986</v>
      </c>
      <c r="C114" s="107">
        <f t="shared" si="26"/>
        <v>601</v>
      </c>
      <c r="D114" s="107">
        <f t="shared" si="27"/>
        <v>2385</v>
      </c>
      <c r="E114" s="108">
        <f t="shared" ref="E114:S114" si="30">SUM(E115:E119)</f>
        <v>371</v>
      </c>
      <c r="F114" s="108">
        <f t="shared" si="30"/>
        <v>86</v>
      </c>
      <c r="G114" s="108">
        <f t="shared" si="30"/>
        <v>285</v>
      </c>
      <c r="H114" s="108">
        <f t="shared" si="30"/>
        <v>637</v>
      </c>
      <c r="I114" s="108">
        <f t="shared" si="30"/>
        <v>132</v>
      </c>
      <c r="J114" s="108">
        <f t="shared" si="30"/>
        <v>505</v>
      </c>
      <c r="K114" s="108">
        <f t="shared" si="30"/>
        <v>572</v>
      </c>
      <c r="L114" s="108">
        <f t="shared" si="30"/>
        <v>124</v>
      </c>
      <c r="M114" s="108">
        <f t="shared" si="30"/>
        <v>448</v>
      </c>
      <c r="N114" s="108">
        <f t="shared" si="30"/>
        <v>824</v>
      </c>
      <c r="O114" s="108">
        <f t="shared" si="30"/>
        <v>146</v>
      </c>
      <c r="P114" s="108">
        <f t="shared" si="30"/>
        <v>678</v>
      </c>
      <c r="Q114" s="108">
        <f t="shared" si="30"/>
        <v>582</v>
      </c>
      <c r="R114" s="108">
        <f t="shared" si="30"/>
        <v>113</v>
      </c>
      <c r="S114" s="108">
        <f t="shared" si="30"/>
        <v>469</v>
      </c>
    </row>
    <row r="115" spans="1:19" x14ac:dyDescent="0.15">
      <c r="A115" s="78" t="str">
        <f>[1]연령별!A115</f>
        <v>90  세</v>
      </c>
      <c r="B115" s="109">
        <f t="shared" si="25"/>
        <v>746</v>
      </c>
      <c r="C115" s="110">
        <f t="shared" si="26"/>
        <v>194</v>
      </c>
      <c r="D115" s="110">
        <f t="shared" si="27"/>
        <v>552</v>
      </c>
      <c r="E115" s="111">
        <f>SUM(F115:G115)</f>
        <v>97</v>
      </c>
      <c r="F115" s="111">
        <v>25</v>
      </c>
      <c r="G115" s="111">
        <v>72</v>
      </c>
      <c r="H115" s="111">
        <f>SUM(I115:J115)</f>
        <v>173</v>
      </c>
      <c r="I115" s="111">
        <v>50</v>
      </c>
      <c r="J115" s="111">
        <v>123</v>
      </c>
      <c r="K115" s="111">
        <f>SUM(L115:M115)</f>
        <v>119</v>
      </c>
      <c r="L115" s="111">
        <v>35</v>
      </c>
      <c r="M115" s="111">
        <v>84</v>
      </c>
      <c r="N115" s="111">
        <f>SUM(O115:P115)</f>
        <v>210</v>
      </c>
      <c r="O115" s="111">
        <v>46</v>
      </c>
      <c r="P115" s="111">
        <v>164</v>
      </c>
      <c r="Q115" s="111">
        <f>SUM(R115:S115)</f>
        <v>147</v>
      </c>
      <c r="R115" s="111">
        <v>38</v>
      </c>
      <c r="S115" s="111">
        <v>109</v>
      </c>
    </row>
    <row r="116" spans="1:19" x14ac:dyDescent="0.15">
      <c r="A116" s="78" t="str">
        <f>[1]연령별!A116</f>
        <v>91  세</v>
      </c>
      <c r="B116" s="109">
        <f t="shared" si="25"/>
        <v>839</v>
      </c>
      <c r="C116" s="110">
        <f t="shared" si="26"/>
        <v>170</v>
      </c>
      <c r="D116" s="110">
        <f t="shared" si="27"/>
        <v>669</v>
      </c>
      <c r="E116" s="111">
        <f>SUM(F116:G116)</f>
        <v>83</v>
      </c>
      <c r="F116" s="111">
        <v>20</v>
      </c>
      <c r="G116" s="111">
        <v>63</v>
      </c>
      <c r="H116" s="111">
        <f>SUM(I116:J116)</f>
        <v>187</v>
      </c>
      <c r="I116" s="111">
        <v>37</v>
      </c>
      <c r="J116" s="111">
        <v>150</v>
      </c>
      <c r="K116" s="111">
        <f>SUM(L116:M116)</f>
        <v>178</v>
      </c>
      <c r="L116" s="111">
        <v>39</v>
      </c>
      <c r="M116" s="111">
        <v>139</v>
      </c>
      <c r="N116" s="111">
        <f>SUM(O116:P116)</f>
        <v>230</v>
      </c>
      <c r="O116" s="111">
        <v>48</v>
      </c>
      <c r="P116" s="111">
        <v>182</v>
      </c>
      <c r="Q116" s="111">
        <f>SUM(R116:S116)</f>
        <v>161</v>
      </c>
      <c r="R116" s="111">
        <v>26</v>
      </c>
      <c r="S116" s="111">
        <v>135</v>
      </c>
    </row>
    <row r="117" spans="1:19" x14ac:dyDescent="0.15">
      <c r="A117" s="78" t="str">
        <f>[1]연령별!A117</f>
        <v>92  세</v>
      </c>
      <c r="B117" s="109">
        <f t="shared" si="25"/>
        <v>622</v>
      </c>
      <c r="C117" s="110">
        <f t="shared" si="26"/>
        <v>130</v>
      </c>
      <c r="D117" s="110">
        <f t="shared" si="27"/>
        <v>492</v>
      </c>
      <c r="E117" s="111">
        <f>SUM(F117:G117)</f>
        <v>81</v>
      </c>
      <c r="F117" s="111">
        <v>19</v>
      </c>
      <c r="G117" s="111">
        <v>62</v>
      </c>
      <c r="H117" s="111">
        <f>SUM(I117:J117)</f>
        <v>124</v>
      </c>
      <c r="I117" s="111">
        <v>26</v>
      </c>
      <c r="J117" s="111">
        <v>98</v>
      </c>
      <c r="K117" s="111">
        <f>SUM(L117:M117)</f>
        <v>126</v>
      </c>
      <c r="L117" s="111">
        <v>25</v>
      </c>
      <c r="M117" s="111">
        <v>101</v>
      </c>
      <c r="N117" s="111">
        <f>SUM(O117:P117)</f>
        <v>172</v>
      </c>
      <c r="O117" s="111">
        <v>32</v>
      </c>
      <c r="P117" s="111">
        <v>140</v>
      </c>
      <c r="Q117" s="111">
        <f>SUM(R117:S117)</f>
        <v>119</v>
      </c>
      <c r="R117" s="111">
        <v>28</v>
      </c>
      <c r="S117" s="111">
        <v>91</v>
      </c>
    </row>
    <row r="118" spans="1:19" x14ac:dyDescent="0.15">
      <c r="A118" s="78" t="str">
        <f>[1]연령별!A118</f>
        <v>93  세</v>
      </c>
      <c r="B118" s="109">
        <f t="shared" si="25"/>
        <v>450</v>
      </c>
      <c r="C118" s="110">
        <f t="shared" si="26"/>
        <v>60</v>
      </c>
      <c r="D118" s="110">
        <f t="shared" si="27"/>
        <v>390</v>
      </c>
      <c r="E118" s="111">
        <f>SUM(F118:G118)</f>
        <v>70</v>
      </c>
      <c r="F118" s="111">
        <v>9</v>
      </c>
      <c r="G118" s="111">
        <v>61</v>
      </c>
      <c r="H118" s="111">
        <f>SUM(I118:J118)</f>
        <v>91</v>
      </c>
      <c r="I118" s="111">
        <v>12</v>
      </c>
      <c r="J118" s="111">
        <v>79</v>
      </c>
      <c r="K118" s="111">
        <f>SUM(L118:M118)</f>
        <v>86</v>
      </c>
      <c r="L118" s="111">
        <v>16</v>
      </c>
      <c r="M118" s="111">
        <v>70</v>
      </c>
      <c r="N118" s="111">
        <f>SUM(O118:P118)</f>
        <v>114</v>
      </c>
      <c r="O118" s="111">
        <v>12</v>
      </c>
      <c r="P118" s="111">
        <v>102</v>
      </c>
      <c r="Q118" s="111">
        <f>SUM(R118:S118)</f>
        <v>89</v>
      </c>
      <c r="R118" s="111">
        <v>11</v>
      </c>
      <c r="S118" s="111">
        <v>78</v>
      </c>
    </row>
    <row r="119" spans="1:19" x14ac:dyDescent="0.15">
      <c r="A119" s="78" t="str">
        <f>[1]연령별!A119</f>
        <v>94  세</v>
      </c>
      <c r="B119" s="109">
        <f t="shared" si="25"/>
        <v>329</v>
      </c>
      <c r="C119" s="110">
        <f t="shared" si="26"/>
        <v>47</v>
      </c>
      <c r="D119" s="110">
        <f t="shared" si="27"/>
        <v>282</v>
      </c>
      <c r="E119" s="111">
        <f>SUM(F119:G119)</f>
        <v>40</v>
      </c>
      <c r="F119" s="111">
        <v>13</v>
      </c>
      <c r="G119" s="111">
        <v>27</v>
      </c>
      <c r="H119" s="111">
        <f>SUM(I119:J119)</f>
        <v>62</v>
      </c>
      <c r="I119" s="111">
        <v>7</v>
      </c>
      <c r="J119" s="111">
        <v>55</v>
      </c>
      <c r="K119" s="111">
        <f>SUM(L119:M119)</f>
        <v>63</v>
      </c>
      <c r="L119" s="111">
        <v>9</v>
      </c>
      <c r="M119" s="111">
        <v>54</v>
      </c>
      <c r="N119" s="111">
        <f>SUM(O119:P119)</f>
        <v>98</v>
      </c>
      <c r="O119" s="111">
        <v>8</v>
      </c>
      <c r="P119" s="111">
        <v>90</v>
      </c>
      <c r="Q119" s="111">
        <f>SUM(R119:S119)</f>
        <v>66</v>
      </c>
      <c r="R119" s="111">
        <v>10</v>
      </c>
      <c r="S119" s="111">
        <v>56</v>
      </c>
    </row>
    <row r="120" spans="1:19" x14ac:dyDescent="0.15">
      <c r="A120" s="77" t="str">
        <f>[1]연령별!A120</f>
        <v>95-99</v>
      </c>
      <c r="B120" s="106">
        <f t="shared" si="25"/>
        <v>667</v>
      </c>
      <c r="C120" s="107">
        <f t="shared" si="26"/>
        <v>89</v>
      </c>
      <c r="D120" s="107">
        <f t="shared" si="27"/>
        <v>578</v>
      </c>
      <c r="E120" s="108">
        <f t="shared" ref="E120:S120" si="31">SUM(E121:E125)</f>
        <v>88</v>
      </c>
      <c r="F120" s="108">
        <f t="shared" si="31"/>
        <v>11</v>
      </c>
      <c r="G120" s="108">
        <f t="shared" si="31"/>
        <v>77</v>
      </c>
      <c r="H120" s="108">
        <f t="shared" si="31"/>
        <v>145</v>
      </c>
      <c r="I120" s="108">
        <f t="shared" si="31"/>
        <v>14</v>
      </c>
      <c r="J120" s="108">
        <f t="shared" si="31"/>
        <v>131</v>
      </c>
      <c r="K120" s="108">
        <f t="shared" si="31"/>
        <v>129</v>
      </c>
      <c r="L120" s="108">
        <f t="shared" si="31"/>
        <v>17</v>
      </c>
      <c r="M120" s="108">
        <f t="shared" si="31"/>
        <v>112</v>
      </c>
      <c r="N120" s="108">
        <f t="shared" si="31"/>
        <v>190</v>
      </c>
      <c r="O120" s="108">
        <f t="shared" si="31"/>
        <v>34</v>
      </c>
      <c r="P120" s="108">
        <f t="shared" si="31"/>
        <v>156</v>
      </c>
      <c r="Q120" s="108">
        <f t="shared" si="31"/>
        <v>115</v>
      </c>
      <c r="R120" s="108">
        <f t="shared" si="31"/>
        <v>13</v>
      </c>
      <c r="S120" s="108">
        <f t="shared" si="31"/>
        <v>102</v>
      </c>
    </row>
    <row r="121" spans="1:19" x14ac:dyDescent="0.15">
      <c r="A121" s="78" t="str">
        <f>[1]연령별!A121</f>
        <v>95  세</v>
      </c>
      <c r="B121" s="109">
        <f t="shared" si="25"/>
        <v>220</v>
      </c>
      <c r="C121" s="110">
        <f t="shared" si="26"/>
        <v>35</v>
      </c>
      <c r="D121" s="110">
        <f t="shared" si="27"/>
        <v>185</v>
      </c>
      <c r="E121" s="111">
        <f t="shared" ref="E121:E126" si="32">SUM(F121:G121)</f>
        <v>36</v>
      </c>
      <c r="F121" s="111">
        <v>4</v>
      </c>
      <c r="G121" s="111">
        <v>32</v>
      </c>
      <c r="H121" s="111">
        <f t="shared" ref="H121:H126" si="33">SUM(I121:J121)</f>
        <v>40</v>
      </c>
      <c r="I121" s="111">
        <v>3</v>
      </c>
      <c r="J121" s="111">
        <v>37</v>
      </c>
      <c r="K121" s="111">
        <f t="shared" ref="K121:K126" si="34">SUM(L121:M121)</f>
        <v>40</v>
      </c>
      <c r="L121" s="111">
        <v>7</v>
      </c>
      <c r="M121" s="111">
        <v>33</v>
      </c>
      <c r="N121" s="111">
        <f t="shared" ref="N121:N126" si="35">SUM(O121:P121)</f>
        <v>60</v>
      </c>
      <c r="O121" s="111">
        <v>13</v>
      </c>
      <c r="P121" s="111">
        <v>47</v>
      </c>
      <c r="Q121" s="111">
        <f t="shared" ref="Q121:Q126" si="36">SUM(R121:S121)</f>
        <v>44</v>
      </c>
      <c r="R121" s="111">
        <v>8</v>
      </c>
      <c r="S121" s="111">
        <v>36</v>
      </c>
    </row>
    <row r="122" spans="1:19" x14ac:dyDescent="0.15">
      <c r="A122" s="78" t="str">
        <f>[1]연령별!A122</f>
        <v>96  세</v>
      </c>
      <c r="B122" s="109">
        <f t="shared" si="25"/>
        <v>180</v>
      </c>
      <c r="C122" s="110">
        <f t="shared" si="26"/>
        <v>20</v>
      </c>
      <c r="D122" s="110">
        <f t="shared" si="27"/>
        <v>160</v>
      </c>
      <c r="E122" s="111">
        <f t="shared" si="32"/>
        <v>19</v>
      </c>
      <c r="F122" s="111">
        <v>2</v>
      </c>
      <c r="G122" s="111">
        <v>17</v>
      </c>
      <c r="H122" s="111">
        <f t="shared" si="33"/>
        <v>43</v>
      </c>
      <c r="I122" s="111">
        <v>5</v>
      </c>
      <c r="J122" s="111">
        <v>38</v>
      </c>
      <c r="K122" s="111">
        <f t="shared" si="34"/>
        <v>37</v>
      </c>
      <c r="L122" s="111">
        <v>2</v>
      </c>
      <c r="M122" s="111">
        <v>35</v>
      </c>
      <c r="N122" s="111">
        <f t="shared" si="35"/>
        <v>47</v>
      </c>
      <c r="O122" s="111">
        <v>7</v>
      </c>
      <c r="P122" s="111">
        <v>40</v>
      </c>
      <c r="Q122" s="111">
        <f t="shared" si="36"/>
        <v>34</v>
      </c>
      <c r="R122" s="111">
        <v>4</v>
      </c>
      <c r="S122" s="111">
        <v>30</v>
      </c>
    </row>
    <row r="123" spans="1:19" x14ac:dyDescent="0.15">
      <c r="A123" s="78" t="str">
        <f>[1]연령별!A123</f>
        <v>97  세</v>
      </c>
      <c r="B123" s="109">
        <f t="shared" si="25"/>
        <v>110</v>
      </c>
      <c r="C123" s="110">
        <f t="shared" si="26"/>
        <v>14</v>
      </c>
      <c r="D123" s="110">
        <f t="shared" si="27"/>
        <v>96</v>
      </c>
      <c r="E123" s="111">
        <f t="shared" si="32"/>
        <v>13</v>
      </c>
      <c r="F123" s="111">
        <v>3</v>
      </c>
      <c r="G123" s="111">
        <v>10</v>
      </c>
      <c r="H123" s="111">
        <f t="shared" si="33"/>
        <v>28</v>
      </c>
      <c r="I123" s="111">
        <v>3</v>
      </c>
      <c r="J123" s="111">
        <v>25</v>
      </c>
      <c r="K123" s="111">
        <f t="shared" si="34"/>
        <v>21</v>
      </c>
      <c r="L123" s="111">
        <v>3</v>
      </c>
      <c r="M123" s="111">
        <v>18</v>
      </c>
      <c r="N123" s="111">
        <f t="shared" si="35"/>
        <v>33</v>
      </c>
      <c r="O123" s="111">
        <v>5</v>
      </c>
      <c r="P123" s="111">
        <v>28</v>
      </c>
      <c r="Q123" s="111">
        <f t="shared" si="36"/>
        <v>15</v>
      </c>
      <c r="R123" s="111">
        <v>0</v>
      </c>
      <c r="S123" s="111">
        <v>15</v>
      </c>
    </row>
    <row r="124" spans="1:19" x14ac:dyDescent="0.15">
      <c r="A124" s="78" t="str">
        <f>[1]연령별!A124</f>
        <v>98  세</v>
      </c>
      <c r="B124" s="109">
        <f t="shared" si="25"/>
        <v>97</v>
      </c>
      <c r="C124" s="110">
        <f t="shared" si="26"/>
        <v>14</v>
      </c>
      <c r="D124" s="110">
        <f t="shared" si="27"/>
        <v>83</v>
      </c>
      <c r="E124" s="111">
        <f t="shared" si="32"/>
        <v>13</v>
      </c>
      <c r="F124" s="111">
        <v>1</v>
      </c>
      <c r="G124" s="111">
        <v>12</v>
      </c>
      <c r="H124" s="111">
        <f t="shared" si="33"/>
        <v>21</v>
      </c>
      <c r="I124" s="111">
        <v>2</v>
      </c>
      <c r="J124" s="111">
        <v>19</v>
      </c>
      <c r="K124" s="111">
        <f t="shared" si="34"/>
        <v>16</v>
      </c>
      <c r="L124" s="111">
        <v>4</v>
      </c>
      <c r="M124" s="111">
        <v>12</v>
      </c>
      <c r="N124" s="111">
        <f t="shared" si="35"/>
        <v>31</v>
      </c>
      <c r="O124" s="111">
        <v>6</v>
      </c>
      <c r="P124" s="111">
        <v>25</v>
      </c>
      <c r="Q124" s="111">
        <f t="shared" si="36"/>
        <v>16</v>
      </c>
      <c r="R124" s="111">
        <v>1</v>
      </c>
      <c r="S124" s="111">
        <v>15</v>
      </c>
    </row>
    <row r="125" spans="1:19" x14ac:dyDescent="0.15">
      <c r="A125" s="78" t="str">
        <f>[1]연령별!A125</f>
        <v>99  세</v>
      </c>
      <c r="B125" s="109">
        <f t="shared" si="25"/>
        <v>60</v>
      </c>
      <c r="C125" s="110">
        <f t="shared" si="26"/>
        <v>6</v>
      </c>
      <c r="D125" s="110">
        <f t="shared" si="27"/>
        <v>54</v>
      </c>
      <c r="E125" s="111">
        <f t="shared" si="32"/>
        <v>7</v>
      </c>
      <c r="F125" s="111">
        <v>1</v>
      </c>
      <c r="G125" s="111">
        <v>6</v>
      </c>
      <c r="H125" s="111">
        <f t="shared" si="33"/>
        <v>13</v>
      </c>
      <c r="I125" s="111">
        <v>1</v>
      </c>
      <c r="J125" s="111">
        <v>12</v>
      </c>
      <c r="K125" s="111">
        <f t="shared" si="34"/>
        <v>15</v>
      </c>
      <c r="L125" s="111">
        <v>1</v>
      </c>
      <c r="M125" s="111">
        <v>14</v>
      </c>
      <c r="N125" s="111">
        <f t="shared" si="35"/>
        <v>19</v>
      </c>
      <c r="O125" s="111">
        <v>3</v>
      </c>
      <c r="P125" s="111">
        <v>16</v>
      </c>
      <c r="Q125" s="111">
        <f t="shared" si="36"/>
        <v>6</v>
      </c>
      <c r="R125" s="111">
        <v>0</v>
      </c>
      <c r="S125" s="111">
        <v>6</v>
      </c>
    </row>
    <row r="126" spans="1:19" x14ac:dyDescent="0.15">
      <c r="A126" s="79" t="str">
        <f>[1]연령별!A126</f>
        <v>100+</v>
      </c>
      <c r="B126" s="112">
        <f t="shared" si="25"/>
        <v>300</v>
      </c>
      <c r="C126" s="113">
        <f t="shared" si="26"/>
        <v>31</v>
      </c>
      <c r="D126" s="113">
        <f t="shared" si="27"/>
        <v>269</v>
      </c>
      <c r="E126" s="113">
        <f t="shared" si="32"/>
        <v>45</v>
      </c>
      <c r="F126" s="113">
        <v>8</v>
      </c>
      <c r="G126" s="113">
        <v>37</v>
      </c>
      <c r="H126" s="113">
        <f t="shared" si="33"/>
        <v>49</v>
      </c>
      <c r="I126" s="113">
        <v>5</v>
      </c>
      <c r="J126" s="113">
        <v>44</v>
      </c>
      <c r="K126" s="113">
        <f t="shared" si="34"/>
        <v>83</v>
      </c>
      <c r="L126" s="113">
        <v>9</v>
      </c>
      <c r="M126" s="113">
        <v>74</v>
      </c>
      <c r="N126" s="113">
        <f t="shared" si="35"/>
        <v>75</v>
      </c>
      <c r="O126" s="113">
        <v>7</v>
      </c>
      <c r="P126" s="113">
        <v>68</v>
      </c>
      <c r="Q126" s="113">
        <f t="shared" si="36"/>
        <v>48</v>
      </c>
      <c r="R126" s="113">
        <v>2</v>
      </c>
      <c r="S126" s="113">
        <v>46</v>
      </c>
    </row>
  </sheetData>
  <mergeCells count="10">
    <mergeCell ref="A1:M1"/>
    <mergeCell ref="A2:H2"/>
    <mergeCell ref="U2:V2"/>
    <mergeCell ref="A3:A4"/>
    <mergeCell ref="B3:D3"/>
    <mergeCell ref="E3:G3"/>
    <mergeCell ref="H3:J3"/>
    <mergeCell ref="K3:M3"/>
    <mergeCell ref="N3:P3"/>
    <mergeCell ref="Q3:S3"/>
  </mergeCells>
  <phoneticPr fontId="40" type="noConversion"/>
  <pageMargins left="0.7086111307144165" right="0.7086111307144165" top="0.74777776002883911" bottom="0.74777776002883911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G126"/>
  <sheetViews>
    <sheetView zoomScaleNormal="100" workbookViewId="0">
      <selection sqref="A1:G1"/>
    </sheetView>
  </sheetViews>
  <sheetFormatPr defaultColWidth="8.88671875" defaultRowHeight="13.5" x14ac:dyDescent="0.15"/>
  <cols>
    <col min="2" max="2" width="12.44140625" customWidth="1"/>
    <col min="3" max="4" width="11.6640625" customWidth="1"/>
    <col min="5" max="7" width="10.44140625" customWidth="1"/>
    <col min="8" max="10" width="11.5546875" customWidth="1"/>
    <col min="11" max="19" width="12.21875" customWidth="1"/>
  </cols>
  <sheetData>
    <row r="1" spans="1:163" ht="28.9" customHeight="1" x14ac:dyDescent="0.15">
      <c r="A1" s="355" t="s">
        <v>333</v>
      </c>
      <c r="B1" s="355"/>
      <c r="C1" s="355"/>
      <c r="D1" s="355"/>
      <c r="E1" s="355"/>
      <c r="F1" s="355"/>
      <c r="G1" s="355"/>
    </row>
    <row r="3" spans="1:163" s="115" customFormat="1" ht="18" customHeight="1" x14ac:dyDescent="0.15">
      <c r="A3" s="374" t="s">
        <v>4</v>
      </c>
      <c r="B3" s="377" t="s">
        <v>355</v>
      </c>
      <c r="C3" s="378"/>
      <c r="D3" s="379"/>
      <c r="E3" s="372" t="s">
        <v>354</v>
      </c>
      <c r="F3" s="373"/>
      <c r="G3" s="374"/>
      <c r="H3" s="372" t="s">
        <v>353</v>
      </c>
      <c r="I3" s="373"/>
      <c r="J3" s="374"/>
      <c r="K3" s="372" t="s">
        <v>351</v>
      </c>
      <c r="L3" s="373"/>
      <c r="M3" s="374"/>
      <c r="N3" s="372" t="s">
        <v>357</v>
      </c>
      <c r="O3" s="373"/>
      <c r="P3" s="374"/>
      <c r="Q3" s="375" t="s">
        <v>350</v>
      </c>
      <c r="R3" s="376"/>
      <c r="S3" s="376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  <c r="EZ3" s="114"/>
      <c r="FA3" s="114"/>
      <c r="FB3" s="114"/>
      <c r="FC3" s="114"/>
      <c r="FD3" s="114"/>
      <c r="FE3" s="114"/>
      <c r="FF3" s="114"/>
      <c r="FG3" s="114"/>
    </row>
    <row r="4" spans="1:163" s="115" customFormat="1" ht="18" customHeight="1" x14ac:dyDescent="0.15">
      <c r="A4" s="374"/>
      <c r="B4" s="128" t="s">
        <v>3</v>
      </c>
      <c r="C4" s="128" t="s">
        <v>1</v>
      </c>
      <c r="D4" s="128" t="s">
        <v>2</v>
      </c>
      <c r="E4" s="116" t="s">
        <v>3</v>
      </c>
      <c r="F4" s="116" t="s">
        <v>1</v>
      </c>
      <c r="G4" s="116" t="s">
        <v>2</v>
      </c>
      <c r="H4" s="127" t="s">
        <v>3</v>
      </c>
      <c r="I4" s="127" t="s">
        <v>1</v>
      </c>
      <c r="J4" s="127" t="s">
        <v>2</v>
      </c>
      <c r="K4" s="116" t="s">
        <v>3</v>
      </c>
      <c r="L4" s="116" t="s">
        <v>1</v>
      </c>
      <c r="M4" s="116" t="s">
        <v>2</v>
      </c>
      <c r="N4" s="116" t="s">
        <v>3</v>
      </c>
      <c r="O4" s="116" t="s">
        <v>1</v>
      </c>
      <c r="P4" s="116" t="s">
        <v>2</v>
      </c>
      <c r="Q4" s="116" t="s">
        <v>3</v>
      </c>
      <c r="R4" s="116" t="s">
        <v>1</v>
      </c>
      <c r="S4" s="117" t="s">
        <v>2</v>
      </c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</row>
    <row r="5" spans="1:163" s="119" customFormat="1" ht="22.9" customHeight="1" x14ac:dyDescent="0.15">
      <c r="A5" s="120">
        <v>2015</v>
      </c>
      <c r="B5" s="131">
        <f t="shared" ref="B5:B36" si="0">SUM(C5:D5)</f>
        <v>1472199</v>
      </c>
      <c r="C5" s="132">
        <f t="shared" ref="C5:C36" si="1">SUM(F5,I5,L5,O5,R5)</f>
        <v>729662</v>
      </c>
      <c r="D5" s="132">
        <f t="shared" ref="D5:D36" si="2">SUM(G5,J5,M5,P5,S5)</f>
        <v>742537</v>
      </c>
      <c r="E5" s="133">
        <f>SUM(E6,E12,E18,E24,E30,E36,E42,E48,E54,E60,E66,E72,E78,E84,E90,E96,E102,E108,E114,E120,E126)</f>
        <v>98784</v>
      </c>
      <c r="F5" s="133">
        <f>SUM(F6,F12,F18,F24,F30,F36,F42,F48,F54,F60,F66,F72,F78,F84,F90,F96,F102,F108,F114,F120,F126)</f>
        <v>49362</v>
      </c>
      <c r="G5" s="133">
        <f>SUM(G6,G12,G18,G24,G30,G36,G42,G48,G54,G60,G66,G72,G78,G84,G90,G96,G102,G108,G114,G120,G126)</f>
        <v>49422</v>
      </c>
      <c r="H5" s="134">
        <v>305028</v>
      </c>
      <c r="I5" s="134">
        <v>149987</v>
      </c>
      <c r="J5" s="134">
        <v>155041</v>
      </c>
      <c r="K5" s="133">
        <v>221318</v>
      </c>
      <c r="L5" s="133">
        <v>107110</v>
      </c>
      <c r="M5" s="133">
        <v>114208</v>
      </c>
      <c r="N5" s="133">
        <v>446316</v>
      </c>
      <c r="O5" s="133">
        <v>221958</v>
      </c>
      <c r="P5" s="133">
        <v>224358</v>
      </c>
      <c r="Q5" s="149">
        <v>400753</v>
      </c>
      <c r="R5" s="149">
        <v>201245</v>
      </c>
      <c r="S5" s="149">
        <v>199508</v>
      </c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</row>
    <row r="6" spans="1:163" s="119" customFormat="1" ht="22.9" customHeight="1" x14ac:dyDescent="0.15">
      <c r="A6" s="120" t="s">
        <v>56</v>
      </c>
      <c r="B6" s="135">
        <f t="shared" si="0"/>
        <v>68003</v>
      </c>
      <c r="C6" s="136">
        <f t="shared" si="1"/>
        <v>35084</v>
      </c>
      <c r="D6" s="136">
        <f t="shared" si="2"/>
        <v>32919</v>
      </c>
      <c r="E6" s="137">
        <f>SUM(E7:E11)</f>
        <v>3613</v>
      </c>
      <c r="F6" s="137">
        <f>SUM(F7:F11)</f>
        <v>1862</v>
      </c>
      <c r="G6" s="137">
        <f>SUM(G7:G11)</f>
        <v>1751</v>
      </c>
      <c r="H6" s="138">
        <v>12428</v>
      </c>
      <c r="I6" s="138">
        <v>6372</v>
      </c>
      <c r="J6" s="138">
        <v>6056</v>
      </c>
      <c r="K6" s="137">
        <v>8984</v>
      </c>
      <c r="L6" s="137">
        <v>4583</v>
      </c>
      <c r="M6" s="137">
        <v>4401</v>
      </c>
      <c r="N6" s="137">
        <v>19445</v>
      </c>
      <c r="O6" s="137">
        <v>10069</v>
      </c>
      <c r="P6" s="137">
        <v>9376</v>
      </c>
      <c r="Q6" s="137">
        <v>23533</v>
      </c>
      <c r="R6" s="137">
        <v>12198</v>
      </c>
      <c r="S6" s="137">
        <v>11335</v>
      </c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18"/>
      <c r="DZ6" s="118"/>
      <c r="EA6" s="118"/>
      <c r="EB6" s="118"/>
      <c r="EC6" s="118"/>
      <c r="ED6" s="118"/>
      <c r="EE6" s="118"/>
      <c r="EF6" s="118"/>
      <c r="EG6" s="118"/>
      <c r="EH6" s="118"/>
      <c r="EI6" s="118"/>
      <c r="EJ6" s="118"/>
      <c r="EK6" s="118"/>
      <c r="EL6" s="118"/>
      <c r="EM6" s="118"/>
      <c r="EN6" s="118"/>
      <c r="EO6" s="118"/>
      <c r="EP6" s="118"/>
      <c r="EQ6" s="118"/>
      <c r="ER6" s="118"/>
      <c r="ES6" s="118"/>
      <c r="ET6" s="118"/>
      <c r="EU6" s="118"/>
      <c r="EV6" s="118"/>
      <c r="EW6" s="118"/>
      <c r="EX6" s="118"/>
      <c r="EY6" s="118"/>
      <c r="EZ6" s="118"/>
      <c r="FA6" s="118"/>
      <c r="FB6" s="118"/>
      <c r="FC6" s="118"/>
      <c r="FD6" s="118"/>
      <c r="FE6" s="118"/>
      <c r="FF6" s="118"/>
      <c r="FG6" s="118"/>
    </row>
    <row r="7" spans="1:163" s="123" customFormat="1" ht="15.6" customHeight="1" x14ac:dyDescent="0.15">
      <c r="A7" s="121" t="s">
        <v>322</v>
      </c>
      <c r="B7" s="150">
        <f t="shared" si="0"/>
        <v>12045</v>
      </c>
      <c r="C7" s="151">
        <f t="shared" si="1"/>
        <v>6213</v>
      </c>
      <c r="D7" s="151">
        <f t="shared" si="2"/>
        <v>5832</v>
      </c>
      <c r="E7" s="129">
        <v>655</v>
      </c>
      <c r="F7" s="129">
        <v>348</v>
      </c>
      <c r="G7" s="129">
        <v>307</v>
      </c>
      <c r="H7" s="141">
        <v>2154</v>
      </c>
      <c r="I7" s="141">
        <v>1109</v>
      </c>
      <c r="J7" s="141">
        <v>1045</v>
      </c>
      <c r="K7" s="129">
        <v>1548</v>
      </c>
      <c r="L7" s="129">
        <v>764</v>
      </c>
      <c r="M7" s="129">
        <v>784</v>
      </c>
      <c r="N7" s="129">
        <v>3703</v>
      </c>
      <c r="O7" s="129">
        <v>1936</v>
      </c>
      <c r="P7" s="129">
        <v>1767</v>
      </c>
      <c r="Q7" s="142">
        <v>3985</v>
      </c>
      <c r="R7" s="142">
        <v>2056</v>
      </c>
      <c r="S7" s="142">
        <v>1929</v>
      </c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23" customFormat="1" ht="15.6" customHeight="1" x14ac:dyDescent="0.15">
      <c r="A8" s="121" t="s">
        <v>347</v>
      </c>
      <c r="B8" s="139">
        <f t="shared" si="0"/>
        <v>12920</v>
      </c>
      <c r="C8" s="140">
        <f t="shared" si="1"/>
        <v>6633</v>
      </c>
      <c r="D8" s="140">
        <f t="shared" si="2"/>
        <v>6287</v>
      </c>
      <c r="E8" s="129">
        <v>772</v>
      </c>
      <c r="F8" s="129">
        <v>418</v>
      </c>
      <c r="G8" s="129">
        <v>354</v>
      </c>
      <c r="H8" s="141">
        <v>2314</v>
      </c>
      <c r="I8" s="141">
        <v>1171</v>
      </c>
      <c r="J8" s="141">
        <v>1143</v>
      </c>
      <c r="K8" s="129">
        <v>1723</v>
      </c>
      <c r="L8" s="129">
        <v>900</v>
      </c>
      <c r="M8" s="129">
        <v>823</v>
      </c>
      <c r="N8" s="129">
        <v>3785</v>
      </c>
      <c r="O8" s="129">
        <v>1920</v>
      </c>
      <c r="P8" s="129">
        <v>1865</v>
      </c>
      <c r="Q8" s="129">
        <v>4326</v>
      </c>
      <c r="R8" s="129">
        <v>2224</v>
      </c>
      <c r="S8" s="129">
        <v>2102</v>
      </c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23" customFormat="1" ht="15.6" customHeight="1" x14ac:dyDescent="0.15">
      <c r="A9" s="121" t="s">
        <v>133</v>
      </c>
      <c r="B9" s="139">
        <f t="shared" si="0"/>
        <v>13194</v>
      </c>
      <c r="C9" s="140">
        <f t="shared" si="1"/>
        <v>6775</v>
      </c>
      <c r="D9" s="140">
        <f t="shared" si="2"/>
        <v>6419</v>
      </c>
      <c r="E9" s="129">
        <v>711</v>
      </c>
      <c r="F9" s="129">
        <v>358</v>
      </c>
      <c r="G9" s="129">
        <v>353</v>
      </c>
      <c r="H9" s="141">
        <v>2477</v>
      </c>
      <c r="I9" s="141">
        <v>1248</v>
      </c>
      <c r="J9" s="141">
        <v>1229</v>
      </c>
      <c r="K9" s="129">
        <v>1691</v>
      </c>
      <c r="L9" s="129">
        <v>863</v>
      </c>
      <c r="M9" s="129">
        <v>828</v>
      </c>
      <c r="N9" s="129">
        <v>3730</v>
      </c>
      <c r="O9" s="129">
        <v>1956</v>
      </c>
      <c r="P9" s="129">
        <v>1774</v>
      </c>
      <c r="Q9" s="129">
        <v>4585</v>
      </c>
      <c r="R9" s="129">
        <v>2350</v>
      </c>
      <c r="S9" s="129">
        <v>2235</v>
      </c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3" customFormat="1" ht="15.6" customHeight="1" x14ac:dyDescent="0.15">
      <c r="A10" s="121" t="s">
        <v>311</v>
      </c>
      <c r="B10" s="139">
        <f t="shared" si="0"/>
        <v>15104</v>
      </c>
      <c r="C10" s="140">
        <f t="shared" si="1"/>
        <v>7850</v>
      </c>
      <c r="D10" s="140">
        <f t="shared" si="2"/>
        <v>7254</v>
      </c>
      <c r="E10" s="129">
        <v>766</v>
      </c>
      <c r="F10" s="129">
        <v>387</v>
      </c>
      <c r="G10" s="129">
        <v>379</v>
      </c>
      <c r="H10" s="141">
        <v>2758</v>
      </c>
      <c r="I10" s="141">
        <v>1450</v>
      </c>
      <c r="J10" s="141">
        <v>1308</v>
      </c>
      <c r="K10" s="129">
        <v>2037</v>
      </c>
      <c r="L10" s="129">
        <v>1063</v>
      </c>
      <c r="M10" s="129">
        <v>974</v>
      </c>
      <c r="N10" s="129">
        <v>4175</v>
      </c>
      <c r="O10" s="129">
        <v>2144</v>
      </c>
      <c r="P10" s="129">
        <v>2031</v>
      </c>
      <c r="Q10" s="129">
        <v>5368</v>
      </c>
      <c r="R10" s="129">
        <v>2806</v>
      </c>
      <c r="S10" s="129">
        <v>2562</v>
      </c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122"/>
      <c r="DZ10" s="122"/>
      <c r="EA10" s="122"/>
      <c r="EB10" s="122"/>
      <c r="EC10" s="122"/>
      <c r="ED10" s="122"/>
      <c r="EE10" s="122"/>
      <c r="EF10" s="122"/>
      <c r="EG10" s="122"/>
      <c r="EH10" s="122"/>
      <c r="EI10" s="122"/>
      <c r="EJ10" s="122"/>
      <c r="EK10" s="122"/>
      <c r="EL10" s="122"/>
      <c r="EM10" s="122"/>
      <c r="EN10" s="122"/>
      <c r="EO10" s="122"/>
      <c r="EP10" s="122"/>
      <c r="EQ10" s="122"/>
      <c r="ER10" s="122"/>
      <c r="ES10" s="122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</row>
    <row r="11" spans="1:163" s="123" customFormat="1" ht="15.6" customHeight="1" x14ac:dyDescent="0.15">
      <c r="A11" s="121" t="s">
        <v>316</v>
      </c>
      <c r="B11" s="139">
        <f t="shared" si="0"/>
        <v>14740</v>
      </c>
      <c r="C11" s="140">
        <f t="shared" si="1"/>
        <v>7613</v>
      </c>
      <c r="D11" s="140">
        <f t="shared" si="2"/>
        <v>7127</v>
      </c>
      <c r="E11" s="129">
        <v>709</v>
      </c>
      <c r="F11" s="129">
        <v>351</v>
      </c>
      <c r="G11" s="129">
        <v>358</v>
      </c>
      <c r="H11" s="141">
        <v>2725</v>
      </c>
      <c r="I11" s="141">
        <v>1394</v>
      </c>
      <c r="J11" s="141">
        <v>1331</v>
      </c>
      <c r="K11" s="129">
        <v>1985</v>
      </c>
      <c r="L11" s="129">
        <v>993</v>
      </c>
      <c r="M11" s="129">
        <v>992</v>
      </c>
      <c r="N11" s="129">
        <v>4052</v>
      </c>
      <c r="O11" s="129">
        <v>2113</v>
      </c>
      <c r="P11" s="129">
        <v>1939</v>
      </c>
      <c r="Q11" s="129">
        <v>5269</v>
      </c>
      <c r="R11" s="129">
        <v>2762</v>
      </c>
      <c r="S11" s="129">
        <v>2507</v>
      </c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2"/>
      <c r="DT11" s="122"/>
      <c r="DU11" s="122"/>
      <c r="DV11" s="122"/>
      <c r="DW11" s="122"/>
      <c r="DX11" s="122"/>
      <c r="DY11" s="122"/>
      <c r="DZ11" s="122"/>
      <c r="EA11" s="122"/>
      <c r="EB11" s="122"/>
      <c r="EC11" s="122"/>
      <c r="ED11" s="122"/>
      <c r="EE11" s="122"/>
      <c r="EF11" s="122"/>
      <c r="EG11" s="122"/>
      <c r="EH11" s="122"/>
      <c r="EI11" s="122"/>
      <c r="EJ11" s="122"/>
      <c r="EK11" s="122"/>
      <c r="EL11" s="122"/>
      <c r="EM11" s="122"/>
      <c r="EN11" s="122"/>
      <c r="EO11" s="122"/>
      <c r="EP11" s="122"/>
      <c r="EQ11" s="122"/>
      <c r="ER11" s="122"/>
      <c r="ES11" s="122"/>
      <c r="ET11" s="122"/>
      <c r="EU11" s="122"/>
      <c r="EV11" s="122"/>
      <c r="EW11" s="122"/>
      <c r="EX11" s="122"/>
      <c r="EY11" s="122"/>
      <c r="EZ11" s="122"/>
      <c r="FA11" s="122"/>
      <c r="FB11" s="122"/>
      <c r="FC11" s="122"/>
      <c r="FD11" s="122"/>
      <c r="FE11" s="122"/>
      <c r="FF11" s="122"/>
      <c r="FG11" s="122"/>
    </row>
    <row r="12" spans="1:163" s="119" customFormat="1" ht="22.9" customHeight="1" x14ac:dyDescent="0.15">
      <c r="A12" s="124" t="s">
        <v>50</v>
      </c>
      <c r="B12" s="135">
        <f t="shared" si="0"/>
        <v>75697</v>
      </c>
      <c r="C12" s="136">
        <f t="shared" si="1"/>
        <v>39126</v>
      </c>
      <c r="D12" s="136">
        <f t="shared" si="2"/>
        <v>36571</v>
      </c>
      <c r="E12" s="137">
        <f>SUM(E13:E17)</f>
        <v>2992</v>
      </c>
      <c r="F12" s="137">
        <f>SUM(F13:F17)</f>
        <v>1529</v>
      </c>
      <c r="G12" s="137">
        <f>SUM(G13:G17)</f>
        <v>1463</v>
      </c>
      <c r="H12" s="138">
        <v>14806</v>
      </c>
      <c r="I12" s="138">
        <v>7632</v>
      </c>
      <c r="J12" s="138">
        <v>7174</v>
      </c>
      <c r="K12" s="137">
        <v>10269</v>
      </c>
      <c r="L12" s="137">
        <v>5281</v>
      </c>
      <c r="M12" s="137">
        <v>4988</v>
      </c>
      <c r="N12" s="137">
        <v>20466</v>
      </c>
      <c r="O12" s="137">
        <v>10729</v>
      </c>
      <c r="P12" s="137">
        <v>9737</v>
      </c>
      <c r="Q12" s="152">
        <v>27164</v>
      </c>
      <c r="R12" s="152">
        <v>13955</v>
      </c>
      <c r="S12" s="152">
        <v>13209</v>
      </c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</row>
    <row r="13" spans="1:163" s="123" customFormat="1" ht="15.6" customHeight="1" x14ac:dyDescent="0.15">
      <c r="A13" s="121" t="s">
        <v>318</v>
      </c>
      <c r="B13" s="139">
        <f t="shared" si="0"/>
        <v>15023</v>
      </c>
      <c r="C13" s="140">
        <f t="shared" si="1"/>
        <v>7753</v>
      </c>
      <c r="D13" s="140">
        <f t="shared" si="2"/>
        <v>7270</v>
      </c>
      <c r="E13" s="129">
        <v>650</v>
      </c>
      <c r="F13" s="129">
        <v>337</v>
      </c>
      <c r="G13" s="129">
        <v>313</v>
      </c>
      <c r="H13" s="141">
        <v>2782</v>
      </c>
      <c r="I13" s="141">
        <v>1447</v>
      </c>
      <c r="J13" s="141">
        <v>1335</v>
      </c>
      <c r="K13" s="129">
        <v>2069</v>
      </c>
      <c r="L13" s="129">
        <v>1077</v>
      </c>
      <c r="M13" s="129">
        <v>992</v>
      </c>
      <c r="N13" s="129">
        <v>4078</v>
      </c>
      <c r="O13" s="129">
        <v>2081</v>
      </c>
      <c r="P13" s="129">
        <v>1997</v>
      </c>
      <c r="Q13" s="142">
        <v>5444</v>
      </c>
      <c r="R13" s="142">
        <v>2811</v>
      </c>
      <c r="S13" s="142">
        <v>2633</v>
      </c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2"/>
      <c r="DY13" s="122"/>
      <c r="DZ13" s="122"/>
      <c r="EA13" s="122"/>
      <c r="EB13" s="122"/>
      <c r="EC13" s="122"/>
      <c r="ED13" s="122"/>
      <c r="EE13" s="122"/>
      <c r="EF13" s="122"/>
      <c r="EG13" s="122"/>
      <c r="EH13" s="122"/>
      <c r="EI13" s="122"/>
      <c r="EJ13" s="122"/>
      <c r="EK13" s="122"/>
      <c r="EL13" s="122"/>
      <c r="EM13" s="122"/>
      <c r="EN13" s="122"/>
      <c r="EO13" s="122"/>
      <c r="EP13" s="122"/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</row>
    <row r="14" spans="1:163" s="123" customFormat="1" ht="15.6" customHeight="1" x14ac:dyDescent="0.15">
      <c r="A14" s="121" t="s">
        <v>134</v>
      </c>
      <c r="B14" s="139">
        <f t="shared" si="0"/>
        <v>14573</v>
      </c>
      <c r="C14" s="140">
        <f t="shared" si="1"/>
        <v>7514</v>
      </c>
      <c r="D14" s="140">
        <f t="shared" si="2"/>
        <v>7059</v>
      </c>
      <c r="E14" s="129">
        <v>553</v>
      </c>
      <c r="F14" s="129">
        <v>286</v>
      </c>
      <c r="G14" s="129">
        <v>267</v>
      </c>
      <c r="H14" s="141">
        <v>2822</v>
      </c>
      <c r="I14" s="141">
        <v>1440</v>
      </c>
      <c r="J14" s="141">
        <v>1382</v>
      </c>
      <c r="K14" s="129">
        <v>1950</v>
      </c>
      <c r="L14" s="129">
        <v>1004</v>
      </c>
      <c r="M14" s="129">
        <v>946</v>
      </c>
      <c r="N14" s="129">
        <v>3967</v>
      </c>
      <c r="O14" s="129">
        <v>2121</v>
      </c>
      <c r="P14" s="129">
        <v>1846</v>
      </c>
      <c r="Q14" s="129">
        <v>5281</v>
      </c>
      <c r="R14" s="129">
        <v>2663</v>
      </c>
      <c r="S14" s="129">
        <v>2618</v>
      </c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2"/>
      <c r="DP14" s="122"/>
      <c r="DQ14" s="122"/>
      <c r="DR14" s="122"/>
      <c r="DS14" s="122"/>
      <c r="DT14" s="122"/>
      <c r="DU14" s="122"/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2"/>
      <c r="EH14" s="122"/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</row>
    <row r="15" spans="1:163" s="123" customFormat="1" ht="15.6" customHeight="1" x14ac:dyDescent="0.15">
      <c r="A15" s="121" t="s">
        <v>319</v>
      </c>
      <c r="B15" s="139">
        <f t="shared" si="0"/>
        <v>15067</v>
      </c>
      <c r="C15" s="140">
        <f t="shared" si="1"/>
        <v>7694</v>
      </c>
      <c r="D15" s="140">
        <f t="shared" si="2"/>
        <v>7373</v>
      </c>
      <c r="E15" s="129">
        <v>579</v>
      </c>
      <c r="F15" s="129">
        <v>295</v>
      </c>
      <c r="G15" s="129">
        <v>284</v>
      </c>
      <c r="H15" s="141">
        <v>2924</v>
      </c>
      <c r="I15" s="141">
        <v>1482</v>
      </c>
      <c r="J15" s="141">
        <v>1442</v>
      </c>
      <c r="K15" s="129">
        <v>2080</v>
      </c>
      <c r="L15" s="129">
        <v>1078</v>
      </c>
      <c r="M15" s="129">
        <v>1002</v>
      </c>
      <c r="N15" s="129">
        <v>4070</v>
      </c>
      <c r="O15" s="129">
        <v>2097</v>
      </c>
      <c r="P15" s="129">
        <v>1973</v>
      </c>
      <c r="Q15" s="129">
        <v>5414</v>
      </c>
      <c r="R15" s="129">
        <v>2742</v>
      </c>
      <c r="S15" s="129">
        <v>2672</v>
      </c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122"/>
      <c r="ED15" s="122"/>
      <c r="EE15" s="122"/>
      <c r="EF15" s="122"/>
      <c r="EG15" s="122"/>
      <c r="EH15" s="122"/>
      <c r="EI15" s="122"/>
      <c r="EJ15" s="122"/>
      <c r="EK15" s="122"/>
      <c r="EL15" s="122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22"/>
      <c r="EX15" s="122"/>
      <c r="EY15" s="122"/>
      <c r="EZ15" s="122"/>
      <c r="FA15" s="122"/>
      <c r="FB15" s="122"/>
      <c r="FC15" s="122"/>
      <c r="FD15" s="122"/>
      <c r="FE15" s="122"/>
      <c r="FF15" s="122"/>
      <c r="FG15" s="122"/>
    </row>
    <row r="16" spans="1:163" s="123" customFormat="1" ht="15.6" customHeight="1" x14ac:dyDescent="0.15">
      <c r="A16" s="121" t="s">
        <v>314</v>
      </c>
      <c r="B16" s="139">
        <f t="shared" si="0"/>
        <v>16287</v>
      </c>
      <c r="C16" s="140">
        <f t="shared" si="1"/>
        <v>8504</v>
      </c>
      <c r="D16" s="140">
        <f t="shared" si="2"/>
        <v>7783</v>
      </c>
      <c r="E16" s="129">
        <v>617</v>
      </c>
      <c r="F16" s="129">
        <v>301</v>
      </c>
      <c r="G16" s="129">
        <v>316</v>
      </c>
      <c r="H16" s="141">
        <v>3238</v>
      </c>
      <c r="I16" s="141">
        <v>1671</v>
      </c>
      <c r="J16" s="141">
        <v>1567</v>
      </c>
      <c r="K16" s="129">
        <v>2159</v>
      </c>
      <c r="L16" s="129">
        <v>1112</v>
      </c>
      <c r="M16" s="129">
        <v>1047</v>
      </c>
      <c r="N16" s="129">
        <v>4414</v>
      </c>
      <c r="O16" s="129">
        <v>2360</v>
      </c>
      <c r="P16" s="129">
        <v>2054</v>
      </c>
      <c r="Q16" s="129">
        <v>5859</v>
      </c>
      <c r="R16" s="129">
        <v>3060</v>
      </c>
      <c r="S16" s="129">
        <v>2799</v>
      </c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122"/>
      <c r="ED16" s="122"/>
      <c r="EE16" s="122"/>
      <c r="EF16" s="122"/>
      <c r="EG16" s="122"/>
      <c r="EH16" s="122"/>
      <c r="EI16" s="122"/>
      <c r="EJ16" s="122"/>
      <c r="EK16" s="122"/>
      <c r="EL16" s="122"/>
      <c r="EM16" s="122"/>
      <c r="EN16" s="122"/>
      <c r="EO16" s="122"/>
      <c r="EP16" s="122"/>
      <c r="EQ16" s="122"/>
      <c r="ER16" s="122"/>
      <c r="ES16" s="122"/>
      <c r="ET16" s="122"/>
      <c r="EU16" s="122"/>
      <c r="EV16" s="122"/>
      <c r="EW16" s="122"/>
      <c r="EX16" s="122"/>
      <c r="EY16" s="122"/>
      <c r="EZ16" s="122"/>
      <c r="FA16" s="122"/>
      <c r="FB16" s="122"/>
      <c r="FC16" s="122"/>
      <c r="FD16" s="122"/>
      <c r="FE16" s="122"/>
      <c r="FF16" s="122"/>
      <c r="FG16" s="122"/>
    </row>
    <row r="17" spans="1:163" s="123" customFormat="1" ht="15.6" customHeight="1" x14ac:dyDescent="0.15">
      <c r="A17" s="121" t="s">
        <v>317</v>
      </c>
      <c r="B17" s="139">
        <f t="shared" si="0"/>
        <v>14747</v>
      </c>
      <c r="C17" s="140">
        <f t="shared" si="1"/>
        <v>7661</v>
      </c>
      <c r="D17" s="140">
        <f t="shared" si="2"/>
        <v>7086</v>
      </c>
      <c r="E17" s="129">
        <v>593</v>
      </c>
      <c r="F17" s="129">
        <v>310</v>
      </c>
      <c r="G17" s="129">
        <v>283</v>
      </c>
      <c r="H17" s="141">
        <v>3040</v>
      </c>
      <c r="I17" s="141">
        <v>1592</v>
      </c>
      <c r="J17" s="141">
        <v>1448</v>
      </c>
      <c r="K17" s="129">
        <v>2011</v>
      </c>
      <c r="L17" s="129">
        <v>1010</v>
      </c>
      <c r="M17" s="129">
        <v>1001</v>
      </c>
      <c r="N17" s="129">
        <v>3937</v>
      </c>
      <c r="O17" s="129">
        <v>2070</v>
      </c>
      <c r="P17" s="129">
        <v>1867</v>
      </c>
      <c r="Q17" s="129">
        <v>5166</v>
      </c>
      <c r="R17" s="129">
        <v>2679</v>
      </c>
      <c r="S17" s="129">
        <v>2487</v>
      </c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2"/>
      <c r="EH17" s="122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2"/>
      <c r="EU17" s="122"/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2"/>
    </row>
    <row r="18" spans="1:163" s="119" customFormat="1" ht="22.15" customHeight="1" x14ac:dyDescent="0.15">
      <c r="A18" s="124" t="s">
        <v>44</v>
      </c>
      <c r="B18" s="135">
        <f t="shared" si="0"/>
        <v>83692</v>
      </c>
      <c r="C18" s="136">
        <f t="shared" si="1"/>
        <v>43561</v>
      </c>
      <c r="D18" s="136">
        <f t="shared" si="2"/>
        <v>40131</v>
      </c>
      <c r="E18" s="137">
        <f>SUM(E19:E23)</f>
        <v>3454</v>
      </c>
      <c r="F18" s="137">
        <f>SUM(F19:F23)</f>
        <v>1844</v>
      </c>
      <c r="G18" s="137">
        <f>SUM(G19:G23)</f>
        <v>1610</v>
      </c>
      <c r="H18" s="138">
        <v>17769</v>
      </c>
      <c r="I18" s="138">
        <v>9323</v>
      </c>
      <c r="J18" s="138">
        <v>8446</v>
      </c>
      <c r="K18" s="137">
        <v>11549</v>
      </c>
      <c r="L18" s="137">
        <v>5888</v>
      </c>
      <c r="M18" s="137">
        <v>5661</v>
      </c>
      <c r="N18" s="137">
        <v>23157</v>
      </c>
      <c r="O18" s="137">
        <v>12199</v>
      </c>
      <c r="P18" s="137">
        <v>10958</v>
      </c>
      <c r="Q18" s="152">
        <v>27763</v>
      </c>
      <c r="R18" s="152">
        <v>14307</v>
      </c>
      <c r="S18" s="152">
        <v>13456</v>
      </c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8"/>
      <c r="DW18" s="118"/>
      <c r="DX18" s="118"/>
      <c r="DY18" s="118"/>
      <c r="DZ18" s="118"/>
      <c r="EA18" s="118"/>
      <c r="EB18" s="118"/>
      <c r="EC18" s="118"/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118"/>
    </row>
    <row r="19" spans="1:163" s="123" customFormat="1" ht="15.6" customHeight="1" x14ac:dyDescent="0.15">
      <c r="A19" s="121" t="s">
        <v>313</v>
      </c>
      <c r="B19" s="139">
        <f t="shared" si="0"/>
        <v>14375</v>
      </c>
      <c r="C19" s="140">
        <f t="shared" si="1"/>
        <v>7479</v>
      </c>
      <c r="D19" s="140">
        <f t="shared" si="2"/>
        <v>6896</v>
      </c>
      <c r="E19" s="129">
        <v>526</v>
      </c>
      <c r="F19" s="129">
        <v>284</v>
      </c>
      <c r="G19" s="129">
        <v>242</v>
      </c>
      <c r="H19" s="141">
        <v>2980</v>
      </c>
      <c r="I19" s="141">
        <v>1529</v>
      </c>
      <c r="J19" s="141">
        <v>1451</v>
      </c>
      <c r="K19" s="129">
        <v>1919</v>
      </c>
      <c r="L19" s="129">
        <v>988</v>
      </c>
      <c r="M19" s="129">
        <v>931</v>
      </c>
      <c r="N19" s="129">
        <v>3908</v>
      </c>
      <c r="O19" s="129">
        <v>2072</v>
      </c>
      <c r="P19" s="129">
        <v>1836</v>
      </c>
      <c r="Q19" s="142">
        <v>5042</v>
      </c>
      <c r="R19" s="142">
        <v>2606</v>
      </c>
      <c r="S19" s="142">
        <v>2436</v>
      </c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2"/>
      <c r="EJ19" s="122"/>
      <c r="EK19" s="122"/>
      <c r="EL19" s="122"/>
      <c r="EM19" s="122"/>
      <c r="EN19" s="122"/>
      <c r="EO19" s="122"/>
      <c r="EP19" s="122"/>
      <c r="EQ19" s="122"/>
      <c r="ER19" s="122"/>
      <c r="ES19" s="122"/>
      <c r="ET19" s="122"/>
      <c r="EU19" s="122"/>
      <c r="EV19" s="122"/>
      <c r="EW19" s="122"/>
      <c r="EX19" s="122"/>
      <c r="EY19" s="122"/>
      <c r="EZ19" s="122"/>
      <c r="FA19" s="122"/>
      <c r="FB19" s="122"/>
      <c r="FC19" s="122"/>
      <c r="FD19" s="122"/>
      <c r="FE19" s="122"/>
      <c r="FF19" s="122"/>
      <c r="FG19" s="122"/>
    </row>
    <row r="20" spans="1:163" s="123" customFormat="1" ht="15.6" customHeight="1" x14ac:dyDescent="0.15">
      <c r="A20" s="121" t="s">
        <v>136</v>
      </c>
      <c r="B20" s="139">
        <f t="shared" si="0"/>
        <v>15805</v>
      </c>
      <c r="C20" s="140">
        <f t="shared" si="1"/>
        <v>8193</v>
      </c>
      <c r="D20" s="140">
        <f t="shared" si="2"/>
        <v>7612</v>
      </c>
      <c r="E20" s="129">
        <v>678</v>
      </c>
      <c r="F20" s="129">
        <v>357</v>
      </c>
      <c r="G20" s="129">
        <v>321</v>
      </c>
      <c r="H20" s="141">
        <v>3282</v>
      </c>
      <c r="I20" s="141">
        <v>1692</v>
      </c>
      <c r="J20" s="141">
        <v>1590</v>
      </c>
      <c r="K20" s="129">
        <v>2157</v>
      </c>
      <c r="L20" s="129">
        <v>1117</v>
      </c>
      <c r="M20" s="129">
        <v>1040</v>
      </c>
      <c r="N20" s="129">
        <v>4263</v>
      </c>
      <c r="O20" s="129">
        <v>2239</v>
      </c>
      <c r="P20" s="129">
        <v>2024</v>
      </c>
      <c r="Q20" s="129">
        <v>5425</v>
      </c>
      <c r="R20" s="129">
        <v>2788</v>
      </c>
      <c r="S20" s="129">
        <v>2637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  <c r="CD20" s="122"/>
      <c r="CE20" s="122"/>
      <c r="CF20" s="122"/>
      <c r="CG20" s="122"/>
      <c r="CH20" s="122"/>
      <c r="CI20" s="122"/>
      <c r="CJ20" s="122"/>
      <c r="CK20" s="122"/>
      <c r="CL20" s="122"/>
      <c r="CM20" s="122"/>
      <c r="CN20" s="122"/>
      <c r="CO20" s="122"/>
      <c r="CP20" s="122"/>
      <c r="CQ20" s="122"/>
      <c r="CR20" s="122"/>
      <c r="CS20" s="122"/>
      <c r="CT20" s="122"/>
      <c r="CU20" s="122"/>
      <c r="CV20" s="122"/>
      <c r="CW20" s="122"/>
      <c r="CX20" s="122"/>
      <c r="CY20" s="122"/>
      <c r="CZ20" s="122"/>
      <c r="DA20" s="122"/>
      <c r="DB20" s="122"/>
      <c r="DC20" s="122"/>
      <c r="DD20" s="122"/>
      <c r="DE20" s="122"/>
      <c r="DF20" s="122"/>
      <c r="DG20" s="122"/>
      <c r="DH20" s="122"/>
      <c r="DI20" s="122"/>
      <c r="DJ20" s="122"/>
      <c r="DK20" s="122"/>
      <c r="DL20" s="122"/>
      <c r="DM20" s="122"/>
      <c r="DN20" s="122"/>
      <c r="DO20" s="122"/>
      <c r="DP20" s="122"/>
      <c r="DQ20" s="122"/>
      <c r="DR20" s="122"/>
      <c r="DS20" s="122"/>
      <c r="DT20" s="122"/>
      <c r="DU20" s="122"/>
      <c r="DV20" s="122"/>
      <c r="DW20" s="122"/>
      <c r="DX20" s="122"/>
      <c r="DY20" s="122"/>
      <c r="DZ20" s="122"/>
      <c r="EA20" s="122"/>
      <c r="EB20" s="122"/>
      <c r="EC20" s="122"/>
      <c r="ED20" s="122"/>
      <c r="EE20" s="122"/>
      <c r="EF20" s="122"/>
      <c r="EG20" s="122"/>
      <c r="EH20" s="122"/>
      <c r="EI20" s="122"/>
      <c r="EJ20" s="122"/>
      <c r="EK20" s="122"/>
      <c r="EL20" s="122"/>
      <c r="EM20" s="122"/>
      <c r="EN20" s="122"/>
      <c r="EO20" s="122"/>
      <c r="EP20" s="122"/>
      <c r="EQ20" s="122"/>
      <c r="ER20" s="122"/>
      <c r="ES20" s="122"/>
      <c r="ET20" s="122"/>
      <c r="EU20" s="122"/>
      <c r="EV20" s="122"/>
      <c r="EW20" s="122"/>
      <c r="EX20" s="122"/>
      <c r="EY20" s="122"/>
      <c r="EZ20" s="122"/>
      <c r="FA20" s="122"/>
      <c r="FB20" s="122"/>
      <c r="FC20" s="122"/>
      <c r="FD20" s="122"/>
      <c r="FE20" s="122"/>
      <c r="FF20" s="122"/>
      <c r="FG20" s="122"/>
    </row>
    <row r="21" spans="1:163" s="123" customFormat="1" ht="15.6" customHeight="1" x14ac:dyDescent="0.15">
      <c r="A21" s="121" t="s">
        <v>135</v>
      </c>
      <c r="B21" s="139">
        <f t="shared" si="0"/>
        <v>17159</v>
      </c>
      <c r="C21" s="140">
        <f t="shared" si="1"/>
        <v>9010</v>
      </c>
      <c r="D21" s="140">
        <f t="shared" si="2"/>
        <v>8149</v>
      </c>
      <c r="E21" s="129">
        <v>686</v>
      </c>
      <c r="F21" s="129">
        <v>380</v>
      </c>
      <c r="G21" s="129">
        <v>306</v>
      </c>
      <c r="H21" s="141">
        <v>3579</v>
      </c>
      <c r="I21" s="141">
        <v>1921</v>
      </c>
      <c r="J21" s="141">
        <v>1658</v>
      </c>
      <c r="K21" s="129">
        <v>2333</v>
      </c>
      <c r="L21" s="129">
        <v>1184</v>
      </c>
      <c r="M21" s="129">
        <v>1149</v>
      </c>
      <c r="N21" s="129">
        <v>4845</v>
      </c>
      <c r="O21" s="129">
        <v>2559</v>
      </c>
      <c r="P21" s="129">
        <v>2286</v>
      </c>
      <c r="Q21" s="129">
        <v>5716</v>
      </c>
      <c r="R21" s="129">
        <v>2966</v>
      </c>
      <c r="S21" s="129">
        <v>2750</v>
      </c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122"/>
      <c r="ED21" s="122"/>
      <c r="EE21" s="122"/>
      <c r="EF21" s="122"/>
      <c r="EG21" s="122"/>
      <c r="EH21" s="122"/>
      <c r="EI21" s="122"/>
      <c r="EJ21" s="122"/>
      <c r="EK21" s="122"/>
      <c r="EL21" s="122"/>
      <c r="EM21" s="122"/>
      <c r="EN21" s="122"/>
      <c r="EO21" s="122"/>
      <c r="EP21" s="122"/>
      <c r="EQ21" s="122"/>
      <c r="ER21" s="122"/>
      <c r="ES21" s="122"/>
      <c r="ET21" s="122"/>
      <c r="EU21" s="122"/>
      <c r="EV21" s="122"/>
      <c r="EW21" s="122"/>
      <c r="EX21" s="122"/>
      <c r="EY21" s="122"/>
      <c r="EZ21" s="122"/>
      <c r="FA21" s="122"/>
      <c r="FB21" s="122"/>
      <c r="FC21" s="122"/>
      <c r="FD21" s="122"/>
      <c r="FE21" s="122"/>
      <c r="FF21" s="122"/>
      <c r="FG21" s="122"/>
    </row>
    <row r="22" spans="1:163" s="123" customFormat="1" ht="15.6" customHeight="1" x14ac:dyDescent="0.15">
      <c r="A22" s="121" t="s">
        <v>306</v>
      </c>
      <c r="B22" s="139">
        <f t="shared" si="0"/>
        <v>16881</v>
      </c>
      <c r="C22" s="140">
        <f t="shared" si="1"/>
        <v>8793</v>
      </c>
      <c r="D22" s="140">
        <f t="shared" si="2"/>
        <v>8088</v>
      </c>
      <c r="E22" s="129">
        <v>705</v>
      </c>
      <c r="F22" s="129">
        <v>373</v>
      </c>
      <c r="G22" s="129">
        <v>332</v>
      </c>
      <c r="H22" s="141">
        <v>3681</v>
      </c>
      <c r="I22" s="141">
        <v>1993</v>
      </c>
      <c r="J22" s="141">
        <v>1688</v>
      </c>
      <c r="K22" s="129">
        <v>2406</v>
      </c>
      <c r="L22" s="129">
        <v>1208</v>
      </c>
      <c r="M22" s="129">
        <v>1198</v>
      </c>
      <c r="N22" s="129">
        <v>4711</v>
      </c>
      <c r="O22" s="129">
        <v>2462</v>
      </c>
      <c r="P22" s="129">
        <v>2249</v>
      </c>
      <c r="Q22" s="129">
        <v>5378</v>
      </c>
      <c r="R22" s="129">
        <v>2757</v>
      </c>
      <c r="S22" s="129">
        <v>2621</v>
      </c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  <c r="CD22" s="122"/>
      <c r="CE22" s="122"/>
      <c r="CF22" s="122"/>
      <c r="CG22" s="122"/>
      <c r="CH22" s="122"/>
      <c r="CI22" s="122"/>
      <c r="CJ22" s="122"/>
      <c r="CK22" s="122"/>
      <c r="CL22" s="122"/>
      <c r="CM22" s="122"/>
      <c r="CN22" s="122"/>
      <c r="CO22" s="122"/>
      <c r="CP22" s="122"/>
      <c r="CQ22" s="122"/>
      <c r="CR22" s="122"/>
      <c r="CS22" s="122"/>
      <c r="CT22" s="122"/>
      <c r="CU22" s="122"/>
      <c r="CV22" s="122"/>
      <c r="CW22" s="122"/>
      <c r="CX22" s="122"/>
      <c r="CY22" s="122"/>
      <c r="CZ22" s="122"/>
      <c r="DA22" s="122"/>
      <c r="DB22" s="122"/>
      <c r="DC22" s="122"/>
      <c r="DD22" s="122"/>
      <c r="DE22" s="122"/>
      <c r="DF22" s="122"/>
      <c r="DG22" s="122"/>
      <c r="DH22" s="122"/>
      <c r="DI22" s="122"/>
      <c r="DJ22" s="122"/>
      <c r="DK22" s="122"/>
      <c r="DL22" s="122"/>
      <c r="DM22" s="122"/>
      <c r="DN22" s="122"/>
      <c r="DO22" s="122"/>
      <c r="DP22" s="122"/>
      <c r="DQ22" s="122"/>
      <c r="DR22" s="122"/>
      <c r="DS22" s="122"/>
      <c r="DT22" s="122"/>
      <c r="DU22" s="122"/>
      <c r="DV22" s="122"/>
      <c r="DW22" s="122"/>
      <c r="DX22" s="122"/>
      <c r="DY22" s="122"/>
      <c r="DZ22" s="122"/>
      <c r="EA22" s="122"/>
      <c r="EB22" s="122"/>
      <c r="EC22" s="122"/>
      <c r="ED22" s="122"/>
      <c r="EE22" s="122"/>
      <c r="EF22" s="122"/>
      <c r="EG22" s="122"/>
      <c r="EH22" s="122"/>
      <c r="EI22" s="122"/>
      <c r="EJ22" s="122"/>
      <c r="EK22" s="122"/>
      <c r="EL22" s="122"/>
      <c r="EM22" s="122"/>
      <c r="EN22" s="122"/>
      <c r="EO22" s="122"/>
      <c r="EP22" s="122"/>
      <c r="EQ22" s="122"/>
      <c r="ER22" s="122"/>
      <c r="ES22" s="122"/>
      <c r="ET22" s="122"/>
      <c r="EU22" s="122"/>
      <c r="EV22" s="122"/>
      <c r="EW22" s="122"/>
      <c r="EX22" s="122"/>
      <c r="EY22" s="122"/>
      <c r="EZ22" s="122"/>
      <c r="FA22" s="122"/>
      <c r="FB22" s="122"/>
      <c r="FC22" s="122"/>
      <c r="FD22" s="122"/>
      <c r="FE22" s="122"/>
      <c r="FF22" s="122"/>
      <c r="FG22" s="122"/>
    </row>
    <row r="23" spans="1:163" s="123" customFormat="1" ht="15.6" customHeight="1" x14ac:dyDescent="0.15">
      <c r="A23" s="121" t="s">
        <v>309</v>
      </c>
      <c r="B23" s="139">
        <f t="shared" si="0"/>
        <v>19472</v>
      </c>
      <c r="C23" s="140">
        <f t="shared" si="1"/>
        <v>10086</v>
      </c>
      <c r="D23" s="140">
        <f t="shared" si="2"/>
        <v>9386</v>
      </c>
      <c r="E23" s="129">
        <v>859</v>
      </c>
      <c r="F23" s="129">
        <v>450</v>
      </c>
      <c r="G23" s="129">
        <v>409</v>
      </c>
      <c r="H23" s="141">
        <v>4247</v>
      </c>
      <c r="I23" s="141">
        <v>2188</v>
      </c>
      <c r="J23" s="141">
        <v>2059</v>
      </c>
      <c r="K23" s="129">
        <v>2734</v>
      </c>
      <c r="L23" s="129">
        <v>1391</v>
      </c>
      <c r="M23" s="129">
        <v>1343</v>
      </c>
      <c r="N23" s="129">
        <v>5430</v>
      </c>
      <c r="O23" s="129">
        <v>2867</v>
      </c>
      <c r="P23" s="129">
        <v>2563</v>
      </c>
      <c r="Q23" s="129">
        <v>6202</v>
      </c>
      <c r="R23" s="129">
        <v>3190</v>
      </c>
      <c r="S23" s="129">
        <v>3012</v>
      </c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2"/>
      <c r="CF23" s="122"/>
      <c r="CG23" s="122"/>
      <c r="CH23" s="122"/>
      <c r="CI23" s="122"/>
      <c r="CJ23" s="122"/>
      <c r="CK23" s="122"/>
      <c r="CL23" s="122"/>
      <c r="CM23" s="122"/>
      <c r="CN23" s="122"/>
      <c r="CO23" s="122"/>
      <c r="CP23" s="122"/>
      <c r="CQ23" s="122"/>
      <c r="CR23" s="122"/>
      <c r="CS23" s="122"/>
      <c r="CT23" s="122"/>
      <c r="CU23" s="122"/>
      <c r="CV23" s="122"/>
      <c r="CW23" s="122"/>
      <c r="CX23" s="122"/>
      <c r="CY23" s="122"/>
      <c r="CZ23" s="122"/>
      <c r="DA23" s="122"/>
      <c r="DB23" s="122"/>
      <c r="DC23" s="122"/>
      <c r="DD23" s="122"/>
      <c r="DE23" s="122"/>
      <c r="DF23" s="122"/>
      <c r="DG23" s="122"/>
      <c r="DH23" s="122"/>
      <c r="DI23" s="122"/>
      <c r="DJ23" s="122"/>
      <c r="DK23" s="122"/>
      <c r="DL23" s="122"/>
      <c r="DM23" s="122"/>
      <c r="DN23" s="122"/>
      <c r="DO23" s="122"/>
      <c r="DP23" s="122"/>
      <c r="DQ23" s="122"/>
      <c r="DR23" s="122"/>
      <c r="DS23" s="122"/>
      <c r="DT23" s="122"/>
      <c r="DU23" s="122"/>
      <c r="DV23" s="122"/>
      <c r="DW23" s="122"/>
      <c r="DX23" s="122"/>
      <c r="DY23" s="122"/>
      <c r="DZ23" s="122"/>
      <c r="EA23" s="122"/>
      <c r="EB23" s="122"/>
      <c r="EC23" s="122"/>
      <c r="ED23" s="122"/>
      <c r="EE23" s="122"/>
      <c r="EF23" s="122"/>
      <c r="EG23" s="122"/>
      <c r="EH23" s="122"/>
      <c r="EI23" s="122"/>
      <c r="EJ23" s="122"/>
      <c r="EK23" s="122"/>
      <c r="EL23" s="122"/>
      <c r="EM23" s="122"/>
      <c r="EN23" s="122"/>
      <c r="EO23" s="122"/>
      <c r="EP23" s="122"/>
      <c r="EQ23" s="122"/>
      <c r="ER23" s="122"/>
      <c r="ES23" s="122"/>
      <c r="ET23" s="122"/>
      <c r="EU23" s="122"/>
      <c r="EV23" s="122"/>
      <c r="EW23" s="122"/>
      <c r="EX23" s="122"/>
      <c r="EY23" s="122"/>
      <c r="EZ23" s="122"/>
      <c r="FA23" s="122"/>
      <c r="FB23" s="122"/>
      <c r="FC23" s="122"/>
      <c r="FD23" s="122"/>
      <c r="FE23" s="122"/>
      <c r="FF23" s="122"/>
      <c r="FG23" s="122"/>
    </row>
    <row r="24" spans="1:163" s="119" customFormat="1" ht="23.45" customHeight="1" x14ac:dyDescent="0.15">
      <c r="A24" s="124" t="s">
        <v>38</v>
      </c>
      <c r="B24" s="135">
        <f t="shared" si="0"/>
        <v>113313</v>
      </c>
      <c r="C24" s="136">
        <f t="shared" si="1"/>
        <v>58848</v>
      </c>
      <c r="D24" s="136">
        <f t="shared" si="2"/>
        <v>54465</v>
      </c>
      <c r="E24" s="137">
        <f>SUM(E25:E29)</f>
        <v>5509</v>
      </c>
      <c r="F24" s="137">
        <f>SUM(F25:F29)</f>
        <v>2855</v>
      </c>
      <c r="G24" s="137">
        <f>SUM(G25:G29)</f>
        <v>2654</v>
      </c>
      <c r="H24" s="138">
        <v>24518</v>
      </c>
      <c r="I24" s="138">
        <v>12910</v>
      </c>
      <c r="J24" s="138">
        <v>11608</v>
      </c>
      <c r="K24" s="137">
        <v>16620</v>
      </c>
      <c r="L24" s="137">
        <v>8438</v>
      </c>
      <c r="M24" s="137">
        <v>8182</v>
      </c>
      <c r="N24" s="137">
        <v>33324</v>
      </c>
      <c r="O24" s="137">
        <v>17354</v>
      </c>
      <c r="P24" s="137">
        <v>15970</v>
      </c>
      <c r="Q24" s="152">
        <v>33342</v>
      </c>
      <c r="R24" s="152">
        <v>17291</v>
      </c>
      <c r="S24" s="152">
        <v>16051</v>
      </c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/>
      <c r="DR24" s="118"/>
      <c r="DS24" s="118"/>
      <c r="DT24" s="118"/>
      <c r="DU24" s="118"/>
      <c r="DV24" s="118"/>
      <c r="DW24" s="118"/>
      <c r="DX24" s="118"/>
      <c r="DY24" s="118"/>
      <c r="DZ24" s="118"/>
      <c r="EA24" s="118"/>
      <c r="EB24" s="118"/>
      <c r="EC24" s="118"/>
      <c r="ED24" s="118"/>
      <c r="EE24" s="118"/>
      <c r="EF24" s="118"/>
      <c r="EG24" s="118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18"/>
      <c r="ES24" s="118"/>
      <c r="ET24" s="118"/>
      <c r="EU24" s="118"/>
      <c r="EV24" s="118"/>
      <c r="EW24" s="118"/>
      <c r="EX24" s="118"/>
      <c r="EY24" s="118"/>
      <c r="EZ24" s="118"/>
      <c r="FA24" s="118"/>
      <c r="FB24" s="118"/>
      <c r="FC24" s="118"/>
      <c r="FD24" s="118"/>
      <c r="FE24" s="118"/>
      <c r="FF24" s="118"/>
      <c r="FG24" s="118"/>
    </row>
    <row r="25" spans="1:163" s="123" customFormat="1" ht="15.6" customHeight="1" x14ac:dyDescent="0.15">
      <c r="A25" s="121" t="s">
        <v>320</v>
      </c>
      <c r="B25" s="139">
        <f t="shared" si="0"/>
        <v>22583</v>
      </c>
      <c r="C25" s="140">
        <f t="shared" si="1"/>
        <v>11777</v>
      </c>
      <c r="D25" s="140">
        <f t="shared" si="2"/>
        <v>10806</v>
      </c>
      <c r="E25" s="129">
        <v>1043</v>
      </c>
      <c r="F25" s="129">
        <v>550</v>
      </c>
      <c r="G25" s="129">
        <v>493</v>
      </c>
      <c r="H25" s="141">
        <v>4853</v>
      </c>
      <c r="I25" s="141">
        <v>2531</v>
      </c>
      <c r="J25" s="141">
        <v>2322</v>
      </c>
      <c r="K25" s="129">
        <v>3167</v>
      </c>
      <c r="L25" s="129">
        <v>1600</v>
      </c>
      <c r="M25" s="129">
        <v>1567</v>
      </c>
      <c r="N25" s="129">
        <v>6461</v>
      </c>
      <c r="O25" s="129">
        <v>3443</v>
      </c>
      <c r="P25" s="129">
        <v>3018</v>
      </c>
      <c r="Q25" s="142">
        <v>7059</v>
      </c>
      <c r="R25" s="142">
        <v>3653</v>
      </c>
      <c r="S25" s="142">
        <v>3406</v>
      </c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2"/>
      <c r="DN25" s="122"/>
      <c r="DO25" s="122"/>
      <c r="DP25" s="122"/>
      <c r="DQ25" s="122"/>
      <c r="DR25" s="122"/>
      <c r="DS25" s="122"/>
      <c r="DT25" s="122"/>
      <c r="DU25" s="122"/>
      <c r="DV25" s="122"/>
      <c r="DW25" s="122"/>
      <c r="DX25" s="122"/>
      <c r="DY25" s="122"/>
      <c r="DZ25" s="122"/>
      <c r="EA25" s="122"/>
      <c r="EB25" s="122"/>
      <c r="EC25" s="122"/>
      <c r="ED25" s="122"/>
      <c r="EE25" s="122"/>
      <c r="EF25" s="122"/>
      <c r="EG25" s="122"/>
      <c r="EH25" s="122"/>
      <c r="EI25" s="122"/>
      <c r="EJ25" s="122"/>
      <c r="EK25" s="122"/>
      <c r="EL25" s="122"/>
      <c r="EM25" s="122"/>
      <c r="EN25" s="122"/>
      <c r="EO25" s="122"/>
      <c r="EP25" s="122"/>
      <c r="EQ25" s="122"/>
      <c r="ER25" s="122"/>
      <c r="ES25" s="122"/>
      <c r="ET25" s="122"/>
      <c r="EU25" s="122"/>
      <c r="EV25" s="122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</row>
    <row r="26" spans="1:163" s="123" customFormat="1" ht="15.6" customHeight="1" x14ac:dyDescent="0.15">
      <c r="A26" s="121" t="s">
        <v>312</v>
      </c>
      <c r="B26" s="139">
        <f t="shared" si="0"/>
        <v>21625</v>
      </c>
      <c r="C26" s="140">
        <f t="shared" si="1"/>
        <v>11203</v>
      </c>
      <c r="D26" s="140">
        <f t="shared" si="2"/>
        <v>10422</v>
      </c>
      <c r="E26" s="129">
        <v>977</v>
      </c>
      <c r="F26" s="129">
        <v>510</v>
      </c>
      <c r="G26" s="129">
        <v>467</v>
      </c>
      <c r="H26" s="141">
        <v>4721</v>
      </c>
      <c r="I26" s="141">
        <v>2523</v>
      </c>
      <c r="J26" s="141">
        <v>2198</v>
      </c>
      <c r="K26" s="129">
        <v>3188</v>
      </c>
      <c r="L26" s="129">
        <v>1596</v>
      </c>
      <c r="M26" s="129">
        <v>1592</v>
      </c>
      <c r="N26" s="129">
        <v>6197</v>
      </c>
      <c r="O26" s="129">
        <v>3182</v>
      </c>
      <c r="P26" s="129">
        <v>3015</v>
      </c>
      <c r="Q26" s="129">
        <v>6542</v>
      </c>
      <c r="R26" s="129">
        <v>3392</v>
      </c>
      <c r="S26" s="129">
        <v>3150</v>
      </c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2"/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</row>
    <row r="27" spans="1:163" s="123" customFormat="1" ht="15.6" customHeight="1" x14ac:dyDescent="0.15">
      <c r="A27" s="121" t="s">
        <v>315</v>
      </c>
      <c r="B27" s="139">
        <f t="shared" si="0"/>
        <v>22490</v>
      </c>
      <c r="C27" s="140">
        <f t="shared" si="1"/>
        <v>11651</v>
      </c>
      <c r="D27" s="140">
        <f t="shared" si="2"/>
        <v>10839</v>
      </c>
      <c r="E27" s="129">
        <v>1125</v>
      </c>
      <c r="F27" s="129">
        <v>594</v>
      </c>
      <c r="G27" s="129">
        <v>531</v>
      </c>
      <c r="H27" s="141">
        <v>4867</v>
      </c>
      <c r="I27" s="141">
        <v>2542</v>
      </c>
      <c r="J27" s="141">
        <v>2325</v>
      </c>
      <c r="K27" s="129">
        <v>3398</v>
      </c>
      <c r="L27" s="129">
        <v>1748</v>
      </c>
      <c r="M27" s="129">
        <v>1650</v>
      </c>
      <c r="N27" s="129">
        <v>6539</v>
      </c>
      <c r="O27" s="129">
        <v>3393</v>
      </c>
      <c r="P27" s="129">
        <v>3146</v>
      </c>
      <c r="Q27" s="129">
        <v>6561</v>
      </c>
      <c r="R27" s="129">
        <v>3374</v>
      </c>
      <c r="S27" s="129">
        <v>3187</v>
      </c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  <c r="CA27" s="122"/>
      <c r="CB27" s="122"/>
      <c r="CC27" s="122"/>
      <c r="CD27" s="122"/>
      <c r="CE27" s="122"/>
      <c r="CF27" s="122"/>
      <c r="CG27" s="122"/>
      <c r="CH27" s="122"/>
      <c r="CI27" s="122"/>
      <c r="CJ27" s="122"/>
      <c r="CK27" s="122"/>
      <c r="CL27" s="122"/>
      <c r="CM27" s="122"/>
      <c r="CN27" s="122"/>
      <c r="CO27" s="122"/>
      <c r="CP27" s="122"/>
      <c r="CQ27" s="122"/>
      <c r="CR27" s="122"/>
      <c r="CS27" s="122"/>
      <c r="CT27" s="122"/>
      <c r="CU27" s="122"/>
      <c r="CV27" s="122"/>
      <c r="CW27" s="122"/>
      <c r="CX27" s="122"/>
      <c r="CY27" s="122"/>
      <c r="CZ27" s="122"/>
      <c r="DA27" s="122"/>
      <c r="DB27" s="122"/>
      <c r="DC27" s="122"/>
      <c r="DD27" s="122"/>
      <c r="DE27" s="122"/>
      <c r="DF27" s="122"/>
      <c r="DG27" s="122"/>
      <c r="DH27" s="122"/>
      <c r="DI27" s="122"/>
      <c r="DJ27" s="122"/>
      <c r="DK27" s="122"/>
      <c r="DL27" s="122"/>
      <c r="DM27" s="122"/>
      <c r="DN27" s="122"/>
      <c r="DO27" s="122"/>
      <c r="DP27" s="122"/>
      <c r="DQ27" s="122"/>
      <c r="DR27" s="122"/>
      <c r="DS27" s="122"/>
      <c r="DT27" s="122"/>
      <c r="DU27" s="122"/>
      <c r="DV27" s="122"/>
      <c r="DW27" s="122"/>
      <c r="DX27" s="122"/>
      <c r="DY27" s="122"/>
      <c r="DZ27" s="122"/>
      <c r="EA27" s="122"/>
      <c r="EB27" s="122"/>
      <c r="EC27" s="122"/>
      <c r="ED27" s="122"/>
      <c r="EE27" s="122"/>
      <c r="EF27" s="122"/>
      <c r="EG27" s="122"/>
      <c r="EH27" s="122"/>
      <c r="EI27" s="122"/>
      <c r="EJ27" s="122"/>
      <c r="EK27" s="122"/>
      <c r="EL27" s="122"/>
      <c r="EM27" s="122"/>
      <c r="EN27" s="122"/>
      <c r="EO27" s="122"/>
      <c r="EP27" s="122"/>
      <c r="EQ27" s="122"/>
      <c r="ER27" s="122"/>
      <c r="ES27" s="122"/>
      <c r="ET27" s="122"/>
      <c r="EU27" s="122"/>
      <c r="EV27" s="122"/>
      <c r="EW27" s="122"/>
      <c r="EX27" s="122"/>
      <c r="EY27" s="122"/>
      <c r="EZ27" s="122"/>
      <c r="FA27" s="122"/>
      <c r="FB27" s="122"/>
      <c r="FC27" s="122"/>
      <c r="FD27" s="122"/>
      <c r="FE27" s="122"/>
      <c r="FF27" s="122"/>
      <c r="FG27" s="122"/>
    </row>
    <row r="28" spans="1:163" s="123" customFormat="1" ht="15.6" customHeight="1" x14ac:dyDescent="0.15">
      <c r="A28" s="121" t="s">
        <v>305</v>
      </c>
      <c r="B28" s="139">
        <f t="shared" si="0"/>
        <v>23484</v>
      </c>
      <c r="C28" s="140">
        <f t="shared" si="1"/>
        <v>12104</v>
      </c>
      <c r="D28" s="140">
        <f t="shared" si="2"/>
        <v>11380</v>
      </c>
      <c r="E28" s="129">
        <v>1165</v>
      </c>
      <c r="F28" s="129">
        <v>596</v>
      </c>
      <c r="G28" s="129">
        <v>569</v>
      </c>
      <c r="H28" s="141">
        <v>5183</v>
      </c>
      <c r="I28" s="141">
        <v>2709</v>
      </c>
      <c r="J28" s="141">
        <v>2474</v>
      </c>
      <c r="K28" s="129">
        <v>3427</v>
      </c>
      <c r="L28" s="129">
        <v>1753</v>
      </c>
      <c r="M28" s="129">
        <v>1674</v>
      </c>
      <c r="N28" s="129">
        <v>7057</v>
      </c>
      <c r="O28" s="129">
        <v>3587</v>
      </c>
      <c r="P28" s="129">
        <v>3470</v>
      </c>
      <c r="Q28" s="129">
        <v>6652</v>
      </c>
      <c r="R28" s="129">
        <v>3459</v>
      </c>
      <c r="S28" s="129">
        <v>3193</v>
      </c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  <c r="CD28" s="122"/>
      <c r="CE28" s="122"/>
      <c r="CF28" s="122"/>
      <c r="CG28" s="122"/>
      <c r="CH28" s="122"/>
      <c r="CI28" s="122"/>
      <c r="CJ28" s="122"/>
      <c r="CK28" s="122"/>
      <c r="CL28" s="122"/>
      <c r="CM28" s="122"/>
      <c r="CN28" s="122"/>
      <c r="CO28" s="122"/>
      <c r="CP28" s="122"/>
      <c r="CQ28" s="122"/>
      <c r="CR28" s="122"/>
      <c r="CS28" s="122"/>
      <c r="CT28" s="122"/>
      <c r="CU28" s="122"/>
      <c r="CV28" s="122"/>
      <c r="CW28" s="122"/>
      <c r="CX28" s="122"/>
      <c r="CY28" s="122"/>
      <c r="CZ28" s="122"/>
      <c r="DA28" s="122"/>
      <c r="DB28" s="122"/>
      <c r="DC28" s="122"/>
      <c r="DD28" s="122"/>
      <c r="DE28" s="122"/>
      <c r="DF28" s="122"/>
      <c r="DG28" s="122"/>
      <c r="DH28" s="122"/>
      <c r="DI28" s="122"/>
      <c r="DJ28" s="122"/>
      <c r="DK28" s="122"/>
      <c r="DL28" s="122"/>
      <c r="DM28" s="122"/>
      <c r="DN28" s="122"/>
      <c r="DO28" s="122"/>
      <c r="DP28" s="122"/>
      <c r="DQ28" s="122"/>
      <c r="DR28" s="122"/>
      <c r="DS28" s="122"/>
      <c r="DT28" s="122"/>
      <c r="DU28" s="122"/>
      <c r="DV28" s="122"/>
      <c r="DW28" s="122"/>
      <c r="DX28" s="122"/>
      <c r="DY28" s="122"/>
      <c r="DZ28" s="122"/>
      <c r="EA28" s="122"/>
      <c r="EB28" s="122"/>
      <c r="EC28" s="122"/>
      <c r="ED28" s="122"/>
      <c r="EE28" s="122"/>
      <c r="EF28" s="122"/>
      <c r="EG28" s="122"/>
      <c r="EH28" s="122"/>
      <c r="EI28" s="122"/>
      <c r="EJ28" s="122"/>
      <c r="EK28" s="122"/>
      <c r="EL28" s="122"/>
      <c r="EM28" s="122"/>
      <c r="EN28" s="122"/>
      <c r="EO28" s="122"/>
      <c r="EP28" s="122"/>
      <c r="EQ28" s="122"/>
      <c r="ER28" s="122"/>
      <c r="ES28" s="122"/>
      <c r="ET28" s="122"/>
      <c r="EU28" s="122"/>
      <c r="EV28" s="122"/>
      <c r="EW28" s="122"/>
      <c r="EX28" s="122"/>
      <c r="EY28" s="122"/>
      <c r="EZ28" s="122"/>
      <c r="FA28" s="122"/>
      <c r="FB28" s="122"/>
      <c r="FC28" s="122"/>
      <c r="FD28" s="122"/>
      <c r="FE28" s="122"/>
      <c r="FF28" s="122"/>
      <c r="FG28" s="122"/>
    </row>
    <row r="29" spans="1:163" s="123" customFormat="1" ht="15.6" customHeight="1" x14ac:dyDescent="0.15">
      <c r="A29" s="121" t="s">
        <v>307</v>
      </c>
      <c r="B29" s="139">
        <f t="shared" si="0"/>
        <v>23131</v>
      </c>
      <c r="C29" s="140">
        <f t="shared" si="1"/>
        <v>12113</v>
      </c>
      <c r="D29" s="140">
        <f t="shared" si="2"/>
        <v>11018</v>
      </c>
      <c r="E29" s="129">
        <v>1199</v>
      </c>
      <c r="F29" s="129">
        <v>605</v>
      </c>
      <c r="G29" s="129">
        <v>594</v>
      </c>
      <c r="H29" s="141">
        <v>4894</v>
      </c>
      <c r="I29" s="141">
        <v>2605</v>
      </c>
      <c r="J29" s="141">
        <v>2289</v>
      </c>
      <c r="K29" s="129">
        <v>3440</v>
      </c>
      <c r="L29" s="129">
        <v>1741</v>
      </c>
      <c r="M29" s="129">
        <v>1699</v>
      </c>
      <c r="N29" s="129">
        <v>7070</v>
      </c>
      <c r="O29" s="129">
        <v>3749</v>
      </c>
      <c r="P29" s="129">
        <v>3321</v>
      </c>
      <c r="Q29" s="129">
        <v>6528</v>
      </c>
      <c r="R29" s="129">
        <v>3413</v>
      </c>
      <c r="S29" s="129">
        <v>3115</v>
      </c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</row>
    <row r="30" spans="1:163" s="119" customFormat="1" ht="21.6" customHeight="1" x14ac:dyDescent="0.15">
      <c r="A30" s="124" t="s">
        <v>32</v>
      </c>
      <c r="B30" s="135">
        <f t="shared" si="0"/>
        <v>112422</v>
      </c>
      <c r="C30" s="136">
        <f t="shared" si="1"/>
        <v>59137</v>
      </c>
      <c r="D30" s="136">
        <f t="shared" si="2"/>
        <v>53285</v>
      </c>
      <c r="E30" s="137">
        <f>SUM(E31:E35)</f>
        <v>6959</v>
      </c>
      <c r="F30" s="137">
        <f>SUM(F31:F35)</f>
        <v>3563</v>
      </c>
      <c r="G30" s="137">
        <f>SUM(G31:G35)</f>
        <v>3396</v>
      </c>
      <c r="H30" s="138">
        <v>24089</v>
      </c>
      <c r="I30" s="138">
        <v>12632</v>
      </c>
      <c r="J30" s="138">
        <v>11457</v>
      </c>
      <c r="K30" s="137">
        <v>16780</v>
      </c>
      <c r="L30" s="137">
        <v>8702</v>
      </c>
      <c r="M30" s="137">
        <v>8078</v>
      </c>
      <c r="N30" s="137">
        <v>35636</v>
      </c>
      <c r="O30" s="137">
        <v>18903</v>
      </c>
      <c r="P30" s="137">
        <v>16733</v>
      </c>
      <c r="Q30" s="152">
        <v>28958</v>
      </c>
      <c r="R30" s="152">
        <v>15337</v>
      </c>
      <c r="S30" s="152">
        <v>13621</v>
      </c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/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  <c r="FF30" s="118"/>
      <c r="FG30" s="118"/>
    </row>
    <row r="31" spans="1:163" s="123" customFormat="1" ht="15.6" customHeight="1" x14ac:dyDescent="0.15">
      <c r="A31" s="121" t="s">
        <v>137</v>
      </c>
      <c r="B31" s="139">
        <f t="shared" si="0"/>
        <v>23869</v>
      </c>
      <c r="C31" s="140">
        <f t="shared" si="1"/>
        <v>12356</v>
      </c>
      <c r="D31" s="140">
        <f t="shared" si="2"/>
        <v>11513</v>
      </c>
      <c r="E31" s="129">
        <v>1302</v>
      </c>
      <c r="F31" s="129">
        <v>623</v>
      </c>
      <c r="G31" s="129">
        <v>679</v>
      </c>
      <c r="H31" s="141">
        <v>5180</v>
      </c>
      <c r="I31" s="141">
        <v>2716</v>
      </c>
      <c r="J31" s="141">
        <v>2464</v>
      </c>
      <c r="K31" s="129">
        <v>3579</v>
      </c>
      <c r="L31" s="129">
        <v>1812</v>
      </c>
      <c r="M31" s="129">
        <v>1767</v>
      </c>
      <c r="N31" s="129">
        <v>7463</v>
      </c>
      <c r="O31" s="129">
        <v>3909</v>
      </c>
      <c r="P31" s="129">
        <v>3554</v>
      </c>
      <c r="Q31" s="142">
        <v>6345</v>
      </c>
      <c r="R31" s="142">
        <v>3296</v>
      </c>
      <c r="S31" s="142">
        <v>3049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122"/>
      <c r="EB31" s="122"/>
      <c r="EC31" s="122"/>
      <c r="ED31" s="122"/>
      <c r="EE31" s="122"/>
      <c r="EF31" s="122"/>
      <c r="EG31" s="122"/>
      <c r="EH31" s="122"/>
      <c r="EI31" s="122"/>
      <c r="EJ31" s="122"/>
      <c r="EK31" s="122"/>
      <c r="EL31" s="122"/>
      <c r="EM31" s="122"/>
      <c r="EN31" s="122"/>
      <c r="EO31" s="122"/>
      <c r="EP31" s="122"/>
      <c r="EQ31" s="122"/>
      <c r="ER31" s="122"/>
      <c r="ES31" s="122"/>
      <c r="ET31" s="122"/>
      <c r="EU31" s="122"/>
      <c r="EV31" s="122"/>
      <c r="EW31" s="122"/>
      <c r="EX31" s="122"/>
      <c r="EY31" s="122"/>
      <c r="EZ31" s="122"/>
      <c r="FA31" s="122"/>
      <c r="FB31" s="122"/>
      <c r="FC31" s="122"/>
      <c r="FD31" s="122"/>
      <c r="FE31" s="122"/>
      <c r="FF31" s="122"/>
      <c r="FG31" s="122"/>
    </row>
    <row r="32" spans="1:163" s="123" customFormat="1" ht="15.6" customHeight="1" x14ac:dyDescent="0.15">
      <c r="A32" s="121" t="s">
        <v>308</v>
      </c>
      <c r="B32" s="139">
        <f t="shared" si="0"/>
        <v>23355</v>
      </c>
      <c r="C32" s="140">
        <f t="shared" si="1"/>
        <v>12496</v>
      </c>
      <c r="D32" s="140">
        <f t="shared" si="2"/>
        <v>10859</v>
      </c>
      <c r="E32" s="129">
        <v>1428</v>
      </c>
      <c r="F32" s="129">
        <v>762</v>
      </c>
      <c r="G32" s="129">
        <v>666</v>
      </c>
      <c r="H32" s="141">
        <v>4950</v>
      </c>
      <c r="I32" s="141">
        <v>2646</v>
      </c>
      <c r="J32" s="141">
        <v>2304</v>
      </c>
      <c r="K32" s="129">
        <v>3459</v>
      </c>
      <c r="L32" s="129">
        <v>1807</v>
      </c>
      <c r="M32" s="129">
        <v>1652</v>
      </c>
      <c r="N32" s="129">
        <v>7328</v>
      </c>
      <c r="O32" s="129">
        <v>3966</v>
      </c>
      <c r="P32" s="129">
        <v>3362</v>
      </c>
      <c r="Q32" s="129">
        <v>6190</v>
      </c>
      <c r="R32" s="129">
        <v>3315</v>
      </c>
      <c r="S32" s="129">
        <v>2875</v>
      </c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  <c r="CO32" s="122"/>
      <c r="CP32" s="122"/>
      <c r="CQ32" s="122"/>
      <c r="CR32" s="122"/>
      <c r="CS32" s="122"/>
      <c r="CT32" s="122"/>
      <c r="CU32" s="122"/>
      <c r="CV32" s="122"/>
      <c r="CW32" s="122"/>
      <c r="CX32" s="122"/>
      <c r="CY32" s="122"/>
      <c r="CZ32" s="122"/>
      <c r="DA32" s="122"/>
      <c r="DB32" s="122"/>
      <c r="DC32" s="122"/>
      <c r="DD32" s="122"/>
      <c r="DE32" s="122"/>
      <c r="DF32" s="122"/>
      <c r="DG32" s="122"/>
      <c r="DH32" s="122"/>
      <c r="DI32" s="122"/>
      <c r="DJ32" s="122"/>
      <c r="DK32" s="122"/>
      <c r="DL32" s="122"/>
      <c r="DM32" s="122"/>
      <c r="DN32" s="122"/>
      <c r="DO32" s="122"/>
      <c r="DP32" s="122"/>
      <c r="DQ32" s="122"/>
      <c r="DR32" s="122"/>
      <c r="DS32" s="122"/>
      <c r="DT32" s="122"/>
      <c r="DU32" s="122"/>
      <c r="DV32" s="122"/>
      <c r="DW32" s="122"/>
      <c r="DX32" s="122"/>
      <c r="DY32" s="122"/>
      <c r="DZ32" s="122"/>
      <c r="EA32" s="122"/>
      <c r="EB32" s="122"/>
      <c r="EC32" s="122"/>
      <c r="ED32" s="122"/>
      <c r="EE32" s="122"/>
      <c r="EF32" s="122"/>
      <c r="EG32" s="122"/>
      <c r="EH32" s="122"/>
      <c r="EI32" s="122"/>
      <c r="EJ32" s="122"/>
      <c r="EK32" s="122"/>
      <c r="EL32" s="122"/>
      <c r="EM32" s="122"/>
      <c r="EN32" s="122"/>
      <c r="EO32" s="122"/>
      <c r="EP32" s="122"/>
      <c r="EQ32" s="122"/>
      <c r="ER32" s="122"/>
      <c r="ES32" s="122"/>
      <c r="ET32" s="122"/>
      <c r="EU32" s="122"/>
      <c r="EV32" s="122"/>
      <c r="EW32" s="122"/>
      <c r="EX32" s="122"/>
      <c r="EY32" s="122"/>
      <c r="EZ32" s="122"/>
      <c r="FA32" s="122"/>
      <c r="FB32" s="122"/>
      <c r="FC32" s="122"/>
      <c r="FD32" s="122"/>
      <c r="FE32" s="122"/>
      <c r="FF32" s="122"/>
      <c r="FG32" s="122"/>
    </row>
    <row r="33" spans="1:163" s="123" customFormat="1" ht="15.6" customHeight="1" x14ac:dyDescent="0.15">
      <c r="A33" s="121" t="s">
        <v>271</v>
      </c>
      <c r="B33" s="139">
        <f t="shared" si="0"/>
        <v>22511</v>
      </c>
      <c r="C33" s="140">
        <f t="shared" si="1"/>
        <v>11910</v>
      </c>
      <c r="D33" s="140">
        <f t="shared" si="2"/>
        <v>10601</v>
      </c>
      <c r="E33" s="129">
        <v>1381</v>
      </c>
      <c r="F33" s="129">
        <v>705</v>
      </c>
      <c r="G33" s="129">
        <v>676</v>
      </c>
      <c r="H33" s="141">
        <v>4783</v>
      </c>
      <c r="I33" s="141">
        <v>2492</v>
      </c>
      <c r="J33" s="141">
        <v>2291</v>
      </c>
      <c r="K33" s="129">
        <v>3397</v>
      </c>
      <c r="L33" s="129">
        <v>1782</v>
      </c>
      <c r="M33" s="129">
        <v>1615</v>
      </c>
      <c r="N33" s="129">
        <v>7176</v>
      </c>
      <c r="O33" s="129">
        <v>3826</v>
      </c>
      <c r="P33" s="129">
        <v>3350</v>
      </c>
      <c r="Q33" s="129">
        <v>5774</v>
      </c>
      <c r="R33" s="129">
        <v>3105</v>
      </c>
      <c r="S33" s="129">
        <v>2669</v>
      </c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122"/>
      <c r="CD33" s="122"/>
      <c r="CE33" s="122"/>
      <c r="CF33" s="122"/>
      <c r="CG33" s="122"/>
      <c r="CH33" s="122"/>
      <c r="CI33" s="122"/>
      <c r="CJ33" s="122"/>
      <c r="CK33" s="122"/>
      <c r="CL33" s="122"/>
      <c r="CM33" s="122"/>
      <c r="CN33" s="122"/>
      <c r="CO33" s="122"/>
      <c r="CP33" s="122"/>
      <c r="CQ33" s="122"/>
      <c r="CR33" s="122"/>
      <c r="CS33" s="122"/>
      <c r="CT33" s="122"/>
      <c r="CU33" s="122"/>
      <c r="CV33" s="122"/>
      <c r="CW33" s="122"/>
      <c r="CX33" s="122"/>
      <c r="CY33" s="122"/>
      <c r="CZ33" s="122"/>
      <c r="DA33" s="122"/>
      <c r="DB33" s="122"/>
      <c r="DC33" s="122"/>
      <c r="DD33" s="122"/>
      <c r="DE33" s="122"/>
      <c r="DF33" s="122"/>
      <c r="DG33" s="122"/>
      <c r="DH33" s="122"/>
      <c r="DI33" s="122"/>
      <c r="DJ33" s="122"/>
      <c r="DK33" s="122"/>
      <c r="DL33" s="122"/>
      <c r="DM33" s="122"/>
      <c r="DN33" s="122"/>
      <c r="DO33" s="122"/>
      <c r="DP33" s="122"/>
      <c r="DQ33" s="122"/>
      <c r="DR33" s="122"/>
      <c r="DS33" s="122"/>
      <c r="DT33" s="122"/>
      <c r="DU33" s="122"/>
      <c r="DV33" s="122"/>
      <c r="DW33" s="122"/>
      <c r="DX33" s="122"/>
      <c r="DY33" s="122"/>
      <c r="DZ33" s="122"/>
      <c r="EA33" s="122"/>
      <c r="EB33" s="122"/>
      <c r="EC33" s="122"/>
      <c r="ED33" s="122"/>
      <c r="EE33" s="122"/>
      <c r="EF33" s="122"/>
      <c r="EG33" s="122"/>
      <c r="EH33" s="122"/>
      <c r="EI33" s="122"/>
      <c r="EJ33" s="122"/>
      <c r="EK33" s="122"/>
      <c r="EL33" s="122"/>
      <c r="EM33" s="122"/>
      <c r="EN33" s="122"/>
      <c r="EO33" s="122"/>
      <c r="EP33" s="122"/>
      <c r="EQ33" s="122"/>
      <c r="ER33" s="122"/>
      <c r="ES33" s="122"/>
      <c r="ET33" s="122"/>
      <c r="EU33" s="122"/>
      <c r="EV33" s="122"/>
      <c r="EW33" s="122"/>
      <c r="EX33" s="122"/>
      <c r="EY33" s="122"/>
      <c r="EZ33" s="122"/>
      <c r="FA33" s="122"/>
      <c r="FB33" s="122"/>
      <c r="FC33" s="122"/>
      <c r="FD33" s="122"/>
      <c r="FE33" s="122"/>
      <c r="FF33" s="122"/>
      <c r="FG33" s="122"/>
    </row>
    <row r="34" spans="1:163" s="123" customFormat="1" ht="15.6" customHeight="1" x14ac:dyDescent="0.15">
      <c r="A34" s="121" t="s">
        <v>270</v>
      </c>
      <c r="B34" s="139">
        <f t="shared" si="0"/>
        <v>22275</v>
      </c>
      <c r="C34" s="140">
        <f t="shared" si="1"/>
        <v>11718</v>
      </c>
      <c r="D34" s="140">
        <f t="shared" si="2"/>
        <v>10557</v>
      </c>
      <c r="E34" s="129">
        <v>1494</v>
      </c>
      <c r="F34" s="129">
        <v>789</v>
      </c>
      <c r="G34" s="129">
        <v>705</v>
      </c>
      <c r="H34" s="141">
        <v>4747</v>
      </c>
      <c r="I34" s="141">
        <v>2471</v>
      </c>
      <c r="J34" s="141">
        <v>2276</v>
      </c>
      <c r="K34" s="129">
        <v>3256</v>
      </c>
      <c r="L34" s="129">
        <v>1700</v>
      </c>
      <c r="M34" s="129">
        <v>1556</v>
      </c>
      <c r="N34" s="129">
        <v>7120</v>
      </c>
      <c r="O34" s="129">
        <v>3746</v>
      </c>
      <c r="P34" s="129">
        <v>3374</v>
      </c>
      <c r="Q34" s="129">
        <v>5658</v>
      </c>
      <c r="R34" s="129">
        <v>3012</v>
      </c>
      <c r="S34" s="129">
        <v>2646</v>
      </c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2"/>
      <c r="CT34" s="122"/>
      <c r="CU34" s="122"/>
      <c r="CV34" s="122"/>
      <c r="CW34" s="122"/>
      <c r="CX34" s="122"/>
      <c r="CY34" s="122"/>
      <c r="CZ34" s="122"/>
      <c r="DA34" s="122"/>
      <c r="DB34" s="122"/>
      <c r="DC34" s="122"/>
      <c r="DD34" s="122"/>
      <c r="DE34" s="12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2"/>
      <c r="DV34" s="122"/>
      <c r="DW34" s="122"/>
      <c r="DX34" s="122"/>
      <c r="DY34" s="122"/>
      <c r="DZ34" s="122"/>
      <c r="EA34" s="122"/>
      <c r="EB34" s="122"/>
      <c r="EC34" s="122"/>
      <c r="ED34" s="122"/>
      <c r="EE34" s="122"/>
      <c r="EF34" s="122"/>
      <c r="EG34" s="122"/>
      <c r="EH34" s="122"/>
      <c r="EI34" s="122"/>
      <c r="EJ34" s="122"/>
      <c r="EK34" s="122"/>
      <c r="EL34" s="122"/>
      <c r="EM34" s="122"/>
      <c r="EN34" s="122"/>
      <c r="EO34" s="122"/>
      <c r="EP34" s="122"/>
      <c r="EQ34" s="122"/>
      <c r="ER34" s="122"/>
      <c r="ES34" s="122"/>
      <c r="ET34" s="122"/>
      <c r="EU34" s="122"/>
      <c r="EV34" s="122"/>
      <c r="EW34" s="122"/>
      <c r="EX34" s="122"/>
      <c r="EY34" s="122"/>
      <c r="EZ34" s="122"/>
      <c r="FA34" s="122"/>
      <c r="FB34" s="122"/>
      <c r="FC34" s="122"/>
      <c r="FD34" s="122"/>
      <c r="FE34" s="122"/>
      <c r="FF34" s="122"/>
      <c r="FG34" s="122"/>
    </row>
    <row r="35" spans="1:163" s="123" customFormat="1" ht="15.6" customHeight="1" x14ac:dyDescent="0.15">
      <c r="A35" s="121" t="s">
        <v>272</v>
      </c>
      <c r="B35" s="139">
        <f t="shared" si="0"/>
        <v>20412</v>
      </c>
      <c r="C35" s="140">
        <f t="shared" si="1"/>
        <v>10657</v>
      </c>
      <c r="D35" s="140">
        <f t="shared" si="2"/>
        <v>9755</v>
      </c>
      <c r="E35" s="129">
        <v>1354</v>
      </c>
      <c r="F35" s="129">
        <v>684</v>
      </c>
      <c r="G35" s="129">
        <v>670</v>
      </c>
      <c r="H35" s="141">
        <v>4429</v>
      </c>
      <c r="I35" s="141">
        <v>2307</v>
      </c>
      <c r="J35" s="141">
        <v>2122</v>
      </c>
      <c r="K35" s="129">
        <v>3089</v>
      </c>
      <c r="L35" s="129">
        <v>1601</v>
      </c>
      <c r="M35" s="129">
        <v>1488</v>
      </c>
      <c r="N35" s="129">
        <v>6549</v>
      </c>
      <c r="O35" s="129">
        <v>3456</v>
      </c>
      <c r="P35" s="129">
        <v>3093</v>
      </c>
      <c r="Q35" s="129">
        <v>4991</v>
      </c>
      <c r="R35" s="129">
        <v>2609</v>
      </c>
      <c r="S35" s="129">
        <v>2382</v>
      </c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122"/>
      <c r="CR35" s="122"/>
      <c r="CS35" s="122"/>
      <c r="CT35" s="122"/>
      <c r="CU35" s="122"/>
      <c r="CV35" s="122"/>
      <c r="CW35" s="122"/>
      <c r="CX35" s="122"/>
      <c r="CY35" s="122"/>
      <c r="CZ35" s="122"/>
      <c r="DA35" s="122"/>
      <c r="DB35" s="122"/>
      <c r="DC35" s="122"/>
      <c r="DD35" s="122"/>
      <c r="DE35" s="122"/>
      <c r="DF35" s="122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2"/>
      <c r="DV35" s="122"/>
      <c r="DW35" s="122"/>
      <c r="DX35" s="122"/>
      <c r="DY35" s="122"/>
      <c r="DZ35" s="122"/>
      <c r="EA35" s="122"/>
      <c r="EB35" s="122"/>
      <c r="EC35" s="122"/>
      <c r="ED35" s="122"/>
      <c r="EE35" s="122"/>
      <c r="EF35" s="122"/>
      <c r="EG35" s="122"/>
      <c r="EH35" s="122"/>
      <c r="EI35" s="122"/>
      <c r="EJ35" s="122"/>
      <c r="EK35" s="122"/>
      <c r="EL35" s="122"/>
      <c r="EM35" s="122"/>
      <c r="EN35" s="122"/>
      <c r="EO35" s="122"/>
      <c r="EP35" s="122"/>
      <c r="EQ35" s="122"/>
      <c r="ER35" s="122"/>
      <c r="ES35" s="122"/>
      <c r="ET35" s="122"/>
      <c r="EU35" s="122"/>
      <c r="EV35" s="122"/>
      <c r="EW35" s="122"/>
      <c r="EX35" s="122"/>
      <c r="EY35" s="122"/>
      <c r="EZ35" s="122"/>
      <c r="FA35" s="122"/>
      <c r="FB35" s="122"/>
      <c r="FC35" s="122"/>
      <c r="FD35" s="122"/>
      <c r="FE35" s="122"/>
      <c r="FF35" s="122"/>
      <c r="FG35" s="122"/>
    </row>
    <row r="36" spans="1:163" s="156" customFormat="1" ht="21" customHeight="1" x14ac:dyDescent="0.15">
      <c r="A36" s="125" t="s">
        <v>26</v>
      </c>
      <c r="B36" s="135">
        <f t="shared" si="0"/>
        <v>86264</v>
      </c>
      <c r="C36" s="136">
        <f t="shared" si="1"/>
        <v>44288</v>
      </c>
      <c r="D36" s="136">
        <f t="shared" si="2"/>
        <v>41976</v>
      </c>
      <c r="E36" s="137">
        <f>SUM(E37:E41)</f>
        <v>6235</v>
      </c>
      <c r="F36" s="137">
        <f>SUM(F37:F41)</f>
        <v>3282</v>
      </c>
      <c r="G36" s="137">
        <f>SUM(G37:G41)</f>
        <v>2953</v>
      </c>
      <c r="H36" s="138">
        <v>18461</v>
      </c>
      <c r="I36" s="138">
        <v>9369</v>
      </c>
      <c r="J36" s="138">
        <v>9092</v>
      </c>
      <c r="K36" s="154">
        <v>12316</v>
      </c>
      <c r="L36" s="154">
        <v>6320</v>
      </c>
      <c r="M36" s="154">
        <v>5996</v>
      </c>
      <c r="N36" s="154">
        <v>28233</v>
      </c>
      <c r="O36" s="154">
        <v>14533</v>
      </c>
      <c r="P36" s="154">
        <v>13700</v>
      </c>
      <c r="Q36" s="152">
        <v>21019</v>
      </c>
      <c r="R36" s="152">
        <v>10784</v>
      </c>
      <c r="S36" s="152">
        <v>10235</v>
      </c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  <c r="DE36" s="155"/>
      <c r="DF36" s="155"/>
      <c r="DG36" s="155"/>
      <c r="DH36" s="155"/>
      <c r="DI36" s="155"/>
      <c r="DJ36" s="155"/>
      <c r="DK36" s="155"/>
      <c r="DL36" s="155"/>
      <c r="DM36" s="155"/>
      <c r="DN36" s="155"/>
      <c r="DO36" s="155"/>
      <c r="DP36" s="155"/>
      <c r="DQ36" s="155"/>
      <c r="DR36" s="155"/>
      <c r="DS36" s="155"/>
      <c r="DT36" s="155"/>
      <c r="DU36" s="155"/>
      <c r="DV36" s="155"/>
      <c r="DW36" s="155"/>
      <c r="DX36" s="155"/>
      <c r="DY36" s="155"/>
      <c r="DZ36" s="155"/>
      <c r="EA36" s="155"/>
      <c r="EB36" s="155"/>
      <c r="EC36" s="155"/>
      <c r="ED36" s="155"/>
      <c r="EE36" s="155"/>
      <c r="EF36" s="155"/>
      <c r="EG36" s="155"/>
      <c r="EH36" s="155"/>
      <c r="EI36" s="155"/>
      <c r="EJ36" s="155"/>
      <c r="EK36" s="155"/>
      <c r="EL36" s="155"/>
      <c r="EM36" s="155"/>
      <c r="EN36" s="155"/>
      <c r="EO36" s="155"/>
      <c r="EP36" s="155"/>
      <c r="EQ36" s="155"/>
      <c r="ER36" s="155"/>
      <c r="ES36" s="155"/>
      <c r="ET36" s="155"/>
      <c r="EU36" s="155"/>
      <c r="EV36" s="155"/>
      <c r="EW36" s="155"/>
      <c r="EX36" s="155"/>
      <c r="EY36" s="155"/>
      <c r="EZ36" s="155"/>
      <c r="FA36" s="155"/>
      <c r="FB36" s="155"/>
      <c r="FC36" s="155"/>
      <c r="FD36" s="155"/>
      <c r="FE36" s="155"/>
      <c r="FF36" s="155"/>
      <c r="FG36" s="155"/>
    </row>
    <row r="37" spans="1:163" s="123" customFormat="1" ht="15.6" customHeight="1" x14ac:dyDescent="0.15">
      <c r="A37" s="121" t="s">
        <v>274</v>
      </c>
      <c r="B37" s="139">
        <f t="shared" ref="B37:B68" si="3">SUM(C37:D37)</f>
        <v>18083</v>
      </c>
      <c r="C37" s="140">
        <f t="shared" ref="C37:C68" si="4">SUM(F37,I37,L37,O37,R37)</f>
        <v>9551</v>
      </c>
      <c r="D37" s="140">
        <f t="shared" ref="D37:D68" si="5">SUM(G37,J37,M37,P37,S37)</f>
        <v>8532</v>
      </c>
      <c r="E37" s="129">
        <v>1318</v>
      </c>
      <c r="F37" s="129">
        <v>729</v>
      </c>
      <c r="G37" s="129">
        <v>589</v>
      </c>
      <c r="H37" s="141">
        <v>3860</v>
      </c>
      <c r="I37" s="141">
        <v>2047</v>
      </c>
      <c r="J37" s="141">
        <v>1813</v>
      </c>
      <c r="K37" s="129">
        <v>2608</v>
      </c>
      <c r="L37" s="129">
        <v>1338</v>
      </c>
      <c r="M37" s="129">
        <v>1270</v>
      </c>
      <c r="N37" s="129">
        <v>5930</v>
      </c>
      <c r="O37" s="129">
        <v>3127</v>
      </c>
      <c r="P37" s="129">
        <v>2803</v>
      </c>
      <c r="Q37" s="130">
        <v>4367</v>
      </c>
      <c r="R37" s="130">
        <v>2310</v>
      </c>
      <c r="S37" s="130">
        <v>2057</v>
      </c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122"/>
      <c r="CK37" s="122"/>
      <c r="CL37" s="122"/>
      <c r="CM37" s="122"/>
      <c r="CN37" s="122"/>
      <c r="CO37" s="122"/>
      <c r="CP37" s="122"/>
      <c r="CQ37" s="122"/>
      <c r="CR37" s="122"/>
      <c r="CS37" s="122"/>
      <c r="CT37" s="122"/>
      <c r="CU37" s="122"/>
      <c r="CV37" s="122"/>
      <c r="CW37" s="122"/>
      <c r="CX37" s="122"/>
      <c r="CY37" s="122"/>
      <c r="CZ37" s="122"/>
      <c r="DA37" s="122"/>
      <c r="DB37" s="122"/>
      <c r="DC37" s="122"/>
      <c r="DD37" s="122"/>
      <c r="DE37" s="122"/>
      <c r="DF37" s="122"/>
      <c r="DG37" s="122"/>
      <c r="DH37" s="122"/>
      <c r="DI37" s="122"/>
      <c r="DJ37" s="122"/>
      <c r="DK37" s="122"/>
      <c r="DL37" s="122"/>
      <c r="DM37" s="122"/>
      <c r="DN37" s="122"/>
      <c r="DO37" s="122"/>
      <c r="DP37" s="122"/>
      <c r="DQ37" s="122"/>
      <c r="DR37" s="122"/>
      <c r="DS37" s="122"/>
      <c r="DT37" s="122"/>
      <c r="DU37" s="122"/>
      <c r="DV37" s="122"/>
      <c r="DW37" s="122"/>
      <c r="DX37" s="122"/>
      <c r="DY37" s="122"/>
      <c r="DZ37" s="122"/>
      <c r="EA37" s="122"/>
      <c r="EB37" s="122"/>
      <c r="EC37" s="122"/>
      <c r="ED37" s="122"/>
      <c r="EE37" s="122"/>
      <c r="EF37" s="122"/>
      <c r="EG37" s="122"/>
      <c r="EH37" s="122"/>
      <c r="EI37" s="122"/>
      <c r="EJ37" s="122"/>
      <c r="EK37" s="122"/>
      <c r="EL37" s="122"/>
      <c r="EM37" s="122"/>
      <c r="EN37" s="122"/>
      <c r="EO37" s="122"/>
      <c r="EP37" s="122"/>
      <c r="EQ37" s="122"/>
      <c r="ER37" s="122"/>
      <c r="ES37" s="122"/>
      <c r="ET37" s="122"/>
      <c r="EU37" s="122"/>
      <c r="EV37" s="122"/>
      <c r="EW37" s="122"/>
      <c r="EX37" s="122"/>
      <c r="EY37" s="122"/>
      <c r="EZ37" s="122"/>
      <c r="FA37" s="122"/>
      <c r="FB37" s="122"/>
      <c r="FC37" s="122"/>
      <c r="FD37" s="122"/>
      <c r="FE37" s="122"/>
      <c r="FF37" s="122"/>
      <c r="FG37" s="122"/>
    </row>
    <row r="38" spans="1:163" s="123" customFormat="1" ht="15.6" customHeight="1" x14ac:dyDescent="0.15">
      <c r="A38" s="121" t="s">
        <v>273</v>
      </c>
      <c r="B38" s="139">
        <f t="shared" si="3"/>
        <v>17382</v>
      </c>
      <c r="C38" s="140">
        <f t="shared" si="4"/>
        <v>8877</v>
      </c>
      <c r="D38" s="140">
        <f t="shared" si="5"/>
        <v>8505</v>
      </c>
      <c r="E38" s="129">
        <v>1287</v>
      </c>
      <c r="F38" s="129">
        <v>670</v>
      </c>
      <c r="G38" s="129">
        <v>617</v>
      </c>
      <c r="H38" s="141">
        <v>3715</v>
      </c>
      <c r="I38" s="141">
        <v>1832</v>
      </c>
      <c r="J38" s="141">
        <v>1883</v>
      </c>
      <c r="K38" s="129">
        <v>2579</v>
      </c>
      <c r="L38" s="129">
        <v>1327</v>
      </c>
      <c r="M38" s="129">
        <v>1252</v>
      </c>
      <c r="N38" s="129">
        <v>5705</v>
      </c>
      <c r="O38" s="129">
        <v>2934</v>
      </c>
      <c r="P38" s="129">
        <v>2771</v>
      </c>
      <c r="Q38" s="129">
        <v>4096</v>
      </c>
      <c r="R38" s="129">
        <v>2114</v>
      </c>
      <c r="S38" s="129">
        <v>1982</v>
      </c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122"/>
      <c r="CZ38" s="122"/>
      <c r="DA38" s="122"/>
      <c r="DB38" s="122"/>
      <c r="DC38" s="122"/>
      <c r="DD38" s="122"/>
      <c r="DE38" s="122"/>
      <c r="DF38" s="122"/>
      <c r="DG38" s="122"/>
      <c r="DH38" s="122"/>
      <c r="DI38" s="122"/>
      <c r="DJ38" s="122"/>
      <c r="DK38" s="122"/>
      <c r="DL38" s="122"/>
      <c r="DM38" s="122"/>
      <c r="DN38" s="122"/>
      <c r="DO38" s="122"/>
      <c r="DP38" s="122"/>
      <c r="DQ38" s="122"/>
      <c r="DR38" s="122"/>
      <c r="DS38" s="122"/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2"/>
      <c r="EF38" s="122"/>
      <c r="EG38" s="122"/>
      <c r="EH38" s="122"/>
      <c r="EI38" s="122"/>
      <c r="EJ38" s="122"/>
      <c r="EK38" s="122"/>
      <c r="EL38" s="122"/>
      <c r="EM38" s="122"/>
      <c r="EN38" s="122"/>
      <c r="EO38" s="122"/>
      <c r="EP38" s="122"/>
      <c r="EQ38" s="122"/>
      <c r="ER38" s="122"/>
      <c r="ES38" s="122"/>
      <c r="ET38" s="122"/>
      <c r="EU38" s="122"/>
      <c r="EV38" s="122"/>
      <c r="EW38" s="122"/>
      <c r="EX38" s="122"/>
      <c r="EY38" s="122"/>
      <c r="EZ38" s="122"/>
      <c r="FA38" s="122"/>
      <c r="FB38" s="122"/>
      <c r="FC38" s="122"/>
      <c r="FD38" s="122"/>
      <c r="FE38" s="122"/>
      <c r="FF38" s="122"/>
      <c r="FG38" s="122"/>
    </row>
    <row r="39" spans="1:163" s="123" customFormat="1" ht="15.6" customHeight="1" x14ac:dyDescent="0.15">
      <c r="A39" s="121" t="s">
        <v>275</v>
      </c>
      <c r="B39" s="139">
        <f t="shared" si="3"/>
        <v>16899</v>
      </c>
      <c r="C39" s="140">
        <f t="shared" si="4"/>
        <v>8716</v>
      </c>
      <c r="D39" s="140">
        <f t="shared" si="5"/>
        <v>8183</v>
      </c>
      <c r="E39" s="129">
        <v>1238</v>
      </c>
      <c r="F39" s="129">
        <v>651</v>
      </c>
      <c r="G39" s="129">
        <v>587</v>
      </c>
      <c r="H39" s="141">
        <v>3656</v>
      </c>
      <c r="I39" s="141">
        <v>1850</v>
      </c>
      <c r="J39" s="141">
        <v>1806</v>
      </c>
      <c r="K39" s="129">
        <v>2381</v>
      </c>
      <c r="L39" s="129">
        <v>1235</v>
      </c>
      <c r="M39" s="129">
        <v>1146</v>
      </c>
      <c r="N39" s="129">
        <v>5598</v>
      </c>
      <c r="O39" s="129">
        <v>2919</v>
      </c>
      <c r="P39" s="129">
        <v>2679</v>
      </c>
      <c r="Q39" s="129">
        <v>4026</v>
      </c>
      <c r="R39" s="129">
        <v>2061</v>
      </c>
      <c r="S39" s="129">
        <v>1965</v>
      </c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  <c r="CD39" s="122"/>
      <c r="CE39" s="122"/>
      <c r="CF39" s="122"/>
      <c r="CG39" s="122"/>
      <c r="CH39" s="122"/>
      <c r="CI39" s="122"/>
      <c r="CJ39" s="122"/>
      <c r="CK39" s="122"/>
      <c r="CL39" s="122"/>
      <c r="CM39" s="122"/>
      <c r="CN39" s="122"/>
      <c r="CO39" s="122"/>
      <c r="CP39" s="122"/>
      <c r="CQ39" s="122"/>
      <c r="CR39" s="122"/>
      <c r="CS39" s="122"/>
      <c r="CT39" s="122"/>
      <c r="CU39" s="122"/>
      <c r="CV39" s="122"/>
      <c r="CW39" s="122"/>
      <c r="CX39" s="122"/>
      <c r="CY39" s="122"/>
      <c r="CZ39" s="122"/>
      <c r="DA39" s="122"/>
      <c r="DB39" s="122"/>
      <c r="DC39" s="122"/>
      <c r="DD39" s="122"/>
      <c r="DE39" s="122"/>
      <c r="DF39" s="122"/>
      <c r="DG39" s="122"/>
      <c r="DH39" s="122"/>
      <c r="DI39" s="122"/>
      <c r="DJ39" s="122"/>
      <c r="DK39" s="122"/>
      <c r="DL39" s="122"/>
      <c r="DM39" s="122"/>
      <c r="DN39" s="122"/>
      <c r="DO39" s="122"/>
      <c r="DP39" s="122"/>
      <c r="DQ39" s="122"/>
      <c r="DR39" s="122"/>
      <c r="DS39" s="122"/>
      <c r="DT39" s="122"/>
      <c r="DU39" s="122"/>
      <c r="DV39" s="122"/>
      <c r="DW39" s="122"/>
      <c r="DX39" s="122"/>
      <c r="DY39" s="122"/>
      <c r="DZ39" s="122"/>
      <c r="EA39" s="122"/>
      <c r="EB39" s="122"/>
      <c r="EC39" s="122"/>
      <c r="ED39" s="122"/>
      <c r="EE39" s="122"/>
      <c r="EF39" s="122"/>
      <c r="EG39" s="122"/>
      <c r="EH39" s="122"/>
      <c r="EI39" s="122"/>
      <c r="EJ39" s="122"/>
      <c r="EK39" s="122"/>
      <c r="EL39" s="122"/>
      <c r="EM39" s="122"/>
      <c r="EN39" s="122"/>
      <c r="EO39" s="122"/>
      <c r="EP39" s="122"/>
      <c r="EQ39" s="122"/>
      <c r="ER39" s="122"/>
      <c r="ES39" s="122"/>
      <c r="ET39" s="122"/>
      <c r="EU39" s="122"/>
      <c r="EV39" s="122"/>
      <c r="EW39" s="122"/>
      <c r="EX39" s="122"/>
      <c r="EY39" s="122"/>
      <c r="EZ39" s="122"/>
      <c r="FA39" s="122"/>
      <c r="FB39" s="122"/>
      <c r="FC39" s="122"/>
      <c r="FD39" s="122"/>
      <c r="FE39" s="122"/>
      <c r="FF39" s="122"/>
      <c r="FG39" s="122"/>
    </row>
    <row r="40" spans="1:163" s="123" customFormat="1" ht="15.6" customHeight="1" x14ac:dyDescent="0.15">
      <c r="A40" s="121" t="s">
        <v>277</v>
      </c>
      <c r="B40" s="139">
        <f t="shared" si="3"/>
        <v>16845</v>
      </c>
      <c r="C40" s="140">
        <f t="shared" si="4"/>
        <v>8518</v>
      </c>
      <c r="D40" s="140">
        <f t="shared" si="5"/>
        <v>8327</v>
      </c>
      <c r="E40" s="129">
        <v>1207</v>
      </c>
      <c r="F40" s="129">
        <v>600</v>
      </c>
      <c r="G40" s="129">
        <v>607</v>
      </c>
      <c r="H40" s="141">
        <v>3516</v>
      </c>
      <c r="I40" s="141">
        <v>1748</v>
      </c>
      <c r="J40" s="141">
        <v>1768</v>
      </c>
      <c r="K40" s="129">
        <v>2398</v>
      </c>
      <c r="L40" s="129">
        <v>1204</v>
      </c>
      <c r="M40" s="129">
        <v>1194</v>
      </c>
      <c r="N40" s="129">
        <v>5514</v>
      </c>
      <c r="O40" s="129">
        <v>2795</v>
      </c>
      <c r="P40" s="129">
        <v>2719</v>
      </c>
      <c r="Q40" s="129">
        <v>4210</v>
      </c>
      <c r="R40" s="129">
        <v>2171</v>
      </c>
      <c r="S40" s="129">
        <v>2039</v>
      </c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  <c r="CJ40" s="122"/>
      <c r="CK40" s="122"/>
      <c r="CL40" s="122"/>
      <c r="CM40" s="122"/>
      <c r="CN40" s="122"/>
      <c r="CO40" s="122"/>
      <c r="CP40" s="122"/>
      <c r="CQ40" s="122"/>
      <c r="CR40" s="122"/>
      <c r="CS40" s="122"/>
      <c r="CT40" s="122"/>
      <c r="CU40" s="122"/>
      <c r="CV40" s="122"/>
      <c r="CW40" s="122"/>
      <c r="CX40" s="122"/>
      <c r="CY40" s="122"/>
      <c r="CZ40" s="122"/>
      <c r="DA40" s="122"/>
      <c r="DB40" s="122"/>
      <c r="DC40" s="122"/>
      <c r="DD40" s="122"/>
      <c r="DE40" s="122"/>
      <c r="DF40" s="122"/>
      <c r="DG40" s="122"/>
      <c r="DH40" s="122"/>
      <c r="DI40" s="122"/>
      <c r="DJ40" s="122"/>
      <c r="DK40" s="122"/>
      <c r="DL40" s="122"/>
      <c r="DM40" s="122"/>
      <c r="DN40" s="122"/>
      <c r="DO40" s="122"/>
      <c r="DP40" s="122"/>
      <c r="DQ40" s="122"/>
      <c r="DR40" s="122"/>
      <c r="DS40" s="122"/>
      <c r="DT40" s="122"/>
      <c r="DU40" s="122"/>
      <c r="DV40" s="122"/>
      <c r="DW40" s="122"/>
      <c r="DX40" s="122"/>
      <c r="DY40" s="122"/>
      <c r="DZ40" s="122"/>
      <c r="EA40" s="122"/>
      <c r="EB40" s="122"/>
      <c r="EC40" s="122"/>
      <c r="ED40" s="122"/>
      <c r="EE40" s="122"/>
      <c r="EF40" s="122"/>
      <c r="EG40" s="122"/>
      <c r="EH40" s="122"/>
      <c r="EI40" s="122"/>
      <c r="EJ40" s="122"/>
      <c r="EK40" s="122"/>
      <c r="EL40" s="122"/>
      <c r="EM40" s="122"/>
      <c r="EN40" s="122"/>
      <c r="EO40" s="122"/>
      <c r="EP40" s="122"/>
      <c r="EQ40" s="122"/>
      <c r="ER40" s="122"/>
      <c r="ES40" s="122"/>
      <c r="ET40" s="122"/>
      <c r="EU40" s="122"/>
      <c r="EV40" s="122"/>
      <c r="EW40" s="122"/>
      <c r="EX40" s="122"/>
      <c r="EY40" s="122"/>
      <c r="EZ40" s="122"/>
      <c r="FA40" s="122"/>
      <c r="FB40" s="122"/>
      <c r="FC40" s="122"/>
      <c r="FD40" s="122"/>
      <c r="FE40" s="122"/>
      <c r="FF40" s="122"/>
      <c r="FG40" s="122"/>
    </row>
    <row r="41" spans="1:163" s="123" customFormat="1" ht="15.6" customHeight="1" x14ac:dyDescent="0.15">
      <c r="A41" s="121" t="s">
        <v>138</v>
      </c>
      <c r="B41" s="139">
        <f t="shared" si="3"/>
        <v>17055</v>
      </c>
      <c r="C41" s="140">
        <f t="shared" si="4"/>
        <v>8626</v>
      </c>
      <c r="D41" s="140">
        <f t="shared" si="5"/>
        <v>8429</v>
      </c>
      <c r="E41" s="129">
        <v>1185</v>
      </c>
      <c r="F41" s="129">
        <v>632</v>
      </c>
      <c r="G41" s="129">
        <v>553</v>
      </c>
      <c r="H41" s="141">
        <v>3714</v>
      </c>
      <c r="I41" s="141">
        <v>1892</v>
      </c>
      <c r="J41" s="141">
        <v>1822</v>
      </c>
      <c r="K41" s="129">
        <v>2350</v>
      </c>
      <c r="L41" s="129">
        <v>1216</v>
      </c>
      <c r="M41" s="129">
        <v>1134</v>
      </c>
      <c r="N41" s="129">
        <v>5486</v>
      </c>
      <c r="O41" s="129">
        <v>2758</v>
      </c>
      <c r="P41" s="129">
        <v>2728</v>
      </c>
      <c r="Q41" s="129">
        <v>4320</v>
      </c>
      <c r="R41" s="129">
        <v>2128</v>
      </c>
      <c r="S41" s="129">
        <v>2192</v>
      </c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2"/>
      <c r="CL41" s="122"/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22"/>
      <c r="DB41" s="122"/>
      <c r="DC41" s="122"/>
      <c r="DD41" s="122"/>
      <c r="DE41" s="122"/>
      <c r="DF41" s="122"/>
      <c r="DG41" s="122"/>
      <c r="DH41" s="122"/>
      <c r="DI41" s="122"/>
      <c r="DJ41" s="122"/>
      <c r="DK41" s="122"/>
      <c r="DL41" s="122"/>
      <c r="DM41" s="122"/>
      <c r="DN41" s="122"/>
      <c r="DO41" s="122"/>
      <c r="DP41" s="122"/>
      <c r="DQ41" s="122"/>
      <c r="DR41" s="122"/>
      <c r="DS41" s="122"/>
      <c r="DT41" s="122"/>
      <c r="DU41" s="122"/>
      <c r="DV41" s="122"/>
      <c r="DW41" s="122"/>
      <c r="DX41" s="122"/>
      <c r="DY41" s="122"/>
      <c r="DZ41" s="122"/>
      <c r="EA41" s="122"/>
      <c r="EB41" s="122"/>
      <c r="EC41" s="122"/>
      <c r="ED41" s="122"/>
      <c r="EE41" s="122"/>
      <c r="EF41" s="122"/>
      <c r="EG41" s="122"/>
      <c r="EH41" s="122"/>
      <c r="EI41" s="122"/>
      <c r="EJ41" s="122"/>
      <c r="EK41" s="122"/>
      <c r="EL41" s="122"/>
      <c r="EM41" s="122"/>
      <c r="EN41" s="122"/>
      <c r="EO41" s="122"/>
      <c r="EP41" s="122"/>
      <c r="EQ41" s="122"/>
      <c r="ER41" s="122"/>
      <c r="ES41" s="122"/>
      <c r="ET41" s="122"/>
      <c r="EU41" s="122"/>
      <c r="EV41" s="122"/>
      <c r="EW41" s="122"/>
      <c r="EX41" s="122"/>
      <c r="EY41" s="122"/>
      <c r="EZ41" s="122"/>
      <c r="FA41" s="122"/>
      <c r="FB41" s="122"/>
      <c r="FC41" s="122"/>
      <c r="FD41" s="122"/>
      <c r="FE41" s="122"/>
      <c r="FF41" s="122"/>
      <c r="FG41" s="122"/>
    </row>
    <row r="42" spans="1:163" s="119" customFormat="1" ht="19.149999999999999" customHeight="1" x14ac:dyDescent="0.15">
      <c r="A42" s="124" t="s">
        <v>20</v>
      </c>
      <c r="B42" s="135">
        <f t="shared" si="3"/>
        <v>105394</v>
      </c>
      <c r="C42" s="136">
        <f t="shared" si="4"/>
        <v>53333</v>
      </c>
      <c r="D42" s="136">
        <f t="shared" si="5"/>
        <v>52061</v>
      </c>
      <c r="E42" s="137">
        <f>SUM(E43:E47)</f>
        <v>6945</v>
      </c>
      <c r="F42" s="137">
        <f>SUM(F43:F47)</f>
        <v>3708</v>
      </c>
      <c r="G42" s="137">
        <f>SUM(G43:G47)</f>
        <v>3237</v>
      </c>
      <c r="H42" s="138">
        <v>21242</v>
      </c>
      <c r="I42" s="138">
        <v>10655</v>
      </c>
      <c r="J42" s="138">
        <v>10587</v>
      </c>
      <c r="K42" s="137">
        <v>14965</v>
      </c>
      <c r="L42" s="137">
        <v>7429</v>
      </c>
      <c r="M42" s="137">
        <v>7536</v>
      </c>
      <c r="N42" s="137">
        <v>32512</v>
      </c>
      <c r="O42" s="137">
        <v>16846</v>
      </c>
      <c r="P42" s="137">
        <v>15666</v>
      </c>
      <c r="Q42" s="152">
        <v>29730</v>
      </c>
      <c r="R42" s="152">
        <v>14695</v>
      </c>
      <c r="S42" s="152">
        <v>15035</v>
      </c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8"/>
      <c r="CZ42" s="118"/>
      <c r="DA42" s="118"/>
      <c r="DB42" s="118"/>
      <c r="DC42" s="118"/>
      <c r="DD42" s="118"/>
      <c r="DE42" s="118"/>
      <c r="DF42" s="118"/>
      <c r="DG42" s="118"/>
      <c r="DH42" s="118"/>
      <c r="DI42" s="118"/>
      <c r="DJ42" s="118"/>
      <c r="DK42" s="118"/>
      <c r="DL42" s="118"/>
      <c r="DM42" s="118"/>
      <c r="DN42" s="118"/>
      <c r="DO42" s="118"/>
      <c r="DP42" s="118"/>
      <c r="DQ42" s="118"/>
      <c r="DR42" s="118"/>
      <c r="DS42" s="118"/>
      <c r="DT42" s="118"/>
      <c r="DU42" s="118"/>
      <c r="DV42" s="118"/>
      <c r="DW42" s="118"/>
      <c r="DX42" s="118"/>
      <c r="DY42" s="118"/>
      <c r="DZ42" s="118"/>
      <c r="EA42" s="118"/>
      <c r="EB42" s="118"/>
      <c r="EC42" s="118"/>
      <c r="ED42" s="118"/>
      <c r="EE42" s="118"/>
      <c r="EF42" s="118"/>
      <c r="EG42" s="118"/>
      <c r="EH42" s="118"/>
      <c r="EI42" s="118"/>
      <c r="EJ42" s="118"/>
      <c r="EK42" s="118"/>
      <c r="EL42" s="118"/>
      <c r="EM42" s="118"/>
      <c r="EN42" s="118"/>
      <c r="EO42" s="118"/>
      <c r="EP42" s="118"/>
      <c r="EQ42" s="118"/>
      <c r="ER42" s="118"/>
      <c r="ES42" s="118"/>
      <c r="ET42" s="118"/>
      <c r="EU42" s="118"/>
      <c r="EV42" s="118"/>
      <c r="EW42" s="118"/>
      <c r="EX42" s="118"/>
      <c r="EY42" s="118"/>
      <c r="EZ42" s="118"/>
      <c r="FA42" s="118"/>
      <c r="FB42" s="118"/>
      <c r="FC42" s="118"/>
      <c r="FD42" s="118"/>
      <c r="FE42" s="118"/>
      <c r="FF42" s="118"/>
      <c r="FG42" s="118"/>
    </row>
    <row r="43" spans="1:163" s="123" customFormat="1" ht="15.6" customHeight="1" x14ac:dyDescent="0.15">
      <c r="A43" s="121" t="s">
        <v>276</v>
      </c>
      <c r="B43" s="139">
        <f t="shared" si="3"/>
        <v>17902</v>
      </c>
      <c r="C43" s="140">
        <f t="shared" si="4"/>
        <v>9071</v>
      </c>
      <c r="D43" s="140">
        <f t="shared" si="5"/>
        <v>8831</v>
      </c>
      <c r="E43" s="129">
        <v>1256</v>
      </c>
      <c r="F43" s="129">
        <v>669</v>
      </c>
      <c r="G43" s="129">
        <v>587</v>
      </c>
      <c r="H43" s="141">
        <v>3780</v>
      </c>
      <c r="I43" s="141">
        <v>1863</v>
      </c>
      <c r="J43" s="141">
        <v>1917</v>
      </c>
      <c r="K43" s="129">
        <v>2510</v>
      </c>
      <c r="L43" s="129">
        <v>1252</v>
      </c>
      <c r="M43" s="129">
        <v>1258</v>
      </c>
      <c r="N43" s="129">
        <v>5712</v>
      </c>
      <c r="O43" s="129">
        <v>2957</v>
      </c>
      <c r="P43" s="129">
        <v>2755</v>
      </c>
      <c r="Q43" s="142">
        <v>4644</v>
      </c>
      <c r="R43" s="142">
        <v>2330</v>
      </c>
      <c r="S43" s="142">
        <v>2314</v>
      </c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22"/>
      <c r="DB43" s="122"/>
      <c r="DC43" s="122"/>
      <c r="DD43" s="122"/>
      <c r="DE43" s="122"/>
      <c r="DF43" s="122"/>
      <c r="DG43" s="122"/>
      <c r="DH43" s="122"/>
      <c r="DI43" s="122"/>
      <c r="DJ43" s="122"/>
      <c r="DK43" s="122"/>
      <c r="DL43" s="122"/>
      <c r="DM43" s="122"/>
      <c r="DN43" s="122"/>
      <c r="DO43" s="122"/>
      <c r="DP43" s="122"/>
      <c r="DQ43" s="122"/>
      <c r="DR43" s="122"/>
      <c r="DS43" s="122"/>
      <c r="DT43" s="122"/>
      <c r="DU43" s="122"/>
      <c r="DV43" s="122"/>
      <c r="DW43" s="122"/>
      <c r="DX43" s="122"/>
      <c r="DY43" s="122"/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  <c r="FF43" s="122"/>
      <c r="FG43" s="122"/>
    </row>
    <row r="44" spans="1:163" s="123" customFormat="1" ht="15.6" customHeight="1" x14ac:dyDescent="0.15">
      <c r="A44" s="121" t="s">
        <v>279</v>
      </c>
      <c r="B44" s="139">
        <f t="shared" si="3"/>
        <v>18602</v>
      </c>
      <c r="C44" s="140">
        <f t="shared" si="4"/>
        <v>9501</v>
      </c>
      <c r="D44" s="140">
        <f t="shared" si="5"/>
        <v>9101</v>
      </c>
      <c r="E44" s="129">
        <v>1298</v>
      </c>
      <c r="F44" s="129">
        <v>689</v>
      </c>
      <c r="G44" s="129">
        <v>609</v>
      </c>
      <c r="H44" s="141">
        <v>3842</v>
      </c>
      <c r="I44" s="141">
        <v>1943</v>
      </c>
      <c r="J44" s="141">
        <v>1899</v>
      </c>
      <c r="K44" s="129">
        <v>2612</v>
      </c>
      <c r="L44" s="129">
        <v>1287</v>
      </c>
      <c r="M44" s="129">
        <v>1325</v>
      </c>
      <c r="N44" s="129">
        <v>5886</v>
      </c>
      <c r="O44" s="129">
        <v>3116</v>
      </c>
      <c r="P44" s="129">
        <v>2770</v>
      </c>
      <c r="Q44" s="129">
        <v>4964</v>
      </c>
      <c r="R44" s="129">
        <v>2466</v>
      </c>
      <c r="S44" s="129">
        <v>2498</v>
      </c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2"/>
      <c r="DE44" s="122"/>
      <c r="DF44" s="122"/>
      <c r="DG44" s="122"/>
      <c r="DH44" s="122"/>
      <c r="DI44" s="122"/>
      <c r="DJ44" s="122"/>
      <c r="DK44" s="122"/>
      <c r="DL44" s="122"/>
      <c r="DM44" s="122"/>
      <c r="DN44" s="122"/>
      <c r="DO44" s="122"/>
      <c r="DP44" s="122"/>
      <c r="DQ44" s="122"/>
      <c r="DR44" s="122"/>
      <c r="DS44" s="122"/>
      <c r="DT44" s="122"/>
      <c r="DU44" s="122"/>
      <c r="DV44" s="122"/>
      <c r="DW44" s="122"/>
      <c r="DX44" s="122"/>
      <c r="DY44" s="122"/>
      <c r="DZ44" s="122"/>
      <c r="EA44" s="122"/>
      <c r="EB44" s="122"/>
      <c r="EC44" s="122"/>
      <c r="ED44" s="122"/>
      <c r="EE44" s="122"/>
      <c r="EF44" s="122"/>
      <c r="EG44" s="122"/>
      <c r="EH44" s="122"/>
      <c r="EI44" s="122"/>
      <c r="EJ44" s="122"/>
      <c r="EK44" s="122"/>
      <c r="EL44" s="122"/>
      <c r="EM44" s="122"/>
      <c r="EN44" s="122"/>
      <c r="EO44" s="122"/>
      <c r="EP44" s="122"/>
      <c r="EQ44" s="122"/>
      <c r="ER44" s="122"/>
      <c r="ES44" s="122"/>
      <c r="ET44" s="122"/>
      <c r="EU44" s="122"/>
      <c r="EV44" s="122"/>
      <c r="EW44" s="122"/>
      <c r="EX44" s="122"/>
      <c r="EY44" s="122"/>
      <c r="EZ44" s="122"/>
      <c r="FA44" s="122"/>
      <c r="FB44" s="122"/>
      <c r="FC44" s="122"/>
      <c r="FD44" s="122"/>
      <c r="FE44" s="122"/>
      <c r="FF44" s="122"/>
      <c r="FG44" s="122"/>
    </row>
    <row r="45" spans="1:163" s="123" customFormat="1" ht="15.6" customHeight="1" x14ac:dyDescent="0.15">
      <c r="A45" s="121" t="s">
        <v>280</v>
      </c>
      <c r="B45" s="139">
        <f t="shared" si="3"/>
        <v>21409</v>
      </c>
      <c r="C45" s="140">
        <f t="shared" si="4"/>
        <v>10893</v>
      </c>
      <c r="D45" s="140">
        <f t="shared" si="5"/>
        <v>10516</v>
      </c>
      <c r="E45" s="129">
        <v>1380</v>
      </c>
      <c r="F45" s="129">
        <v>719</v>
      </c>
      <c r="G45" s="129">
        <v>661</v>
      </c>
      <c r="H45" s="141">
        <v>4315</v>
      </c>
      <c r="I45" s="141">
        <v>2175</v>
      </c>
      <c r="J45" s="141">
        <v>2140</v>
      </c>
      <c r="K45" s="129">
        <v>3040</v>
      </c>
      <c r="L45" s="129">
        <v>1579</v>
      </c>
      <c r="M45" s="129">
        <v>1461</v>
      </c>
      <c r="N45" s="129">
        <v>6707</v>
      </c>
      <c r="O45" s="129">
        <v>3453</v>
      </c>
      <c r="P45" s="129">
        <v>3254</v>
      </c>
      <c r="Q45" s="129">
        <v>5967</v>
      </c>
      <c r="R45" s="129">
        <v>2967</v>
      </c>
      <c r="S45" s="129">
        <v>3000</v>
      </c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2"/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22"/>
      <c r="FF45" s="122"/>
      <c r="FG45" s="122"/>
    </row>
    <row r="46" spans="1:163" s="123" customFormat="1" ht="15.6" customHeight="1" x14ac:dyDescent="0.15">
      <c r="A46" s="121" t="s">
        <v>278</v>
      </c>
      <c r="B46" s="139">
        <f t="shared" si="3"/>
        <v>23832</v>
      </c>
      <c r="C46" s="140">
        <f t="shared" si="4"/>
        <v>12020</v>
      </c>
      <c r="D46" s="140">
        <f t="shared" si="5"/>
        <v>11812</v>
      </c>
      <c r="E46" s="129">
        <v>1501</v>
      </c>
      <c r="F46" s="129">
        <v>798</v>
      </c>
      <c r="G46" s="129">
        <v>703</v>
      </c>
      <c r="H46" s="141">
        <v>4652</v>
      </c>
      <c r="I46" s="141">
        <v>2358</v>
      </c>
      <c r="J46" s="141">
        <v>2294</v>
      </c>
      <c r="K46" s="129">
        <v>3374</v>
      </c>
      <c r="L46" s="129">
        <v>1610</v>
      </c>
      <c r="M46" s="129">
        <v>1764</v>
      </c>
      <c r="N46" s="129">
        <v>7209</v>
      </c>
      <c r="O46" s="129">
        <v>3767</v>
      </c>
      <c r="P46" s="129">
        <v>3442</v>
      </c>
      <c r="Q46" s="129">
        <v>7096</v>
      </c>
      <c r="R46" s="129">
        <v>3487</v>
      </c>
      <c r="S46" s="129">
        <v>3609</v>
      </c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  <c r="DV46" s="122"/>
      <c r="DW46" s="122"/>
      <c r="DX46" s="122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EV46" s="122"/>
      <c r="EW46" s="122"/>
      <c r="EX46" s="122"/>
      <c r="EY46" s="122"/>
      <c r="EZ46" s="122"/>
      <c r="FA46" s="122"/>
      <c r="FB46" s="122"/>
      <c r="FC46" s="122"/>
      <c r="FD46" s="122"/>
      <c r="FE46" s="122"/>
      <c r="FF46" s="122"/>
      <c r="FG46" s="122"/>
    </row>
    <row r="47" spans="1:163" s="123" customFormat="1" ht="15.6" customHeight="1" x14ac:dyDescent="0.15">
      <c r="A47" s="121" t="s">
        <v>281</v>
      </c>
      <c r="B47" s="139">
        <f t="shared" si="3"/>
        <v>23649</v>
      </c>
      <c r="C47" s="140">
        <f t="shared" si="4"/>
        <v>11848</v>
      </c>
      <c r="D47" s="140">
        <f t="shared" si="5"/>
        <v>11801</v>
      </c>
      <c r="E47" s="129">
        <v>1510</v>
      </c>
      <c r="F47" s="129">
        <v>833</v>
      </c>
      <c r="G47" s="129">
        <v>677</v>
      </c>
      <c r="H47" s="141">
        <v>4653</v>
      </c>
      <c r="I47" s="141">
        <v>2316</v>
      </c>
      <c r="J47" s="141">
        <v>2337</v>
      </c>
      <c r="K47" s="129">
        <v>3429</v>
      </c>
      <c r="L47" s="129">
        <v>1701</v>
      </c>
      <c r="M47" s="129">
        <v>1728</v>
      </c>
      <c r="N47" s="129">
        <v>6998</v>
      </c>
      <c r="O47" s="129">
        <v>3553</v>
      </c>
      <c r="P47" s="129">
        <v>3445</v>
      </c>
      <c r="Q47" s="129">
        <v>7059</v>
      </c>
      <c r="R47" s="129">
        <v>3445</v>
      </c>
      <c r="S47" s="129">
        <v>3614</v>
      </c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I47" s="122"/>
      <c r="EJ47" s="122"/>
      <c r="EK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EV47" s="122"/>
      <c r="EW47" s="122"/>
      <c r="EX47" s="122"/>
      <c r="EY47" s="122"/>
      <c r="EZ47" s="122"/>
      <c r="FA47" s="122"/>
      <c r="FB47" s="122"/>
      <c r="FC47" s="122"/>
      <c r="FD47" s="122"/>
      <c r="FE47" s="122"/>
      <c r="FF47" s="122"/>
      <c r="FG47" s="122"/>
    </row>
    <row r="48" spans="1:163" s="119" customFormat="1" ht="25.9" customHeight="1" x14ac:dyDescent="0.15">
      <c r="A48" s="124" t="s">
        <v>14</v>
      </c>
      <c r="B48" s="135">
        <f t="shared" si="3"/>
        <v>115642</v>
      </c>
      <c r="C48" s="136">
        <f t="shared" si="4"/>
        <v>57632</v>
      </c>
      <c r="D48" s="136">
        <f t="shared" si="5"/>
        <v>58010</v>
      </c>
      <c r="E48" s="137">
        <f>SUM(E49:E53)</f>
        <v>6621</v>
      </c>
      <c r="F48" s="137">
        <f>SUM(F49:F53)</f>
        <v>3567</v>
      </c>
      <c r="G48" s="137">
        <f>SUM(G49:G53)</f>
        <v>3054</v>
      </c>
      <c r="H48" s="138">
        <v>22982</v>
      </c>
      <c r="I48" s="143">
        <v>11110</v>
      </c>
      <c r="J48" s="143">
        <v>11872</v>
      </c>
      <c r="K48" s="137">
        <v>15903</v>
      </c>
      <c r="L48" s="137">
        <v>7948</v>
      </c>
      <c r="M48" s="137">
        <v>7955</v>
      </c>
      <c r="N48" s="137">
        <v>33104</v>
      </c>
      <c r="O48" s="137">
        <v>16875</v>
      </c>
      <c r="P48" s="137">
        <v>16229</v>
      </c>
      <c r="Q48" s="152">
        <v>37032</v>
      </c>
      <c r="R48" s="152">
        <v>18132</v>
      </c>
      <c r="S48" s="152">
        <v>18900</v>
      </c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  <c r="CV48" s="118"/>
      <c r="CW48" s="118"/>
      <c r="CX48" s="118"/>
      <c r="CY48" s="118"/>
      <c r="CZ48" s="118"/>
      <c r="DA48" s="118"/>
      <c r="DB48" s="118"/>
      <c r="DC48" s="118"/>
      <c r="DD48" s="118"/>
      <c r="DE48" s="118"/>
      <c r="DF48" s="118"/>
      <c r="DG48" s="118"/>
      <c r="DH48" s="118"/>
      <c r="DI48" s="118"/>
      <c r="DJ48" s="118"/>
      <c r="DK48" s="118"/>
      <c r="DL48" s="118"/>
      <c r="DM48" s="118"/>
      <c r="DN48" s="118"/>
      <c r="DO48" s="118"/>
      <c r="DP48" s="118"/>
      <c r="DQ48" s="118"/>
      <c r="DR48" s="118"/>
      <c r="DS48" s="118"/>
      <c r="DT48" s="118"/>
      <c r="DU48" s="118"/>
      <c r="DV48" s="118"/>
      <c r="DW48" s="118"/>
      <c r="DX48" s="118"/>
      <c r="DY48" s="118"/>
      <c r="DZ48" s="118"/>
      <c r="EA48" s="118"/>
      <c r="EB48" s="118"/>
      <c r="EC48" s="118"/>
      <c r="ED48" s="118"/>
      <c r="EE48" s="118"/>
      <c r="EF48" s="118"/>
      <c r="EG48" s="118"/>
      <c r="EH48" s="118"/>
      <c r="EI48" s="118"/>
      <c r="EJ48" s="118"/>
      <c r="EK48" s="118"/>
      <c r="EL48" s="118"/>
      <c r="EM48" s="118"/>
      <c r="EN48" s="118"/>
      <c r="EO48" s="118"/>
      <c r="EP48" s="118"/>
      <c r="EQ48" s="118"/>
      <c r="ER48" s="118"/>
      <c r="ES48" s="118"/>
      <c r="ET48" s="118"/>
      <c r="EU48" s="118"/>
      <c r="EV48" s="118"/>
      <c r="EW48" s="118"/>
      <c r="EX48" s="118"/>
      <c r="EY48" s="118"/>
      <c r="EZ48" s="118"/>
      <c r="FA48" s="118"/>
      <c r="FB48" s="118"/>
      <c r="FC48" s="118"/>
      <c r="FD48" s="118"/>
      <c r="FE48" s="118"/>
      <c r="FF48" s="118"/>
      <c r="FG48" s="118"/>
    </row>
    <row r="49" spans="1:163" s="123" customFormat="1" ht="15.6" customHeight="1" x14ac:dyDescent="0.15">
      <c r="A49" s="121" t="s">
        <v>282</v>
      </c>
      <c r="B49" s="139">
        <f t="shared" si="3"/>
        <v>23754</v>
      </c>
      <c r="C49" s="140">
        <f t="shared" si="4"/>
        <v>11861</v>
      </c>
      <c r="D49" s="140">
        <f t="shared" si="5"/>
        <v>11893</v>
      </c>
      <c r="E49" s="129">
        <v>1423</v>
      </c>
      <c r="F49" s="129">
        <v>746</v>
      </c>
      <c r="G49" s="129">
        <v>677</v>
      </c>
      <c r="H49" s="141">
        <v>4566</v>
      </c>
      <c r="I49" s="144">
        <v>2225</v>
      </c>
      <c r="J49" s="144">
        <v>2341</v>
      </c>
      <c r="K49" s="129">
        <v>3285</v>
      </c>
      <c r="L49" s="129">
        <v>1638</v>
      </c>
      <c r="M49" s="129">
        <v>1647</v>
      </c>
      <c r="N49" s="129">
        <v>7095</v>
      </c>
      <c r="O49" s="129">
        <v>3661</v>
      </c>
      <c r="P49" s="129">
        <v>3434</v>
      </c>
      <c r="Q49" s="142">
        <v>7385</v>
      </c>
      <c r="R49" s="142">
        <v>3591</v>
      </c>
      <c r="S49" s="142">
        <v>3794</v>
      </c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  <c r="DP49" s="122"/>
      <c r="DQ49" s="122"/>
      <c r="DR49" s="122"/>
      <c r="DS49" s="122"/>
      <c r="DT49" s="122"/>
      <c r="DU49" s="122"/>
      <c r="DV49" s="122"/>
      <c r="DW49" s="122"/>
      <c r="DX49" s="122"/>
      <c r="DY49" s="122"/>
      <c r="DZ49" s="122"/>
      <c r="EA49" s="122"/>
      <c r="EB49" s="122"/>
      <c r="EC49" s="122"/>
      <c r="ED49" s="122"/>
      <c r="EE49" s="122"/>
      <c r="EF49" s="122"/>
      <c r="EG49" s="122"/>
      <c r="EH49" s="122"/>
      <c r="EI49" s="122"/>
      <c r="EJ49" s="122"/>
      <c r="EK49" s="122"/>
      <c r="EL49" s="122"/>
      <c r="EM49" s="122"/>
      <c r="EN49" s="122"/>
      <c r="EO49" s="122"/>
      <c r="EP49" s="122"/>
      <c r="EQ49" s="122"/>
      <c r="ER49" s="122"/>
      <c r="ES49" s="122"/>
      <c r="ET49" s="122"/>
      <c r="EU49" s="122"/>
      <c r="EV49" s="122"/>
      <c r="EW49" s="122"/>
      <c r="EX49" s="122"/>
      <c r="EY49" s="122"/>
      <c r="EZ49" s="122"/>
      <c r="FA49" s="122"/>
      <c r="FB49" s="122"/>
      <c r="FC49" s="122"/>
      <c r="FD49" s="122"/>
      <c r="FE49" s="122"/>
      <c r="FF49" s="122"/>
      <c r="FG49" s="122"/>
    </row>
    <row r="50" spans="1:163" s="123" customFormat="1" ht="15.6" customHeight="1" x14ac:dyDescent="0.15">
      <c r="A50" s="121" t="s">
        <v>283</v>
      </c>
      <c r="B50" s="139">
        <f t="shared" si="3"/>
        <v>24200</v>
      </c>
      <c r="C50" s="140">
        <f t="shared" si="4"/>
        <v>11864</v>
      </c>
      <c r="D50" s="140">
        <f t="shared" si="5"/>
        <v>12336</v>
      </c>
      <c r="E50" s="129">
        <v>1363</v>
      </c>
      <c r="F50" s="129">
        <v>732</v>
      </c>
      <c r="G50" s="129">
        <v>631</v>
      </c>
      <c r="H50" s="141">
        <v>4711</v>
      </c>
      <c r="I50" s="144">
        <v>2194</v>
      </c>
      <c r="J50" s="144">
        <v>2517</v>
      </c>
      <c r="K50" s="129">
        <v>3295</v>
      </c>
      <c r="L50" s="129">
        <v>1660</v>
      </c>
      <c r="M50" s="129">
        <v>1635</v>
      </c>
      <c r="N50" s="129">
        <v>7123</v>
      </c>
      <c r="O50" s="129">
        <v>3589</v>
      </c>
      <c r="P50" s="129">
        <v>3534</v>
      </c>
      <c r="Q50" s="129">
        <v>7708</v>
      </c>
      <c r="R50" s="129">
        <v>3689</v>
      </c>
      <c r="S50" s="129">
        <v>4019</v>
      </c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</row>
    <row r="51" spans="1:163" s="123" customFormat="1" ht="15.6" customHeight="1" x14ac:dyDescent="0.15">
      <c r="A51" s="121" t="s">
        <v>294</v>
      </c>
      <c r="B51" s="139">
        <f t="shared" si="3"/>
        <v>21180</v>
      </c>
      <c r="C51" s="140">
        <f t="shared" si="4"/>
        <v>10713</v>
      </c>
      <c r="D51" s="140">
        <f t="shared" si="5"/>
        <v>10467</v>
      </c>
      <c r="E51" s="129">
        <v>1196</v>
      </c>
      <c r="F51" s="129">
        <v>654</v>
      </c>
      <c r="G51" s="129">
        <v>542</v>
      </c>
      <c r="H51" s="141">
        <v>4169</v>
      </c>
      <c r="I51" s="144">
        <v>2052</v>
      </c>
      <c r="J51" s="144">
        <v>2117</v>
      </c>
      <c r="K51" s="129">
        <v>2946</v>
      </c>
      <c r="L51" s="129">
        <v>1480</v>
      </c>
      <c r="M51" s="129">
        <v>1466</v>
      </c>
      <c r="N51" s="129">
        <v>6016</v>
      </c>
      <c r="O51" s="129">
        <v>3108</v>
      </c>
      <c r="P51" s="129">
        <v>2908</v>
      </c>
      <c r="Q51" s="129">
        <v>6853</v>
      </c>
      <c r="R51" s="129">
        <v>3419</v>
      </c>
      <c r="S51" s="129">
        <v>3434</v>
      </c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</row>
    <row r="52" spans="1:163" s="123" customFormat="1" ht="15.6" customHeight="1" x14ac:dyDescent="0.15">
      <c r="A52" s="121" t="s">
        <v>284</v>
      </c>
      <c r="B52" s="139">
        <f t="shared" si="3"/>
        <v>23333</v>
      </c>
      <c r="C52" s="140">
        <f t="shared" si="4"/>
        <v>11525</v>
      </c>
      <c r="D52" s="140">
        <f t="shared" si="5"/>
        <v>11808</v>
      </c>
      <c r="E52" s="129">
        <v>1346</v>
      </c>
      <c r="F52" s="129">
        <v>724</v>
      </c>
      <c r="G52" s="129">
        <v>622</v>
      </c>
      <c r="H52" s="141">
        <v>4745</v>
      </c>
      <c r="I52" s="144">
        <v>2278</v>
      </c>
      <c r="J52" s="144">
        <v>2467</v>
      </c>
      <c r="K52" s="129">
        <v>3266</v>
      </c>
      <c r="L52" s="129">
        <v>1601</v>
      </c>
      <c r="M52" s="129">
        <v>1665</v>
      </c>
      <c r="N52" s="129">
        <v>6449</v>
      </c>
      <c r="O52" s="129">
        <v>3249</v>
      </c>
      <c r="P52" s="129">
        <v>3200</v>
      </c>
      <c r="Q52" s="129">
        <v>7527</v>
      </c>
      <c r="R52" s="129">
        <v>3673</v>
      </c>
      <c r="S52" s="129">
        <v>3854</v>
      </c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</row>
    <row r="53" spans="1:163" s="123" customFormat="1" ht="15.6" customHeight="1" x14ac:dyDescent="0.15">
      <c r="A53" s="121" t="s">
        <v>287</v>
      </c>
      <c r="B53" s="139">
        <f t="shared" si="3"/>
        <v>23175</v>
      </c>
      <c r="C53" s="140">
        <f t="shared" si="4"/>
        <v>11669</v>
      </c>
      <c r="D53" s="140">
        <f t="shared" si="5"/>
        <v>11506</v>
      </c>
      <c r="E53" s="129">
        <v>1293</v>
      </c>
      <c r="F53" s="129">
        <v>711</v>
      </c>
      <c r="G53" s="129">
        <v>582</v>
      </c>
      <c r="H53" s="141">
        <v>4791</v>
      </c>
      <c r="I53" s="144">
        <v>2361</v>
      </c>
      <c r="J53" s="144">
        <v>2430</v>
      </c>
      <c r="K53" s="129">
        <v>3111</v>
      </c>
      <c r="L53" s="129">
        <v>1569</v>
      </c>
      <c r="M53" s="129">
        <v>1542</v>
      </c>
      <c r="N53" s="129">
        <v>6421</v>
      </c>
      <c r="O53" s="129">
        <v>3268</v>
      </c>
      <c r="P53" s="129">
        <v>3153</v>
      </c>
      <c r="Q53" s="129">
        <v>7559</v>
      </c>
      <c r="R53" s="129">
        <v>3760</v>
      </c>
      <c r="S53" s="129">
        <v>3799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</row>
    <row r="54" spans="1:163" s="119" customFormat="1" ht="22.9" customHeight="1" x14ac:dyDescent="0.15">
      <c r="A54" s="124" t="s">
        <v>9</v>
      </c>
      <c r="B54" s="135">
        <f t="shared" si="3"/>
        <v>129478</v>
      </c>
      <c r="C54" s="136">
        <f t="shared" si="4"/>
        <v>64355</v>
      </c>
      <c r="D54" s="136">
        <f t="shared" si="5"/>
        <v>65123</v>
      </c>
      <c r="E54" s="137">
        <f>SUM(E55:E59)</f>
        <v>6862</v>
      </c>
      <c r="F54" s="137">
        <f>SUM(F55:F59)</f>
        <v>3732</v>
      </c>
      <c r="G54" s="137">
        <f>SUM(G55:G59)</f>
        <v>3130</v>
      </c>
      <c r="H54" s="138">
        <v>27247</v>
      </c>
      <c r="I54" s="143">
        <v>13028</v>
      </c>
      <c r="J54" s="143">
        <v>14219</v>
      </c>
      <c r="K54" s="137">
        <v>17575</v>
      </c>
      <c r="L54" s="137">
        <v>8613</v>
      </c>
      <c r="M54" s="137">
        <v>8962</v>
      </c>
      <c r="N54" s="137">
        <v>36738</v>
      </c>
      <c r="O54" s="137">
        <v>18402</v>
      </c>
      <c r="P54" s="137">
        <v>18336</v>
      </c>
      <c r="Q54" s="152">
        <v>41056</v>
      </c>
      <c r="R54" s="152">
        <v>20580</v>
      </c>
      <c r="S54" s="152">
        <v>20476</v>
      </c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18"/>
      <c r="DJ54" s="118"/>
      <c r="DK54" s="118"/>
      <c r="DL54" s="118"/>
      <c r="DM54" s="118"/>
      <c r="DN54" s="118"/>
      <c r="DO54" s="118"/>
      <c r="DP54" s="118"/>
      <c r="DQ54" s="118"/>
      <c r="DR54" s="118"/>
      <c r="DS54" s="118"/>
      <c r="DT54" s="118"/>
      <c r="DU54" s="118"/>
      <c r="DV54" s="118"/>
      <c r="DW54" s="118"/>
      <c r="DX54" s="118"/>
      <c r="DY54" s="118"/>
      <c r="DZ54" s="118"/>
      <c r="EA54" s="118"/>
      <c r="EB54" s="118"/>
      <c r="EC54" s="118"/>
      <c r="ED54" s="118"/>
      <c r="EE54" s="118"/>
      <c r="EF54" s="118"/>
      <c r="EG54" s="118"/>
      <c r="EH54" s="118"/>
      <c r="EI54" s="118"/>
      <c r="EJ54" s="118"/>
      <c r="EK54" s="118"/>
      <c r="EL54" s="118"/>
      <c r="EM54" s="118"/>
      <c r="EN54" s="118"/>
      <c r="EO54" s="118"/>
      <c r="EP54" s="118"/>
      <c r="EQ54" s="118"/>
      <c r="ER54" s="118"/>
      <c r="ES54" s="118"/>
      <c r="ET54" s="118"/>
      <c r="EU54" s="118"/>
      <c r="EV54" s="118"/>
      <c r="EW54" s="118"/>
      <c r="EX54" s="118"/>
      <c r="EY54" s="118"/>
      <c r="EZ54" s="118"/>
      <c r="FA54" s="118"/>
      <c r="FB54" s="118"/>
      <c r="FC54" s="118"/>
      <c r="FD54" s="118"/>
      <c r="FE54" s="118"/>
      <c r="FF54" s="118"/>
      <c r="FG54" s="118"/>
    </row>
    <row r="55" spans="1:163" s="123" customFormat="1" ht="15.6" customHeight="1" x14ac:dyDescent="0.15">
      <c r="A55" s="121" t="s">
        <v>285</v>
      </c>
      <c r="B55" s="139">
        <f t="shared" si="3"/>
        <v>23113</v>
      </c>
      <c r="C55" s="140">
        <f t="shared" si="4"/>
        <v>11532</v>
      </c>
      <c r="D55" s="140">
        <f t="shared" si="5"/>
        <v>11581</v>
      </c>
      <c r="E55" s="129">
        <v>1162</v>
      </c>
      <c r="F55" s="129">
        <v>637</v>
      </c>
      <c r="G55" s="129">
        <v>525</v>
      </c>
      <c r="H55" s="141">
        <v>4667</v>
      </c>
      <c r="I55" s="144">
        <v>2248</v>
      </c>
      <c r="J55" s="144">
        <v>2419</v>
      </c>
      <c r="K55" s="129">
        <v>3172</v>
      </c>
      <c r="L55" s="129">
        <v>1587</v>
      </c>
      <c r="M55" s="129">
        <v>1585</v>
      </c>
      <c r="N55" s="129">
        <v>6593</v>
      </c>
      <c r="O55" s="129">
        <v>3383</v>
      </c>
      <c r="P55" s="129">
        <v>3210</v>
      </c>
      <c r="Q55" s="142">
        <v>7519</v>
      </c>
      <c r="R55" s="142">
        <v>3677</v>
      </c>
      <c r="S55" s="142">
        <v>3842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</row>
    <row r="56" spans="1:163" s="123" customFormat="1" ht="15.6" customHeight="1" x14ac:dyDescent="0.15">
      <c r="A56" s="121" t="s">
        <v>286</v>
      </c>
      <c r="B56" s="139">
        <f t="shared" si="3"/>
        <v>26115</v>
      </c>
      <c r="C56" s="140">
        <f t="shared" si="4"/>
        <v>13062</v>
      </c>
      <c r="D56" s="140">
        <f t="shared" si="5"/>
        <v>13053</v>
      </c>
      <c r="E56" s="129">
        <v>1326</v>
      </c>
      <c r="F56" s="129">
        <v>732</v>
      </c>
      <c r="G56" s="129">
        <v>594</v>
      </c>
      <c r="H56" s="141">
        <v>5552</v>
      </c>
      <c r="I56" s="144">
        <v>2717</v>
      </c>
      <c r="J56" s="144">
        <v>2835</v>
      </c>
      <c r="K56" s="129">
        <v>3461</v>
      </c>
      <c r="L56" s="129">
        <v>1696</v>
      </c>
      <c r="M56" s="129">
        <v>1765</v>
      </c>
      <c r="N56" s="129">
        <v>7383</v>
      </c>
      <c r="O56" s="129">
        <v>3718</v>
      </c>
      <c r="P56" s="129">
        <v>3665</v>
      </c>
      <c r="Q56" s="129">
        <v>8393</v>
      </c>
      <c r="R56" s="129">
        <v>4199</v>
      </c>
      <c r="S56" s="129">
        <v>4194</v>
      </c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</row>
    <row r="57" spans="1:163" s="123" customFormat="1" ht="15.6" customHeight="1" x14ac:dyDescent="0.15">
      <c r="A57" s="121" t="s">
        <v>288</v>
      </c>
      <c r="B57" s="139">
        <f t="shared" si="3"/>
        <v>26325</v>
      </c>
      <c r="C57" s="140">
        <f t="shared" si="4"/>
        <v>13007</v>
      </c>
      <c r="D57" s="140">
        <f t="shared" si="5"/>
        <v>13318</v>
      </c>
      <c r="E57" s="129">
        <v>1487</v>
      </c>
      <c r="F57" s="129">
        <v>793</v>
      </c>
      <c r="G57" s="129">
        <v>694</v>
      </c>
      <c r="H57" s="141">
        <v>5520</v>
      </c>
      <c r="I57" s="144">
        <v>2611</v>
      </c>
      <c r="J57" s="144">
        <v>2909</v>
      </c>
      <c r="K57" s="129">
        <v>3506</v>
      </c>
      <c r="L57" s="129">
        <v>1712</v>
      </c>
      <c r="M57" s="129">
        <v>1794</v>
      </c>
      <c r="N57" s="129">
        <v>7386</v>
      </c>
      <c r="O57" s="129">
        <v>3698</v>
      </c>
      <c r="P57" s="129">
        <v>3688</v>
      </c>
      <c r="Q57" s="129">
        <v>8426</v>
      </c>
      <c r="R57" s="129">
        <v>4193</v>
      </c>
      <c r="S57" s="129">
        <v>4233</v>
      </c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</row>
    <row r="58" spans="1:163" s="123" customFormat="1" ht="15.6" customHeight="1" x14ac:dyDescent="0.15">
      <c r="A58" s="121" t="s">
        <v>291</v>
      </c>
      <c r="B58" s="139">
        <f t="shared" si="3"/>
        <v>26427</v>
      </c>
      <c r="C58" s="140">
        <f t="shared" si="4"/>
        <v>13095</v>
      </c>
      <c r="D58" s="140">
        <f t="shared" si="5"/>
        <v>13332</v>
      </c>
      <c r="E58" s="129">
        <v>1408</v>
      </c>
      <c r="F58" s="129">
        <v>767</v>
      </c>
      <c r="G58" s="129">
        <v>641</v>
      </c>
      <c r="H58" s="141">
        <v>5660</v>
      </c>
      <c r="I58" s="144">
        <v>2675</v>
      </c>
      <c r="J58" s="144">
        <v>2985</v>
      </c>
      <c r="K58" s="129">
        <v>3652</v>
      </c>
      <c r="L58" s="129">
        <v>1760</v>
      </c>
      <c r="M58" s="129">
        <v>1892</v>
      </c>
      <c r="N58" s="129">
        <v>7502</v>
      </c>
      <c r="O58" s="129">
        <v>3745</v>
      </c>
      <c r="P58" s="129">
        <v>3757</v>
      </c>
      <c r="Q58" s="129">
        <v>8205</v>
      </c>
      <c r="R58" s="129">
        <v>4148</v>
      </c>
      <c r="S58" s="129">
        <v>4057</v>
      </c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</row>
    <row r="59" spans="1:163" s="123" customFormat="1" ht="15.6" customHeight="1" x14ac:dyDescent="0.15">
      <c r="A59" s="121" t="s">
        <v>290</v>
      </c>
      <c r="B59" s="139">
        <f t="shared" si="3"/>
        <v>27498</v>
      </c>
      <c r="C59" s="140">
        <f t="shared" si="4"/>
        <v>13659</v>
      </c>
      <c r="D59" s="140">
        <f t="shared" si="5"/>
        <v>13839</v>
      </c>
      <c r="E59" s="129">
        <v>1479</v>
      </c>
      <c r="F59" s="129">
        <v>803</v>
      </c>
      <c r="G59" s="129">
        <v>676</v>
      </c>
      <c r="H59" s="141">
        <v>5848</v>
      </c>
      <c r="I59" s="144">
        <v>2777</v>
      </c>
      <c r="J59" s="144">
        <v>3071</v>
      </c>
      <c r="K59" s="129">
        <v>3784</v>
      </c>
      <c r="L59" s="129">
        <v>1858</v>
      </c>
      <c r="M59" s="129">
        <v>1926</v>
      </c>
      <c r="N59" s="129">
        <v>7874</v>
      </c>
      <c r="O59" s="129">
        <v>3858</v>
      </c>
      <c r="P59" s="129">
        <v>4016</v>
      </c>
      <c r="Q59" s="129">
        <v>8513</v>
      </c>
      <c r="R59" s="129">
        <v>4363</v>
      </c>
      <c r="S59" s="129">
        <v>4150</v>
      </c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</row>
    <row r="60" spans="1:163" s="119" customFormat="1" ht="21" customHeight="1" x14ac:dyDescent="0.15">
      <c r="A60" s="124" t="s">
        <v>59</v>
      </c>
      <c r="B60" s="135">
        <f t="shared" si="3"/>
        <v>128571</v>
      </c>
      <c r="C60" s="136">
        <f t="shared" si="4"/>
        <v>64186</v>
      </c>
      <c r="D60" s="136">
        <f t="shared" si="5"/>
        <v>64385</v>
      </c>
      <c r="E60" s="137">
        <f>SUM(E61:E65)</f>
        <v>7171</v>
      </c>
      <c r="F60" s="137">
        <f>SUM(F61:F65)</f>
        <v>3780</v>
      </c>
      <c r="G60" s="137">
        <f>SUM(G61:G65)</f>
        <v>3391</v>
      </c>
      <c r="H60" s="138">
        <v>27730</v>
      </c>
      <c r="I60" s="143">
        <v>13702</v>
      </c>
      <c r="J60" s="143">
        <v>14028</v>
      </c>
      <c r="K60" s="137">
        <v>17943</v>
      </c>
      <c r="L60" s="137">
        <v>8595</v>
      </c>
      <c r="M60" s="137">
        <v>9348</v>
      </c>
      <c r="N60" s="137">
        <v>38540</v>
      </c>
      <c r="O60" s="137">
        <v>18918</v>
      </c>
      <c r="P60" s="137">
        <v>19622</v>
      </c>
      <c r="Q60" s="152">
        <v>37187</v>
      </c>
      <c r="R60" s="152">
        <v>19191</v>
      </c>
      <c r="S60" s="152">
        <v>17996</v>
      </c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8"/>
      <c r="CW60" s="118"/>
      <c r="CX60" s="118"/>
      <c r="CY60" s="118"/>
      <c r="CZ60" s="118"/>
      <c r="DA60" s="118"/>
      <c r="DB60" s="118"/>
      <c r="DC60" s="118"/>
      <c r="DD60" s="118"/>
      <c r="DE60" s="118"/>
      <c r="DF60" s="118"/>
      <c r="DG60" s="118"/>
      <c r="DH60" s="118"/>
      <c r="DI60" s="118"/>
      <c r="DJ60" s="118"/>
      <c r="DK60" s="118"/>
      <c r="DL60" s="118"/>
      <c r="DM60" s="118"/>
      <c r="DN60" s="118"/>
      <c r="DO60" s="118"/>
      <c r="DP60" s="118"/>
      <c r="DQ60" s="118"/>
      <c r="DR60" s="118"/>
      <c r="DS60" s="118"/>
      <c r="DT60" s="118"/>
      <c r="DU60" s="118"/>
      <c r="DV60" s="118"/>
      <c r="DW60" s="118"/>
      <c r="DX60" s="118"/>
      <c r="DY60" s="118"/>
      <c r="DZ60" s="118"/>
      <c r="EA60" s="118"/>
      <c r="EB60" s="118"/>
      <c r="EC60" s="118"/>
      <c r="ED60" s="118"/>
      <c r="EE60" s="118"/>
      <c r="EF60" s="118"/>
      <c r="EG60" s="118"/>
      <c r="EH60" s="118"/>
      <c r="EI60" s="118"/>
      <c r="EJ60" s="118"/>
      <c r="EK60" s="118"/>
      <c r="EL60" s="118"/>
      <c r="EM60" s="118"/>
      <c r="EN60" s="118"/>
      <c r="EO60" s="118"/>
      <c r="EP60" s="118"/>
      <c r="EQ60" s="118"/>
      <c r="ER60" s="118"/>
      <c r="ES60" s="118"/>
      <c r="ET60" s="118"/>
      <c r="EU60" s="118"/>
      <c r="EV60" s="118"/>
      <c r="EW60" s="118"/>
      <c r="EX60" s="118"/>
      <c r="EY60" s="118"/>
      <c r="EZ60" s="118"/>
      <c r="FA60" s="118"/>
      <c r="FB60" s="118"/>
      <c r="FC60" s="118"/>
      <c r="FD60" s="118"/>
      <c r="FE60" s="118"/>
      <c r="FF60" s="118"/>
      <c r="FG60" s="118"/>
    </row>
    <row r="61" spans="1:163" s="123" customFormat="1" ht="17.45" customHeight="1" x14ac:dyDescent="0.15">
      <c r="A61" s="121" t="s">
        <v>293</v>
      </c>
      <c r="B61" s="139">
        <f t="shared" si="3"/>
        <v>27085</v>
      </c>
      <c r="C61" s="140">
        <f t="shared" si="4"/>
        <v>13512</v>
      </c>
      <c r="D61" s="140">
        <f t="shared" si="5"/>
        <v>13573</v>
      </c>
      <c r="E61" s="129">
        <v>1468</v>
      </c>
      <c r="F61" s="129">
        <v>774</v>
      </c>
      <c r="G61" s="129">
        <v>694</v>
      </c>
      <c r="H61" s="141">
        <v>5851</v>
      </c>
      <c r="I61" s="144">
        <v>2918</v>
      </c>
      <c r="J61" s="144">
        <v>2933</v>
      </c>
      <c r="K61" s="129">
        <v>3758</v>
      </c>
      <c r="L61" s="129">
        <v>1775</v>
      </c>
      <c r="M61" s="129">
        <v>1983</v>
      </c>
      <c r="N61" s="129">
        <v>7797</v>
      </c>
      <c r="O61" s="129">
        <v>3772</v>
      </c>
      <c r="P61" s="129">
        <v>4025</v>
      </c>
      <c r="Q61" s="142">
        <v>8211</v>
      </c>
      <c r="R61" s="142">
        <v>4273</v>
      </c>
      <c r="S61" s="142">
        <v>3938</v>
      </c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2"/>
      <c r="CW61" s="122"/>
      <c r="CX61" s="122"/>
      <c r="CY61" s="122"/>
      <c r="CZ61" s="122"/>
      <c r="DA61" s="122"/>
      <c r="DB61" s="122"/>
      <c r="DC61" s="122"/>
      <c r="DD61" s="122"/>
      <c r="DE61" s="122"/>
      <c r="DF61" s="122"/>
      <c r="DG61" s="122"/>
      <c r="DH61" s="122"/>
      <c r="DI61" s="122"/>
      <c r="DJ61" s="122"/>
      <c r="DK61" s="122"/>
      <c r="DL61" s="122"/>
      <c r="DM61" s="122"/>
      <c r="DN61" s="122"/>
      <c r="DO61" s="122"/>
      <c r="DP61" s="122"/>
      <c r="DQ61" s="122"/>
      <c r="DR61" s="122"/>
      <c r="DS61" s="122"/>
      <c r="DT61" s="122"/>
      <c r="DU61" s="122"/>
      <c r="DV61" s="122"/>
      <c r="DW61" s="122"/>
      <c r="DX61" s="122"/>
      <c r="DY61" s="122"/>
      <c r="DZ61" s="122"/>
      <c r="EA61" s="122"/>
      <c r="EB61" s="122"/>
      <c r="EC61" s="122"/>
      <c r="ED61" s="122"/>
      <c r="EE61" s="122"/>
      <c r="EF61" s="122"/>
      <c r="EG61" s="122"/>
      <c r="EH61" s="122"/>
      <c r="EI61" s="122"/>
      <c r="EJ61" s="122"/>
      <c r="EK61" s="122"/>
      <c r="EL61" s="122"/>
      <c r="EM61" s="122"/>
      <c r="EN61" s="122"/>
      <c r="EO61" s="122"/>
      <c r="EP61" s="122"/>
      <c r="EQ61" s="122"/>
      <c r="ER61" s="122"/>
      <c r="ES61" s="122"/>
      <c r="ET61" s="122"/>
      <c r="EU61" s="122"/>
      <c r="EV61" s="122"/>
      <c r="EW61" s="122"/>
      <c r="EX61" s="122"/>
      <c r="EY61" s="122"/>
      <c r="EZ61" s="122"/>
      <c r="FA61" s="122"/>
      <c r="FB61" s="122"/>
      <c r="FC61" s="122"/>
      <c r="FD61" s="122"/>
      <c r="FE61" s="122"/>
      <c r="FF61" s="122"/>
      <c r="FG61" s="122"/>
    </row>
    <row r="62" spans="1:163" s="123" customFormat="1" ht="17.45" customHeight="1" x14ac:dyDescent="0.15">
      <c r="A62" s="121" t="s">
        <v>289</v>
      </c>
      <c r="B62" s="139">
        <f t="shared" si="3"/>
        <v>25740</v>
      </c>
      <c r="C62" s="140">
        <f t="shared" si="4"/>
        <v>12863</v>
      </c>
      <c r="D62" s="140">
        <f t="shared" si="5"/>
        <v>12877</v>
      </c>
      <c r="E62" s="129">
        <v>1436</v>
      </c>
      <c r="F62" s="129">
        <v>779</v>
      </c>
      <c r="G62" s="129">
        <v>657</v>
      </c>
      <c r="H62" s="141">
        <v>5685</v>
      </c>
      <c r="I62" s="144">
        <v>2791</v>
      </c>
      <c r="J62" s="144">
        <v>2894</v>
      </c>
      <c r="K62" s="129">
        <v>3462</v>
      </c>
      <c r="L62" s="129">
        <v>1674</v>
      </c>
      <c r="M62" s="129">
        <v>1788</v>
      </c>
      <c r="N62" s="129">
        <v>7617</v>
      </c>
      <c r="O62" s="129">
        <v>3694</v>
      </c>
      <c r="P62" s="129">
        <v>3923</v>
      </c>
      <c r="Q62" s="129">
        <v>7540</v>
      </c>
      <c r="R62" s="129">
        <v>3925</v>
      </c>
      <c r="S62" s="129">
        <v>3615</v>
      </c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22"/>
      <c r="DB62" s="122"/>
      <c r="DC62" s="122"/>
      <c r="DD62" s="122"/>
      <c r="DE62" s="122"/>
      <c r="DF62" s="122"/>
      <c r="DG62" s="122"/>
      <c r="DH62" s="122"/>
      <c r="DI62" s="122"/>
      <c r="DJ62" s="122"/>
      <c r="DK62" s="122"/>
      <c r="DL62" s="122"/>
      <c r="DM62" s="122"/>
      <c r="DN62" s="122"/>
      <c r="DO62" s="122"/>
      <c r="DP62" s="122"/>
      <c r="DQ62" s="122"/>
      <c r="DR62" s="122"/>
      <c r="DS62" s="122"/>
      <c r="DT62" s="122"/>
      <c r="DU62" s="122"/>
      <c r="DV62" s="122"/>
      <c r="DW62" s="122"/>
      <c r="DX62" s="122"/>
      <c r="DY62" s="122"/>
      <c r="DZ62" s="122"/>
      <c r="EA62" s="122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2"/>
      <c r="FF62" s="122"/>
      <c r="FG62" s="122"/>
    </row>
    <row r="63" spans="1:163" s="123" customFormat="1" ht="17.45" customHeight="1" x14ac:dyDescent="0.15">
      <c r="A63" s="121" t="s">
        <v>292</v>
      </c>
      <c r="B63" s="139">
        <f t="shared" si="3"/>
        <v>27007</v>
      </c>
      <c r="C63" s="140">
        <f t="shared" si="4"/>
        <v>13355</v>
      </c>
      <c r="D63" s="140">
        <f t="shared" si="5"/>
        <v>13652</v>
      </c>
      <c r="E63" s="129">
        <v>1441</v>
      </c>
      <c r="F63" s="129">
        <v>735</v>
      </c>
      <c r="G63" s="129">
        <v>706</v>
      </c>
      <c r="H63" s="141">
        <v>5732</v>
      </c>
      <c r="I63" s="144">
        <v>2794</v>
      </c>
      <c r="J63" s="144">
        <v>2938</v>
      </c>
      <c r="K63" s="129">
        <v>3752</v>
      </c>
      <c r="L63" s="129">
        <v>1793</v>
      </c>
      <c r="M63" s="129">
        <v>1959</v>
      </c>
      <c r="N63" s="129">
        <v>8195</v>
      </c>
      <c r="O63" s="129">
        <v>4092</v>
      </c>
      <c r="P63" s="129">
        <v>4103</v>
      </c>
      <c r="Q63" s="129">
        <v>7887</v>
      </c>
      <c r="R63" s="129">
        <v>3941</v>
      </c>
      <c r="S63" s="129">
        <v>3946</v>
      </c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22"/>
      <c r="DB63" s="122"/>
      <c r="DC63" s="122"/>
      <c r="DD63" s="122"/>
      <c r="DE63" s="122"/>
      <c r="DF63" s="122"/>
      <c r="DG63" s="122"/>
      <c r="DH63" s="122"/>
      <c r="DI63" s="122"/>
      <c r="DJ63" s="122"/>
      <c r="DK63" s="122"/>
      <c r="DL63" s="122"/>
      <c r="DM63" s="122"/>
      <c r="DN63" s="122"/>
      <c r="DO63" s="122"/>
      <c r="DP63" s="122"/>
      <c r="DQ63" s="122"/>
      <c r="DR63" s="122"/>
      <c r="DS63" s="122"/>
      <c r="DT63" s="122"/>
      <c r="DU63" s="122"/>
      <c r="DV63" s="122"/>
      <c r="DW63" s="122"/>
      <c r="DX63" s="122"/>
      <c r="DY63" s="122"/>
      <c r="DZ63" s="122"/>
      <c r="EA63" s="122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2"/>
      <c r="FF63" s="122"/>
      <c r="FG63" s="122"/>
    </row>
    <row r="64" spans="1:163" s="123" customFormat="1" ht="17.45" customHeight="1" x14ac:dyDescent="0.15">
      <c r="A64" s="121" t="s">
        <v>297</v>
      </c>
      <c r="B64" s="139">
        <f t="shared" si="3"/>
        <v>24757</v>
      </c>
      <c r="C64" s="140">
        <f t="shared" si="4"/>
        <v>12236</v>
      </c>
      <c r="D64" s="140">
        <f t="shared" si="5"/>
        <v>12521</v>
      </c>
      <c r="E64" s="129">
        <v>1394</v>
      </c>
      <c r="F64" s="129">
        <v>738</v>
      </c>
      <c r="G64" s="129">
        <v>656</v>
      </c>
      <c r="H64" s="141">
        <v>5424</v>
      </c>
      <c r="I64" s="144">
        <v>2664</v>
      </c>
      <c r="J64" s="144">
        <v>2760</v>
      </c>
      <c r="K64" s="129">
        <v>3555</v>
      </c>
      <c r="L64" s="129">
        <v>1686</v>
      </c>
      <c r="M64" s="129">
        <v>1869</v>
      </c>
      <c r="N64" s="129">
        <v>7534</v>
      </c>
      <c r="O64" s="129">
        <v>3614</v>
      </c>
      <c r="P64" s="129">
        <v>3920</v>
      </c>
      <c r="Q64" s="129">
        <v>6850</v>
      </c>
      <c r="R64" s="129">
        <v>3534</v>
      </c>
      <c r="S64" s="129">
        <v>3316</v>
      </c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2"/>
      <c r="DA64" s="122"/>
      <c r="DB64" s="122"/>
      <c r="DC64" s="122"/>
      <c r="DD64" s="122"/>
      <c r="DE64" s="122"/>
      <c r="DF64" s="122"/>
      <c r="DG64" s="122"/>
      <c r="DH64" s="122"/>
      <c r="DI64" s="122"/>
      <c r="DJ64" s="122"/>
      <c r="DK64" s="122"/>
      <c r="DL64" s="122"/>
      <c r="DM64" s="122"/>
      <c r="DN64" s="122"/>
      <c r="DO64" s="122"/>
      <c r="DP64" s="122"/>
      <c r="DQ64" s="122"/>
      <c r="DR64" s="122"/>
      <c r="DS64" s="122"/>
      <c r="DT64" s="122"/>
      <c r="DU64" s="122"/>
      <c r="DV64" s="122"/>
      <c r="DW64" s="122"/>
      <c r="DX64" s="122"/>
      <c r="DY64" s="122"/>
      <c r="DZ64" s="122"/>
      <c r="EA64" s="122"/>
      <c r="EB64" s="122"/>
      <c r="EC64" s="122"/>
      <c r="ED64" s="122"/>
      <c r="EE64" s="122"/>
      <c r="EF64" s="122"/>
      <c r="EG64" s="122"/>
      <c r="EH64" s="122"/>
      <c r="EI64" s="122"/>
      <c r="EJ64" s="122"/>
      <c r="EK64" s="122"/>
      <c r="EL64" s="122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  <c r="FG64" s="122"/>
    </row>
    <row r="65" spans="1:163" s="123" customFormat="1" ht="17.45" customHeight="1" x14ac:dyDescent="0.15">
      <c r="A65" s="121" t="s">
        <v>295</v>
      </c>
      <c r="B65" s="139">
        <f t="shared" si="3"/>
        <v>23982</v>
      </c>
      <c r="C65" s="140">
        <f t="shared" si="4"/>
        <v>12220</v>
      </c>
      <c r="D65" s="140">
        <f t="shared" si="5"/>
        <v>11762</v>
      </c>
      <c r="E65" s="129">
        <v>1432</v>
      </c>
      <c r="F65" s="129">
        <v>754</v>
      </c>
      <c r="G65" s="129">
        <v>678</v>
      </c>
      <c r="H65" s="141">
        <v>5038</v>
      </c>
      <c r="I65" s="144">
        <v>2535</v>
      </c>
      <c r="J65" s="144">
        <v>2503</v>
      </c>
      <c r="K65" s="129">
        <v>3416</v>
      </c>
      <c r="L65" s="129">
        <v>1667</v>
      </c>
      <c r="M65" s="129">
        <v>1749</v>
      </c>
      <c r="N65" s="129">
        <v>7397</v>
      </c>
      <c r="O65" s="129">
        <v>3746</v>
      </c>
      <c r="P65" s="129">
        <v>3651</v>
      </c>
      <c r="Q65" s="129">
        <v>6699</v>
      </c>
      <c r="R65" s="129">
        <v>3518</v>
      </c>
      <c r="S65" s="129">
        <v>3181</v>
      </c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DK65" s="122"/>
      <c r="DL65" s="122"/>
      <c r="DM65" s="122"/>
      <c r="DN65" s="122"/>
      <c r="DO65" s="122"/>
      <c r="DP65" s="122"/>
      <c r="DQ65" s="122"/>
      <c r="DR65" s="122"/>
      <c r="DS65" s="122"/>
      <c r="DT65" s="122"/>
      <c r="DU65" s="122"/>
      <c r="DV65" s="122"/>
      <c r="DW65" s="122"/>
      <c r="DX65" s="122"/>
      <c r="DY65" s="122"/>
      <c r="DZ65" s="122"/>
      <c r="EA65" s="122"/>
      <c r="EB65" s="122"/>
      <c r="EC65" s="122"/>
      <c r="ED65" s="122"/>
      <c r="EE65" s="122"/>
      <c r="EF65" s="122"/>
      <c r="EG65" s="122"/>
      <c r="EH65" s="122"/>
      <c r="EI65" s="122"/>
      <c r="EJ65" s="122"/>
      <c r="EK65" s="122"/>
      <c r="EL65" s="12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F65" s="122"/>
      <c r="FG65" s="122"/>
    </row>
    <row r="66" spans="1:163" s="119" customFormat="1" ht="19.899999999999999" customHeight="1" x14ac:dyDescent="0.15">
      <c r="A66" s="124" t="s">
        <v>65</v>
      </c>
      <c r="B66" s="135">
        <f t="shared" si="3"/>
        <v>114478</v>
      </c>
      <c r="C66" s="136">
        <f t="shared" si="4"/>
        <v>56972</v>
      </c>
      <c r="D66" s="136">
        <f t="shared" si="5"/>
        <v>57506</v>
      </c>
      <c r="E66" s="137">
        <f>SUM(E67:E71)</f>
        <v>7616</v>
      </c>
      <c r="F66" s="137">
        <f>SUM(F67:F71)</f>
        <v>3764</v>
      </c>
      <c r="G66" s="137">
        <f>SUM(G67:G71)</f>
        <v>3852</v>
      </c>
      <c r="H66" s="138">
        <v>23993</v>
      </c>
      <c r="I66" s="143">
        <v>11770</v>
      </c>
      <c r="J66" s="143">
        <v>12223</v>
      </c>
      <c r="K66" s="137">
        <v>17415</v>
      </c>
      <c r="L66" s="137">
        <v>8231</v>
      </c>
      <c r="M66" s="137">
        <v>9184</v>
      </c>
      <c r="N66" s="137">
        <v>36864</v>
      </c>
      <c r="O66" s="137">
        <v>17904</v>
      </c>
      <c r="P66" s="137">
        <v>18960</v>
      </c>
      <c r="Q66" s="152">
        <v>28590</v>
      </c>
      <c r="R66" s="152">
        <v>15303</v>
      </c>
      <c r="S66" s="152">
        <v>13287</v>
      </c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  <c r="BB66" s="118"/>
      <c r="BC66" s="118"/>
      <c r="BD66" s="118"/>
      <c r="BE66" s="118"/>
      <c r="BF66" s="118"/>
      <c r="BG66" s="118"/>
      <c r="BH66" s="118"/>
      <c r="BI66" s="118"/>
      <c r="BJ66" s="118"/>
      <c r="BK66" s="118"/>
      <c r="BL66" s="118"/>
      <c r="BM66" s="118"/>
      <c r="BN66" s="118"/>
      <c r="BO66" s="118"/>
      <c r="BP66" s="118"/>
      <c r="BQ66" s="118"/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8"/>
      <c r="CW66" s="118"/>
      <c r="CX66" s="118"/>
      <c r="CY66" s="118"/>
      <c r="CZ66" s="118"/>
      <c r="DA66" s="118"/>
      <c r="DB66" s="118"/>
      <c r="DC66" s="118"/>
      <c r="DD66" s="118"/>
      <c r="DE66" s="118"/>
      <c r="DF66" s="118"/>
      <c r="DG66" s="118"/>
      <c r="DH66" s="118"/>
      <c r="DI66" s="118"/>
      <c r="DJ66" s="118"/>
      <c r="DK66" s="118"/>
      <c r="DL66" s="118"/>
      <c r="DM66" s="118"/>
      <c r="DN66" s="118"/>
      <c r="DO66" s="118"/>
      <c r="DP66" s="118"/>
      <c r="DQ66" s="118"/>
      <c r="DR66" s="118"/>
      <c r="DS66" s="118"/>
      <c r="DT66" s="118"/>
      <c r="DU66" s="118"/>
      <c r="DV66" s="118"/>
      <c r="DW66" s="118"/>
      <c r="DX66" s="118"/>
      <c r="DY66" s="118"/>
      <c r="DZ66" s="118"/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  <c r="FF66" s="118"/>
      <c r="FG66" s="118"/>
    </row>
    <row r="67" spans="1:163" s="123" customFormat="1" ht="15.6" customHeight="1" x14ac:dyDescent="0.15">
      <c r="A67" s="121" t="s">
        <v>298</v>
      </c>
      <c r="B67" s="139">
        <f t="shared" si="3"/>
        <v>24023</v>
      </c>
      <c r="C67" s="140">
        <f t="shared" si="4"/>
        <v>11844</v>
      </c>
      <c r="D67" s="140">
        <f t="shared" si="5"/>
        <v>12179</v>
      </c>
      <c r="E67" s="129">
        <v>1450</v>
      </c>
      <c r="F67" s="129">
        <v>711</v>
      </c>
      <c r="G67" s="129">
        <v>739</v>
      </c>
      <c r="H67" s="141">
        <v>4911</v>
      </c>
      <c r="I67" s="144">
        <v>2441</v>
      </c>
      <c r="J67" s="144">
        <v>2470</v>
      </c>
      <c r="K67" s="129">
        <v>3496</v>
      </c>
      <c r="L67" s="129">
        <v>1661</v>
      </c>
      <c r="M67" s="129">
        <v>1835</v>
      </c>
      <c r="N67" s="129">
        <v>7609</v>
      </c>
      <c r="O67" s="129">
        <v>3665</v>
      </c>
      <c r="P67" s="129">
        <v>3944</v>
      </c>
      <c r="Q67" s="142">
        <v>6557</v>
      </c>
      <c r="R67" s="142">
        <v>3366</v>
      </c>
      <c r="S67" s="142">
        <v>3191</v>
      </c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DK67" s="122"/>
      <c r="DL67" s="122"/>
      <c r="DM67" s="122"/>
      <c r="DN67" s="122"/>
      <c r="DO67" s="122"/>
      <c r="DP67" s="122"/>
      <c r="DQ67" s="122"/>
      <c r="DR67" s="122"/>
      <c r="DS67" s="122"/>
      <c r="DT67" s="122"/>
      <c r="DU67" s="122"/>
      <c r="DV67" s="122"/>
      <c r="DW67" s="122"/>
      <c r="DX67" s="122"/>
      <c r="DY67" s="122"/>
      <c r="DZ67" s="122"/>
      <c r="EA67" s="122"/>
      <c r="EB67" s="122"/>
      <c r="EC67" s="122"/>
      <c r="ED67" s="122"/>
      <c r="EE67" s="122"/>
      <c r="EF67" s="122"/>
      <c r="EG67" s="122"/>
      <c r="EH67" s="122"/>
      <c r="EI67" s="122"/>
      <c r="EJ67" s="122"/>
      <c r="EK67" s="122"/>
      <c r="EL67" s="12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F67" s="122"/>
      <c r="FG67" s="122"/>
    </row>
    <row r="68" spans="1:163" s="123" customFormat="1" ht="15.6" customHeight="1" x14ac:dyDescent="0.15">
      <c r="A68" s="121" t="s">
        <v>296</v>
      </c>
      <c r="B68" s="139">
        <f t="shared" si="3"/>
        <v>22416</v>
      </c>
      <c r="C68" s="140">
        <f t="shared" si="4"/>
        <v>11253</v>
      </c>
      <c r="D68" s="140">
        <f t="shared" si="5"/>
        <v>11163</v>
      </c>
      <c r="E68" s="129">
        <v>1400</v>
      </c>
      <c r="F68" s="129">
        <v>687</v>
      </c>
      <c r="G68" s="129">
        <v>713</v>
      </c>
      <c r="H68" s="141">
        <v>4869</v>
      </c>
      <c r="I68" s="144">
        <v>2399</v>
      </c>
      <c r="J68" s="144">
        <v>2470</v>
      </c>
      <c r="K68" s="129">
        <v>3295</v>
      </c>
      <c r="L68" s="129">
        <v>1570</v>
      </c>
      <c r="M68" s="129">
        <v>1725</v>
      </c>
      <c r="N68" s="129">
        <v>7106</v>
      </c>
      <c r="O68" s="129">
        <v>3498</v>
      </c>
      <c r="P68" s="129">
        <v>3608</v>
      </c>
      <c r="Q68" s="129">
        <v>5746</v>
      </c>
      <c r="R68" s="129">
        <v>3099</v>
      </c>
      <c r="S68" s="129">
        <v>2647</v>
      </c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22"/>
      <c r="DB68" s="122"/>
      <c r="DC68" s="122"/>
      <c r="DD68" s="122"/>
      <c r="DE68" s="122"/>
      <c r="DF68" s="122"/>
      <c r="DG68" s="122"/>
      <c r="DH68" s="122"/>
      <c r="DI68" s="122"/>
      <c r="DJ68" s="122"/>
      <c r="DK68" s="122"/>
      <c r="DL68" s="122"/>
      <c r="DM68" s="122"/>
      <c r="DN68" s="122"/>
      <c r="DO68" s="122"/>
      <c r="DP68" s="122"/>
      <c r="DQ68" s="122"/>
      <c r="DR68" s="122"/>
      <c r="DS68" s="122"/>
      <c r="DT68" s="122"/>
      <c r="DU68" s="122"/>
      <c r="DV68" s="122"/>
      <c r="DW68" s="122"/>
      <c r="DX68" s="122"/>
      <c r="DY68" s="122"/>
      <c r="DZ68" s="122"/>
      <c r="EA68" s="122"/>
      <c r="EB68" s="122"/>
      <c r="EC68" s="122"/>
      <c r="ED68" s="122"/>
      <c r="EE68" s="122"/>
      <c r="EF68" s="122"/>
      <c r="EG68" s="122"/>
      <c r="EH68" s="122"/>
      <c r="EI68" s="122"/>
      <c r="EJ68" s="122"/>
      <c r="EK68" s="122"/>
      <c r="EL68" s="122"/>
      <c r="EM68" s="122"/>
      <c r="EN68" s="122"/>
      <c r="EO68" s="122"/>
      <c r="EP68" s="122"/>
      <c r="EQ68" s="122"/>
      <c r="ER68" s="122"/>
      <c r="ES68" s="122"/>
      <c r="ET68" s="122"/>
      <c r="EU68" s="122"/>
      <c r="EV68" s="122"/>
      <c r="EW68" s="122"/>
      <c r="EX68" s="122"/>
      <c r="EY68" s="122"/>
      <c r="EZ68" s="122"/>
      <c r="FA68" s="122"/>
      <c r="FB68" s="122"/>
      <c r="FC68" s="122"/>
      <c r="FD68" s="122"/>
      <c r="FE68" s="122"/>
      <c r="FF68" s="122"/>
      <c r="FG68" s="122"/>
    </row>
    <row r="69" spans="1:163" s="123" customFormat="1" ht="15.6" customHeight="1" x14ac:dyDescent="0.15">
      <c r="A69" s="121" t="s">
        <v>304</v>
      </c>
      <c r="B69" s="139">
        <f t="shared" ref="B69:B100" si="6">SUM(C69:D69)</f>
        <v>22542</v>
      </c>
      <c r="C69" s="140">
        <f t="shared" ref="C69:C100" si="7">SUM(F69,I69,L69,O69,R69)</f>
        <v>11287</v>
      </c>
      <c r="D69" s="140">
        <f t="shared" ref="D69:D100" si="8">SUM(G69,J69,M69,P69,S69)</f>
        <v>11255</v>
      </c>
      <c r="E69" s="129">
        <v>1537</v>
      </c>
      <c r="F69" s="129">
        <v>776</v>
      </c>
      <c r="G69" s="129">
        <v>761</v>
      </c>
      <c r="H69" s="141">
        <v>4685</v>
      </c>
      <c r="I69" s="144">
        <v>2294</v>
      </c>
      <c r="J69" s="144">
        <v>2391</v>
      </c>
      <c r="K69" s="129">
        <v>3439</v>
      </c>
      <c r="L69" s="129">
        <v>1649</v>
      </c>
      <c r="M69" s="129">
        <v>1790</v>
      </c>
      <c r="N69" s="129">
        <v>7235</v>
      </c>
      <c r="O69" s="129">
        <v>3527</v>
      </c>
      <c r="P69" s="129">
        <v>3708</v>
      </c>
      <c r="Q69" s="129">
        <v>5646</v>
      </c>
      <c r="R69" s="129">
        <v>3041</v>
      </c>
      <c r="S69" s="129">
        <v>2605</v>
      </c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  <c r="CA69" s="122"/>
      <c r="CB69" s="122"/>
      <c r="CC69" s="122"/>
      <c r="CD69" s="122"/>
      <c r="CE69" s="122"/>
      <c r="CF69" s="122"/>
      <c r="CG69" s="122"/>
      <c r="CH69" s="122"/>
      <c r="CI69" s="122"/>
      <c r="CJ69" s="122"/>
      <c r="CK69" s="122"/>
      <c r="CL69" s="122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122"/>
      <c r="EB69" s="122"/>
      <c r="EC69" s="122"/>
      <c r="ED69" s="122"/>
      <c r="EE69" s="122"/>
      <c r="EF69" s="122"/>
      <c r="EG69" s="122"/>
      <c r="EH69" s="122"/>
      <c r="EI69" s="122"/>
      <c r="EJ69" s="122"/>
      <c r="EK69" s="122"/>
      <c r="EL69" s="122"/>
      <c r="EM69" s="122"/>
      <c r="EN69" s="122"/>
      <c r="EO69" s="122"/>
      <c r="EP69" s="122"/>
      <c r="EQ69" s="122"/>
      <c r="ER69" s="122"/>
      <c r="ES69" s="122"/>
      <c r="ET69" s="122"/>
      <c r="EU69" s="122"/>
      <c r="EV69" s="122"/>
      <c r="EW69" s="122"/>
      <c r="EX69" s="122"/>
      <c r="EY69" s="122"/>
      <c r="EZ69" s="122"/>
      <c r="FA69" s="122"/>
      <c r="FB69" s="122"/>
      <c r="FC69" s="122"/>
      <c r="FD69" s="122"/>
      <c r="FE69" s="122"/>
      <c r="FF69" s="122"/>
      <c r="FG69" s="122"/>
    </row>
    <row r="70" spans="1:163" s="123" customFormat="1" ht="15.6" customHeight="1" x14ac:dyDescent="0.15">
      <c r="A70" s="121" t="s">
        <v>299</v>
      </c>
      <c r="B70" s="139">
        <f t="shared" si="6"/>
        <v>22529</v>
      </c>
      <c r="C70" s="140">
        <f t="shared" si="7"/>
        <v>11285</v>
      </c>
      <c r="D70" s="140">
        <f t="shared" si="8"/>
        <v>11244</v>
      </c>
      <c r="E70" s="129">
        <v>1549</v>
      </c>
      <c r="F70" s="129">
        <v>757</v>
      </c>
      <c r="G70" s="129">
        <v>792</v>
      </c>
      <c r="H70" s="141">
        <v>4792</v>
      </c>
      <c r="I70" s="144">
        <v>2331</v>
      </c>
      <c r="J70" s="144">
        <v>2461</v>
      </c>
      <c r="K70" s="129">
        <v>3488</v>
      </c>
      <c r="L70" s="129">
        <v>1645</v>
      </c>
      <c r="M70" s="129">
        <v>1843</v>
      </c>
      <c r="N70" s="129">
        <v>7335</v>
      </c>
      <c r="O70" s="129">
        <v>3556</v>
      </c>
      <c r="P70" s="129">
        <v>3779</v>
      </c>
      <c r="Q70" s="129">
        <v>5365</v>
      </c>
      <c r="R70" s="129">
        <v>2996</v>
      </c>
      <c r="S70" s="129">
        <v>2369</v>
      </c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DK70" s="122"/>
      <c r="DL70" s="122"/>
      <c r="DM70" s="122"/>
      <c r="DN70" s="122"/>
      <c r="DO70" s="122"/>
      <c r="DP70" s="122"/>
      <c r="DQ70" s="122"/>
      <c r="DR70" s="122"/>
      <c r="DS70" s="122"/>
      <c r="DT70" s="122"/>
      <c r="DU70" s="122"/>
      <c r="DV70" s="122"/>
      <c r="DW70" s="122"/>
      <c r="DX70" s="122"/>
      <c r="DY70" s="122"/>
      <c r="DZ70" s="122"/>
      <c r="EA70" s="122"/>
      <c r="EB70" s="122"/>
      <c r="EC70" s="122"/>
      <c r="ED70" s="122"/>
      <c r="EE70" s="122"/>
      <c r="EF70" s="122"/>
      <c r="EG70" s="122"/>
      <c r="EH70" s="122"/>
      <c r="EI70" s="122"/>
      <c r="EJ70" s="122"/>
      <c r="EK70" s="122"/>
      <c r="EL70" s="122"/>
      <c r="EM70" s="122"/>
      <c r="EN70" s="122"/>
      <c r="EO70" s="122"/>
      <c r="EP70" s="122"/>
      <c r="EQ70" s="122"/>
      <c r="ER70" s="122"/>
      <c r="ES70" s="122"/>
      <c r="ET70" s="122"/>
      <c r="EU70" s="122"/>
      <c r="EV70" s="122"/>
      <c r="EW70" s="122"/>
      <c r="EX70" s="122"/>
      <c r="EY70" s="122"/>
      <c r="EZ70" s="122"/>
      <c r="FA70" s="122"/>
      <c r="FB70" s="122"/>
      <c r="FC70" s="122"/>
      <c r="FD70" s="122"/>
      <c r="FE70" s="122"/>
      <c r="FF70" s="122"/>
      <c r="FG70" s="122"/>
    </row>
    <row r="71" spans="1:163" s="123" customFormat="1" ht="15.6" customHeight="1" x14ac:dyDescent="0.15">
      <c r="A71" s="121" t="s">
        <v>301</v>
      </c>
      <c r="B71" s="139">
        <f t="shared" si="6"/>
        <v>22968</v>
      </c>
      <c r="C71" s="140">
        <f t="shared" si="7"/>
        <v>11303</v>
      </c>
      <c r="D71" s="140">
        <f t="shared" si="8"/>
        <v>11665</v>
      </c>
      <c r="E71" s="129">
        <v>1680</v>
      </c>
      <c r="F71" s="129">
        <v>833</v>
      </c>
      <c r="G71" s="129">
        <v>847</v>
      </c>
      <c r="H71" s="141">
        <v>4736</v>
      </c>
      <c r="I71" s="144">
        <v>2305</v>
      </c>
      <c r="J71" s="144">
        <v>2431</v>
      </c>
      <c r="K71" s="129">
        <v>3697</v>
      </c>
      <c r="L71" s="129">
        <v>1706</v>
      </c>
      <c r="M71" s="129">
        <v>1991</v>
      </c>
      <c r="N71" s="129">
        <v>7579</v>
      </c>
      <c r="O71" s="129">
        <v>3658</v>
      </c>
      <c r="P71" s="129">
        <v>3921</v>
      </c>
      <c r="Q71" s="129">
        <v>5276</v>
      </c>
      <c r="R71" s="129">
        <v>2801</v>
      </c>
      <c r="S71" s="129">
        <v>2475</v>
      </c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</row>
    <row r="72" spans="1:163" s="119" customFormat="1" ht="20.45" customHeight="1" x14ac:dyDescent="0.15">
      <c r="A72" s="124" t="s">
        <v>71</v>
      </c>
      <c r="B72" s="135">
        <f t="shared" si="6"/>
        <v>102888</v>
      </c>
      <c r="C72" s="136">
        <f t="shared" si="7"/>
        <v>50181</v>
      </c>
      <c r="D72" s="136">
        <f t="shared" si="8"/>
        <v>52707</v>
      </c>
      <c r="E72" s="137">
        <f>SUM(E73:E77)</f>
        <v>8551</v>
      </c>
      <c r="F72" s="137">
        <f>SUM(F73:F77)</f>
        <v>4206</v>
      </c>
      <c r="G72" s="137">
        <f>SUM(G73:G77)</f>
        <v>4345</v>
      </c>
      <c r="H72" s="138">
        <v>21667</v>
      </c>
      <c r="I72" s="143">
        <v>10407</v>
      </c>
      <c r="J72" s="143">
        <v>11260</v>
      </c>
      <c r="K72" s="137">
        <v>17276</v>
      </c>
      <c r="L72" s="137">
        <v>8020</v>
      </c>
      <c r="M72" s="137">
        <v>9256</v>
      </c>
      <c r="N72" s="137">
        <v>33903</v>
      </c>
      <c r="O72" s="137">
        <v>16428</v>
      </c>
      <c r="P72" s="137">
        <v>17475</v>
      </c>
      <c r="Q72" s="152">
        <v>21491</v>
      </c>
      <c r="R72" s="152">
        <v>11120</v>
      </c>
      <c r="S72" s="152">
        <v>10371</v>
      </c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I72" s="118"/>
      <c r="BJ72" s="118"/>
      <c r="BK72" s="118"/>
      <c r="BL72" s="118"/>
      <c r="BM72" s="118"/>
      <c r="BN72" s="118"/>
      <c r="BO72" s="118"/>
      <c r="BP72" s="118"/>
      <c r="BQ72" s="118"/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8"/>
      <c r="CW72" s="118"/>
      <c r="CX72" s="118"/>
      <c r="CY72" s="118"/>
      <c r="CZ72" s="118"/>
      <c r="DA72" s="118"/>
      <c r="DB72" s="118"/>
      <c r="DC72" s="118"/>
      <c r="DD72" s="118"/>
      <c r="DE72" s="118"/>
      <c r="DF72" s="118"/>
      <c r="DG72" s="118"/>
      <c r="DH72" s="118"/>
      <c r="DI72" s="118"/>
      <c r="DJ72" s="118"/>
      <c r="DK72" s="118"/>
      <c r="DL72" s="118"/>
      <c r="DM72" s="118"/>
      <c r="DN72" s="118"/>
      <c r="DO72" s="118"/>
      <c r="DP72" s="118"/>
      <c r="DQ72" s="118"/>
      <c r="DR72" s="118"/>
      <c r="DS72" s="118"/>
      <c r="DT72" s="118"/>
      <c r="DU72" s="118"/>
      <c r="DV72" s="118"/>
      <c r="DW72" s="118"/>
      <c r="DX72" s="118"/>
      <c r="DY72" s="118"/>
      <c r="DZ72" s="118"/>
      <c r="EA72" s="118"/>
      <c r="EB72" s="118"/>
      <c r="EC72" s="118"/>
      <c r="ED72" s="118"/>
      <c r="EE72" s="118"/>
      <c r="EF72" s="118"/>
      <c r="EG72" s="118"/>
      <c r="EH72" s="118"/>
      <c r="EI72" s="118"/>
      <c r="EJ72" s="118"/>
      <c r="EK72" s="118"/>
      <c r="EL72" s="118"/>
      <c r="EM72" s="118"/>
      <c r="EN72" s="118"/>
      <c r="EO72" s="118"/>
      <c r="EP72" s="118"/>
      <c r="EQ72" s="118"/>
      <c r="ER72" s="118"/>
      <c r="ES72" s="118"/>
      <c r="ET72" s="118"/>
      <c r="EU72" s="118"/>
      <c r="EV72" s="118"/>
      <c r="EW72" s="118"/>
      <c r="EX72" s="118"/>
      <c r="EY72" s="118"/>
      <c r="EZ72" s="118"/>
      <c r="FA72" s="118"/>
      <c r="FB72" s="118"/>
      <c r="FC72" s="118"/>
      <c r="FD72" s="118"/>
      <c r="FE72" s="118"/>
      <c r="FF72" s="118"/>
      <c r="FG72" s="118"/>
    </row>
    <row r="73" spans="1:163" s="123" customFormat="1" ht="15.6" customHeight="1" x14ac:dyDescent="0.15">
      <c r="A73" s="121" t="s">
        <v>300</v>
      </c>
      <c r="B73" s="139">
        <f t="shared" si="6"/>
        <v>24751</v>
      </c>
      <c r="C73" s="140">
        <f t="shared" si="7"/>
        <v>12095</v>
      </c>
      <c r="D73" s="140">
        <f t="shared" si="8"/>
        <v>12656</v>
      </c>
      <c r="E73" s="129">
        <v>1893</v>
      </c>
      <c r="F73" s="129">
        <v>900</v>
      </c>
      <c r="G73" s="129">
        <v>993</v>
      </c>
      <c r="H73" s="141">
        <v>5187</v>
      </c>
      <c r="I73" s="144">
        <v>2478</v>
      </c>
      <c r="J73" s="144">
        <v>2709</v>
      </c>
      <c r="K73" s="129">
        <v>3970</v>
      </c>
      <c r="L73" s="129">
        <v>1809</v>
      </c>
      <c r="M73" s="129">
        <v>2161</v>
      </c>
      <c r="N73" s="129">
        <v>8195</v>
      </c>
      <c r="O73" s="129">
        <v>3950</v>
      </c>
      <c r="P73" s="129">
        <v>4245</v>
      </c>
      <c r="Q73" s="142">
        <v>5506</v>
      </c>
      <c r="R73" s="142">
        <v>2958</v>
      </c>
      <c r="S73" s="142">
        <v>2548</v>
      </c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  <c r="CA73" s="122"/>
      <c r="CB73" s="122"/>
      <c r="CC73" s="122"/>
      <c r="CD73" s="122"/>
      <c r="CE73" s="122"/>
      <c r="CF73" s="122"/>
      <c r="CG73" s="122"/>
      <c r="CH73" s="122"/>
      <c r="CI73" s="122"/>
      <c r="CJ73" s="122"/>
      <c r="CK73" s="122"/>
      <c r="CL73" s="122"/>
      <c r="CM73" s="122"/>
      <c r="CN73" s="122"/>
      <c r="CO73" s="122"/>
      <c r="CP73" s="122"/>
      <c r="CQ73" s="122"/>
      <c r="CR73" s="122"/>
      <c r="CS73" s="122"/>
      <c r="CT73" s="122"/>
      <c r="CU73" s="122"/>
      <c r="CV73" s="122"/>
      <c r="CW73" s="122"/>
      <c r="CX73" s="122"/>
      <c r="CY73" s="122"/>
      <c r="CZ73" s="122"/>
      <c r="DA73" s="122"/>
      <c r="DB73" s="122"/>
      <c r="DC73" s="122"/>
      <c r="DD73" s="122"/>
      <c r="DE73" s="122"/>
      <c r="DF73" s="122"/>
      <c r="DG73" s="122"/>
      <c r="DH73" s="122"/>
      <c r="DI73" s="122"/>
      <c r="DJ73" s="122"/>
      <c r="DK73" s="122"/>
      <c r="DL73" s="122"/>
      <c r="DM73" s="122"/>
      <c r="DN73" s="122"/>
      <c r="DO73" s="122"/>
      <c r="DP73" s="122"/>
      <c r="DQ73" s="122"/>
      <c r="DR73" s="122"/>
      <c r="DS73" s="122"/>
      <c r="DT73" s="122"/>
      <c r="DU73" s="122"/>
      <c r="DV73" s="122"/>
      <c r="DW73" s="122"/>
      <c r="DX73" s="122"/>
      <c r="DY73" s="122"/>
      <c r="DZ73" s="122"/>
      <c r="EA73" s="122"/>
      <c r="EB73" s="122"/>
      <c r="EC73" s="122"/>
      <c r="ED73" s="122"/>
      <c r="EE73" s="122"/>
      <c r="EF73" s="122"/>
      <c r="EG73" s="122"/>
      <c r="EH73" s="122"/>
      <c r="EI73" s="122"/>
      <c r="EJ73" s="122"/>
      <c r="EK73" s="122"/>
      <c r="EL73" s="122"/>
      <c r="EM73" s="122"/>
      <c r="EN73" s="122"/>
      <c r="EO73" s="122"/>
      <c r="EP73" s="122"/>
      <c r="EQ73" s="122"/>
      <c r="ER73" s="122"/>
      <c r="ES73" s="122"/>
      <c r="ET73" s="122"/>
      <c r="EU73" s="122"/>
      <c r="EV73" s="122"/>
      <c r="EW73" s="122"/>
      <c r="EX73" s="122"/>
      <c r="EY73" s="122"/>
      <c r="EZ73" s="122"/>
      <c r="FA73" s="122"/>
      <c r="FB73" s="122"/>
      <c r="FC73" s="122"/>
      <c r="FD73" s="122"/>
      <c r="FE73" s="122"/>
      <c r="FF73" s="122"/>
      <c r="FG73" s="122"/>
    </row>
    <row r="74" spans="1:163" s="123" customFormat="1" ht="15.6" customHeight="1" x14ac:dyDescent="0.15">
      <c r="A74" s="121" t="s">
        <v>302</v>
      </c>
      <c r="B74" s="139">
        <f t="shared" si="6"/>
        <v>22276</v>
      </c>
      <c r="C74" s="140">
        <f t="shared" si="7"/>
        <v>10803</v>
      </c>
      <c r="D74" s="140">
        <f t="shared" si="8"/>
        <v>11473</v>
      </c>
      <c r="E74" s="129">
        <v>1719</v>
      </c>
      <c r="F74" s="129">
        <v>853</v>
      </c>
      <c r="G74" s="129">
        <v>866</v>
      </c>
      <c r="H74" s="141">
        <v>4644</v>
      </c>
      <c r="I74" s="144">
        <v>2224</v>
      </c>
      <c r="J74" s="144">
        <v>2420</v>
      </c>
      <c r="K74" s="129">
        <v>3671</v>
      </c>
      <c r="L74" s="129">
        <v>1703</v>
      </c>
      <c r="M74" s="129">
        <v>1968</v>
      </c>
      <c r="N74" s="129">
        <v>7468</v>
      </c>
      <c r="O74" s="129">
        <v>3577</v>
      </c>
      <c r="P74" s="129">
        <v>3891</v>
      </c>
      <c r="Q74" s="129">
        <v>4774</v>
      </c>
      <c r="R74" s="129">
        <v>2446</v>
      </c>
      <c r="S74" s="129">
        <v>2328</v>
      </c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  <c r="FF74" s="122"/>
      <c r="FG74" s="122"/>
    </row>
    <row r="75" spans="1:163" s="123" customFormat="1" ht="15.6" customHeight="1" x14ac:dyDescent="0.15">
      <c r="A75" s="121" t="s">
        <v>303</v>
      </c>
      <c r="B75" s="139">
        <f t="shared" si="6"/>
        <v>19785</v>
      </c>
      <c r="C75" s="140">
        <f t="shared" si="7"/>
        <v>9575</v>
      </c>
      <c r="D75" s="140">
        <f t="shared" si="8"/>
        <v>10210</v>
      </c>
      <c r="E75" s="129">
        <v>1694</v>
      </c>
      <c r="F75" s="129">
        <v>836</v>
      </c>
      <c r="G75" s="129">
        <v>858</v>
      </c>
      <c r="H75" s="141">
        <v>4172</v>
      </c>
      <c r="I75" s="144">
        <v>1947</v>
      </c>
      <c r="J75" s="144">
        <v>2225</v>
      </c>
      <c r="K75" s="129">
        <v>3372</v>
      </c>
      <c r="L75" s="129">
        <v>1593</v>
      </c>
      <c r="M75" s="129">
        <v>1779</v>
      </c>
      <c r="N75" s="129">
        <v>6400</v>
      </c>
      <c r="O75" s="129">
        <v>3054</v>
      </c>
      <c r="P75" s="129">
        <v>3346</v>
      </c>
      <c r="Q75" s="129">
        <v>4147</v>
      </c>
      <c r="R75" s="129">
        <v>2145</v>
      </c>
      <c r="S75" s="129">
        <v>2002</v>
      </c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2"/>
      <c r="CW75" s="122"/>
      <c r="CX75" s="122"/>
      <c r="CY75" s="122"/>
      <c r="CZ75" s="122"/>
      <c r="DA75" s="122"/>
      <c r="DB75" s="122"/>
      <c r="DC75" s="122"/>
      <c r="DD75" s="122"/>
      <c r="DE75" s="122"/>
      <c r="DF75" s="122"/>
      <c r="DG75" s="122"/>
      <c r="DH75" s="122"/>
      <c r="DI75" s="122"/>
      <c r="DJ75" s="122"/>
      <c r="DK75" s="122"/>
      <c r="DL75" s="122"/>
      <c r="DM75" s="122"/>
      <c r="DN75" s="122"/>
      <c r="DO75" s="122"/>
      <c r="DP75" s="122"/>
      <c r="DQ75" s="122"/>
      <c r="DR75" s="122"/>
      <c r="DS75" s="122"/>
      <c r="DT75" s="122"/>
      <c r="DU75" s="122"/>
      <c r="DV75" s="122"/>
      <c r="DW75" s="122"/>
      <c r="DX75" s="122"/>
      <c r="DY75" s="122"/>
      <c r="DZ75" s="122"/>
      <c r="EA75" s="122"/>
      <c r="EB75" s="122"/>
      <c r="EC75" s="122"/>
      <c r="ED75" s="122"/>
      <c r="EE75" s="122"/>
      <c r="EF75" s="122"/>
      <c r="EG75" s="122"/>
      <c r="EH75" s="122"/>
      <c r="EI75" s="122"/>
      <c r="EJ75" s="122"/>
      <c r="EK75" s="122"/>
      <c r="EL75" s="122"/>
      <c r="EM75" s="122"/>
      <c r="EN75" s="122"/>
      <c r="EO75" s="122"/>
      <c r="EP75" s="122"/>
      <c r="EQ75" s="122"/>
      <c r="ER75" s="122"/>
      <c r="ES75" s="122"/>
      <c r="ET75" s="122"/>
      <c r="EU75" s="122"/>
      <c r="EV75" s="122"/>
      <c r="EW75" s="122"/>
      <c r="EX75" s="122"/>
      <c r="EY75" s="122"/>
      <c r="EZ75" s="122"/>
      <c r="FA75" s="122"/>
      <c r="FB75" s="122"/>
      <c r="FC75" s="122"/>
      <c r="FD75" s="122"/>
      <c r="FE75" s="122"/>
      <c r="FF75" s="122"/>
      <c r="FG75" s="122"/>
    </row>
    <row r="76" spans="1:163" s="123" customFormat="1" ht="15.6" customHeight="1" x14ac:dyDescent="0.15">
      <c r="A76" s="121" t="s">
        <v>269</v>
      </c>
      <c r="B76" s="139">
        <f t="shared" si="6"/>
        <v>19541</v>
      </c>
      <c r="C76" s="140">
        <f t="shared" si="7"/>
        <v>9546</v>
      </c>
      <c r="D76" s="140">
        <f t="shared" si="8"/>
        <v>9995</v>
      </c>
      <c r="E76" s="129">
        <v>1760</v>
      </c>
      <c r="F76" s="129">
        <v>867</v>
      </c>
      <c r="G76" s="129">
        <v>893</v>
      </c>
      <c r="H76" s="141">
        <v>4099</v>
      </c>
      <c r="I76" s="144">
        <v>2002</v>
      </c>
      <c r="J76" s="144">
        <v>2097</v>
      </c>
      <c r="K76" s="129">
        <v>3337</v>
      </c>
      <c r="L76" s="129">
        <v>1541</v>
      </c>
      <c r="M76" s="129">
        <v>1796</v>
      </c>
      <c r="N76" s="129">
        <v>6464</v>
      </c>
      <c r="O76" s="129">
        <v>3176</v>
      </c>
      <c r="P76" s="129">
        <v>3288</v>
      </c>
      <c r="Q76" s="129">
        <v>3881</v>
      </c>
      <c r="R76" s="129">
        <v>1960</v>
      </c>
      <c r="S76" s="129">
        <v>1921</v>
      </c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22"/>
      <c r="DB76" s="122"/>
      <c r="DC76" s="122"/>
      <c r="DD76" s="122"/>
      <c r="DE76" s="122"/>
      <c r="DF76" s="122"/>
      <c r="DG76" s="122"/>
      <c r="DH76" s="122"/>
      <c r="DI76" s="122"/>
      <c r="DJ76" s="122"/>
      <c r="DK76" s="122"/>
      <c r="DL76" s="122"/>
      <c r="DM76" s="122"/>
      <c r="DN76" s="122"/>
      <c r="DO76" s="122"/>
      <c r="DP76" s="122"/>
      <c r="DQ76" s="122"/>
      <c r="DR76" s="122"/>
      <c r="DS76" s="122"/>
      <c r="DT76" s="122"/>
      <c r="DU76" s="122"/>
      <c r="DV76" s="122"/>
      <c r="DW76" s="122"/>
      <c r="DX76" s="122"/>
      <c r="DY76" s="122"/>
      <c r="DZ76" s="122"/>
      <c r="EA76" s="122"/>
      <c r="EB76" s="122"/>
      <c r="EC76" s="122"/>
      <c r="ED76" s="122"/>
      <c r="EE76" s="122"/>
      <c r="EF76" s="122"/>
      <c r="EG76" s="122"/>
      <c r="EH76" s="122"/>
      <c r="EI76" s="122"/>
      <c r="EJ76" s="122"/>
      <c r="EK76" s="122"/>
      <c r="EL76" s="122"/>
      <c r="EM76" s="122"/>
      <c r="EN76" s="122"/>
      <c r="EO76" s="122"/>
      <c r="EP76" s="122"/>
      <c r="EQ76" s="122"/>
      <c r="ER76" s="122"/>
      <c r="ES76" s="122"/>
      <c r="ET76" s="122"/>
      <c r="EU76" s="122"/>
      <c r="EV76" s="122"/>
      <c r="EW76" s="122"/>
      <c r="EX76" s="122"/>
      <c r="EY76" s="122"/>
      <c r="EZ76" s="122"/>
      <c r="FA76" s="122"/>
      <c r="FB76" s="122"/>
      <c r="FC76" s="122"/>
      <c r="FD76" s="122"/>
      <c r="FE76" s="122"/>
      <c r="FF76" s="122"/>
      <c r="FG76" s="122"/>
    </row>
    <row r="77" spans="1:163" s="123" customFormat="1" ht="15.6" customHeight="1" x14ac:dyDescent="0.15">
      <c r="A77" s="121" t="s">
        <v>234</v>
      </c>
      <c r="B77" s="139">
        <f t="shared" si="6"/>
        <v>16535</v>
      </c>
      <c r="C77" s="140">
        <f t="shared" si="7"/>
        <v>8162</v>
      </c>
      <c r="D77" s="140">
        <f t="shared" si="8"/>
        <v>8373</v>
      </c>
      <c r="E77" s="129">
        <v>1485</v>
      </c>
      <c r="F77" s="129">
        <v>750</v>
      </c>
      <c r="G77" s="129">
        <v>735</v>
      </c>
      <c r="H77" s="141">
        <v>3565</v>
      </c>
      <c r="I77" s="144">
        <v>1756</v>
      </c>
      <c r="J77" s="144">
        <v>1809</v>
      </c>
      <c r="K77" s="129">
        <v>2926</v>
      </c>
      <c r="L77" s="129">
        <v>1374</v>
      </c>
      <c r="M77" s="129">
        <v>1552</v>
      </c>
      <c r="N77" s="129">
        <v>5376</v>
      </c>
      <c r="O77" s="129">
        <v>2671</v>
      </c>
      <c r="P77" s="129">
        <v>2705</v>
      </c>
      <c r="Q77" s="129">
        <v>3183</v>
      </c>
      <c r="R77" s="129">
        <v>1611</v>
      </c>
      <c r="S77" s="129">
        <v>1572</v>
      </c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</row>
    <row r="78" spans="1:163" s="119" customFormat="1" ht="21.6" customHeight="1" x14ac:dyDescent="0.15">
      <c r="A78" s="124" t="s">
        <v>78</v>
      </c>
      <c r="B78" s="135">
        <f t="shared" si="6"/>
        <v>69968</v>
      </c>
      <c r="C78" s="136">
        <f t="shared" si="7"/>
        <v>33436</v>
      </c>
      <c r="D78" s="136">
        <f t="shared" si="8"/>
        <v>36532</v>
      </c>
      <c r="E78" s="137">
        <f>SUM(E79:E83)</f>
        <v>6916</v>
      </c>
      <c r="F78" s="137">
        <f>SUM(F79:F83)</f>
        <v>3233</v>
      </c>
      <c r="G78" s="137">
        <f>SUM(G79:G83)</f>
        <v>3683</v>
      </c>
      <c r="H78" s="138">
        <v>14541</v>
      </c>
      <c r="I78" s="143">
        <v>6981</v>
      </c>
      <c r="J78" s="143">
        <v>7560</v>
      </c>
      <c r="K78" s="137">
        <v>12802</v>
      </c>
      <c r="L78" s="137">
        <v>5989</v>
      </c>
      <c r="M78" s="137">
        <v>6813</v>
      </c>
      <c r="N78" s="137">
        <v>22875</v>
      </c>
      <c r="O78" s="137">
        <v>10986</v>
      </c>
      <c r="P78" s="137">
        <v>11889</v>
      </c>
      <c r="Q78" s="152">
        <v>12834</v>
      </c>
      <c r="R78" s="152">
        <v>6247</v>
      </c>
      <c r="S78" s="152">
        <v>6587</v>
      </c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/>
      <c r="CC78" s="118"/>
      <c r="CD78" s="118"/>
      <c r="CE78" s="118"/>
      <c r="CF78" s="118"/>
      <c r="CG78" s="118"/>
      <c r="CH78" s="118"/>
      <c r="CI78" s="118"/>
      <c r="CJ78" s="118"/>
      <c r="CK78" s="118"/>
      <c r="CL78" s="118"/>
      <c r="CM78" s="118"/>
      <c r="CN78" s="118"/>
      <c r="CO78" s="118"/>
      <c r="CP78" s="118"/>
      <c r="CQ78" s="118"/>
      <c r="CR78" s="118"/>
      <c r="CS78" s="118"/>
      <c r="CT78" s="118"/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  <c r="DJ78" s="118"/>
      <c r="DK78" s="118"/>
      <c r="DL78" s="118"/>
      <c r="DM78" s="118"/>
      <c r="DN78" s="118"/>
      <c r="DO78" s="118"/>
      <c r="DP78" s="118"/>
      <c r="DQ78" s="118"/>
      <c r="DR78" s="118"/>
      <c r="DS78" s="118"/>
      <c r="DT78" s="118"/>
      <c r="DU78" s="118"/>
      <c r="DV78" s="118"/>
      <c r="DW78" s="118"/>
      <c r="DX78" s="118"/>
      <c r="DY78" s="118"/>
      <c r="DZ78" s="118"/>
      <c r="EA78" s="118"/>
      <c r="EB78" s="118"/>
      <c r="EC78" s="118"/>
      <c r="ED78" s="118"/>
      <c r="EE78" s="118"/>
      <c r="EF78" s="118"/>
      <c r="EG78" s="118"/>
      <c r="EH78" s="118"/>
      <c r="EI78" s="118"/>
      <c r="EJ78" s="118"/>
      <c r="EK78" s="118"/>
      <c r="EL78" s="118"/>
      <c r="EM78" s="118"/>
      <c r="EN78" s="118"/>
      <c r="EO78" s="118"/>
      <c r="EP78" s="118"/>
      <c r="EQ78" s="118"/>
      <c r="ER78" s="118"/>
      <c r="ES78" s="118"/>
      <c r="ET78" s="118"/>
      <c r="EU78" s="118"/>
      <c r="EV78" s="118"/>
      <c r="EW78" s="118"/>
      <c r="EX78" s="118"/>
      <c r="EY78" s="118"/>
      <c r="EZ78" s="118"/>
      <c r="FA78" s="118"/>
      <c r="FB78" s="118"/>
      <c r="FC78" s="118"/>
      <c r="FD78" s="118"/>
      <c r="FE78" s="118"/>
      <c r="FF78" s="118"/>
      <c r="FG78" s="118"/>
    </row>
    <row r="79" spans="1:163" s="123" customFormat="1" ht="15.6" customHeight="1" x14ac:dyDescent="0.15">
      <c r="A79" s="121" t="s">
        <v>235</v>
      </c>
      <c r="B79" s="139">
        <f t="shared" si="6"/>
        <v>17499</v>
      </c>
      <c r="C79" s="140">
        <f t="shared" si="7"/>
        <v>8414</v>
      </c>
      <c r="D79" s="140">
        <f t="shared" si="8"/>
        <v>9085</v>
      </c>
      <c r="E79" s="129">
        <v>1679</v>
      </c>
      <c r="F79" s="129">
        <v>775</v>
      </c>
      <c r="G79" s="129">
        <v>904</v>
      </c>
      <c r="H79" s="141">
        <v>3696</v>
      </c>
      <c r="I79" s="144">
        <v>1777</v>
      </c>
      <c r="J79" s="144">
        <v>1919</v>
      </c>
      <c r="K79" s="129">
        <v>3168</v>
      </c>
      <c r="L79" s="129">
        <v>1482</v>
      </c>
      <c r="M79" s="129">
        <v>1686</v>
      </c>
      <c r="N79" s="129">
        <v>5710</v>
      </c>
      <c r="O79" s="129">
        <v>2764</v>
      </c>
      <c r="P79" s="129">
        <v>2946</v>
      </c>
      <c r="Q79" s="142">
        <v>3246</v>
      </c>
      <c r="R79" s="142">
        <v>1616</v>
      </c>
      <c r="S79" s="142">
        <v>1630</v>
      </c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</row>
    <row r="80" spans="1:163" s="123" customFormat="1" ht="15.6" customHeight="1" x14ac:dyDescent="0.15">
      <c r="A80" s="121" t="s">
        <v>262</v>
      </c>
      <c r="B80" s="139">
        <f t="shared" si="6"/>
        <v>14532</v>
      </c>
      <c r="C80" s="140">
        <f t="shared" si="7"/>
        <v>7032</v>
      </c>
      <c r="D80" s="140">
        <f t="shared" si="8"/>
        <v>7500</v>
      </c>
      <c r="E80" s="129">
        <v>1427</v>
      </c>
      <c r="F80" s="129">
        <v>705</v>
      </c>
      <c r="G80" s="129">
        <v>722</v>
      </c>
      <c r="H80" s="141">
        <v>2970</v>
      </c>
      <c r="I80" s="144">
        <v>1432</v>
      </c>
      <c r="J80" s="144">
        <v>1538</v>
      </c>
      <c r="K80" s="129">
        <v>2609</v>
      </c>
      <c r="L80" s="129">
        <v>1221</v>
      </c>
      <c r="M80" s="129">
        <v>1388</v>
      </c>
      <c r="N80" s="129">
        <v>4806</v>
      </c>
      <c r="O80" s="129">
        <v>2341</v>
      </c>
      <c r="P80" s="129">
        <v>2465</v>
      </c>
      <c r="Q80" s="129">
        <v>2720</v>
      </c>
      <c r="R80" s="129">
        <v>1333</v>
      </c>
      <c r="S80" s="129">
        <v>1387</v>
      </c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  <c r="BM80" s="122"/>
      <c r="BN80" s="122"/>
      <c r="BO80" s="122"/>
      <c r="BP80" s="122"/>
      <c r="BQ80" s="122"/>
      <c r="BR80" s="122"/>
      <c r="BS80" s="122"/>
      <c r="BT80" s="122"/>
      <c r="BU80" s="122"/>
      <c r="BV80" s="122"/>
      <c r="BW80" s="122"/>
      <c r="BX80" s="122"/>
      <c r="BY80" s="122"/>
      <c r="BZ80" s="122"/>
      <c r="CA80" s="122"/>
      <c r="CB80" s="122"/>
      <c r="CC80" s="122"/>
      <c r="CD80" s="122"/>
      <c r="CE80" s="122"/>
      <c r="CF80" s="122"/>
      <c r="CG80" s="122"/>
      <c r="CH80" s="122"/>
      <c r="CI80" s="122"/>
      <c r="CJ80" s="122"/>
      <c r="CK80" s="122"/>
      <c r="CL80" s="122"/>
      <c r="CM80" s="122"/>
      <c r="CN80" s="122"/>
      <c r="CO80" s="122"/>
      <c r="CP80" s="122"/>
      <c r="CQ80" s="122"/>
      <c r="CR80" s="122"/>
      <c r="CS80" s="122"/>
      <c r="CT80" s="122"/>
      <c r="CU80" s="122"/>
      <c r="CV80" s="122"/>
      <c r="CW80" s="122"/>
      <c r="CX80" s="122"/>
      <c r="CY80" s="122"/>
      <c r="CZ80" s="122"/>
      <c r="DA80" s="122"/>
      <c r="DB80" s="122"/>
      <c r="DC80" s="122"/>
      <c r="DD80" s="122"/>
      <c r="DE80" s="122"/>
      <c r="DF80" s="122"/>
      <c r="DG80" s="122"/>
      <c r="DH80" s="122"/>
      <c r="DI80" s="122"/>
      <c r="DJ80" s="122"/>
      <c r="DK80" s="122"/>
      <c r="DL80" s="122"/>
      <c r="DM80" s="122"/>
      <c r="DN80" s="122"/>
      <c r="DO80" s="122"/>
      <c r="DP80" s="122"/>
      <c r="DQ80" s="122"/>
      <c r="DR80" s="122"/>
      <c r="DS80" s="122"/>
      <c r="DT80" s="122"/>
      <c r="DU80" s="122"/>
      <c r="DV80" s="122"/>
      <c r="DW80" s="122"/>
      <c r="DX80" s="122"/>
      <c r="DY80" s="122"/>
      <c r="DZ80" s="122"/>
      <c r="EA80" s="122"/>
      <c r="EB80" s="122"/>
      <c r="EC80" s="122"/>
      <c r="ED80" s="122"/>
      <c r="EE80" s="122"/>
      <c r="EF80" s="122"/>
      <c r="EG80" s="122"/>
      <c r="EH80" s="122"/>
      <c r="EI80" s="122"/>
      <c r="EJ80" s="122"/>
      <c r="EK80" s="122"/>
      <c r="EL80" s="122"/>
      <c r="EM80" s="122"/>
      <c r="EN80" s="122"/>
      <c r="EO80" s="122"/>
      <c r="EP80" s="122"/>
      <c r="EQ80" s="122"/>
      <c r="ER80" s="122"/>
      <c r="ES80" s="122"/>
      <c r="ET80" s="122"/>
      <c r="EU80" s="122"/>
      <c r="EV80" s="122"/>
      <c r="EW80" s="122"/>
      <c r="EX80" s="122"/>
      <c r="EY80" s="122"/>
      <c r="EZ80" s="122"/>
      <c r="FA80" s="122"/>
      <c r="FB80" s="122"/>
      <c r="FC80" s="122"/>
      <c r="FD80" s="122"/>
      <c r="FE80" s="122"/>
      <c r="FF80" s="122"/>
      <c r="FG80" s="122"/>
    </row>
    <row r="81" spans="1:163" s="123" customFormat="1" ht="15.6" customHeight="1" x14ac:dyDescent="0.15">
      <c r="A81" s="121" t="s">
        <v>238</v>
      </c>
      <c r="B81" s="139">
        <f t="shared" si="6"/>
        <v>12507</v>
      </c>
      <c r="C81" s="140">
        <f t="shared" si="7"/>
        <v>5906</v>
      </c>
      <c r="D81" s="140">
        <f t="shared" si="8"/>
        <v>6601</v>
      </c>
      <c r="E81" s="129">
        <v>1240</v>
      </c>
      <c r="F81" s="129">
        <v>576</v>
      </c>
      <c r="G81" s="129">
        <v>664</v>
      </c>
      <c r="H81" s="141">
        <v>2610</v>
      </c>
      <c r="I81" s="144">
        <v>1236</v>
      </c>
      <c r="J81" s="144">
        <v>1374</v>
      </c>
      <c r="K81" s="129">
        <v>2273</v>
      </c>
      <c r="L81" s="129">
        <v>1086</v>
      </c>
      <c r="M81" s="129">
        <v>1187</v>
      </c>
      <c r="N81" s="129">
        <v>4078</v>
      </c>
      <c r="O81" s="129">
        <v>1918</v>
      </c>
      <c r="P81" s="129">
        <v>2160</v>
      </c>
      <c r="Q81" s="129">
        <v>2306</v>
      </c>
      <c r="R81" s="129">
        <v>1090</v>
      </c>
      <c r="S81" s="129">
        <v>1216</v>
      </c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  <c r="CA81" s="122"/>
      <c r="CB81" s="122"/>
      <c r="CC81" s="122"/>
      <c r="CD81" s="122"/>
      <c r="CE81" s="122"/>
      <c r="CF81" s="122"/>
      <c r="CG81" s="122"/>
      <c r="CH81" s="122"/>
      <c r="CI81" s="122"/>
      <c r="CJ81" s="122"/>
      <c r="CK81" s="122"/>
      <c r="CL81" s="122"/>
      <c r="CM81" s="122"/>
      <c r="CN81" s="122"/>
      <c r="CO81" s="122"/>
      <c r="CP81" s="122"/>
      <c r="CQ81" s="122"/>
      <c r="CR81" s="122"/>
      <c r="CS81" s="122"/>
      <c r="CT81" s="122"/>
      <c r="CU81" s="122"/>
      <c r="CV81" s="122"/>
      <c r="CW81" s="122"/>
      <c r="CX81" s="122"/>
      <c r="CY81" s="122"/>
      <c r="CZ81" s="122"/>
      <c r="DA81" s="122"/>
      <c r="DB81" s="122"/>
      <c r="DC81" s="122"/>
      <c r="DD81" s="122"/>
      <c r="DE81" s="122"/>
      <c r="DF81" s="122"/>
      <c r="DG81" s="122"/>
      <c r="DH81" s="122"/>
      <c r="DI81" s="122"/>
      <c r="DJ81" s="122"/>
      <c r="DK81" s="122"/>
      <c r="DL81" s="122"/>
      <c r="DM81" s="122"/>
      <c r="DN81" s="122"/>
      <c r="DO81" s="122"/>
      <c r="DP81" s="122"/>
      <c r="DQ81" s="122"/>
      <c r="DR81" s="122"/>
      <c r="DS81" s="122"/>
      <c r="DT81" s="122"/>
      <c r="DU81" s="122"/>
      <c r="DV81" s="122"/>
      <c r="DW81" s="122"/>
      <c r="DX81" s="122"/>
      <c r="DY81" s="122"/>
      <c r="DZ81" s="122"/>
      <c r="EA81" s="122"/>
      <c r="EB81" s="122"/>
      <c r="EC81" s="122"/>
      <c r="ED81" s="122"/>
      <c r="EE81" s="122"/>
      <c r="EF81" s="122"/>
      <c r="EG81" s="122"/>
      <c r="EH81" s="122"/>
      <c r="EI81" s="122"/>
      <c r="EJ81" s="122"/>
      <c r="EK81" s="122"/>
      <c r="EL81" s="122"/>
      <c r="EM81" s="122"/>
      <c r="EN81" s="122"/>
      <c r="EO81" s="122"/>
      <c r="EP81" s="122"/>
      <c r="EQ81" s="122"/>
      <c r="ER81" s="122"/>
      <c r="ES81" s="122"/>
      <c r="ET81" s="122"/>
      <c r="EU81" s="122"/>
      <c r="EV81" s="122"/>
      <c r="EW81" s="122"/>
      <c r="EX81" s="122"/>
      <c r="EY81" s="122"/>
      <c r="EZ81" s="122"/>
      <c r="FA81" s="122"/>
      <c r="FB81" s="122"/>
      <c r="FC81" s="122"/>
      <c r="FD81" s="122"/>
      <c r="FE81" s="122"/>
      <c r="FF81" s="122"/>
      <c r="FG81" s="122"/>
    </row>
    <row r="82" spans="1:163" s="123" customFormat="1" ht="15.6" customHeight="1" x14ac:dyDescent="0.15">
      <c r="A82" s="121" t="s">
        <v>260</v>
      </c>
      <c r="B82" s="139">
        <f t="shared" si="6"/>
        <v>14091</v>
      </c>
      <c r="C82" s="140">
        <f t="shared" si="7"/>
        <v>6690</v>
      </c>
      <c r="D82" s="140">
        <f t="shared" si="8"/>
        <v>7401</v>
      </c>
      <c r="E82" s="129">
        <v>1382</v>
      </c>
      <c r="F82" s="129">
        <v>622</v>
      </c>
      <c r="G82" s="129">
        <v>760</v>
      </c>
      <c r="H82" s="141">
        <v>2953</v>
      </c>
      <c r="I82" s="144">
        <v>1431</v>
      </c>
      <c r="J82" s="144">
        <v>1522</v>
      </c>
      <c r="K82" s="129">
        <v>2651</v>
      </c>
      <c r="L82" s="129">
        <v>1233</v>
      </c>
      <c r="M82" s="129">
        <v>1418</v>
      </c>
      <c r="N82" s="129">
        <v>4577</v>
      </c>
      <c r="O82" s="129">
        <v>2171</v>
      </c>
      <c r="P82" s="129">
        <v>2406</v>
      </c>
      <c r="Q82" s="129">
        <v>2528</v>
      </c>
      <c r="R82" s="129">
        <v>1233</v>
      </c>
      <c r="S82" s="129">
        <v>1295</v>
      </c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</row>
    <row r="83" spans="1:163" s="123" customFormat="1" ht="15.6" customHeight="1" x14ac:dyDescent="0.15">
      <c r="A83" s="121" t="s">
        <v>236</v>
      </c>
      <c r="B83" s="139">
        <f t="shared" si="6"/>
        <v>11339</v>
      </c>
      <c r="C83" s="140">
        <f t="shared" si="7"/>
        <v>5394</v>
      </c>
      <c r="D83" s="140">
        <f t="shared" si="8"/>
        <v>5945</v>
      </c>
      <c r="E83" s="129">
        <v>1188</v>
      </c>
      <c r="F83" s="129">
        <v>555</v>
      </c>
      <c r="G83" s="129">
        <v>633</v>
      </c>
      <c r="H83" s="141">
        <v>2312</v>
      </c>
      <c r="I83" s="144">
        <v>1105</v>
      </c>
      <c r="J83" s="144">
        <v>1207</v>
      </c>
      <c r="K83" s="129">
        <v>2101</v>
      </c>
      <c r="L83" s="129">
        <v>967</v>
      </c>
      <c r="M83" s="129">
        <v>1134</v>
      </c>
      <c r="N83" s="129">
        <v>3704</v>
      </c>
      <c r="O83" s="129">
        <v>1792</v>
      </c>
      <c r="P83" s="129">
        <v>1912</v>
      </c>
      <c r="Q83" s="129">
        <v>2034</v>
      </c>
      <c r="R83" s="129">
        <v>975</v>
      </c>
      <c r="S83" s="129">
        <v>1059</v>
      </c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22"/>
      <c r="DB83" s="122"/>
      <c r="DC83" s="122"/>
      <c r="DD83" s="122"/>
      <c r="DE83" s="122"/>
      <c r="DF83" s="122"/>
      <c r="DG83" s="122"/>
      <c r="DH83" s="122"/>
      <c r="DI83" s="122"/>
      <c r="DJ83" s="122"/>
      <c r="DK83" s="122"/>
      <c r="DL83" s="122"/>
      <c r="DM83" s="122"/>
      <c r="DN83" s="122"/>
      <c r="DO83" s="122"/>
      <c r="DP83" s="122"/>
      <c r="DQ83" s="122"/>
      <c r="DR83" s="122"/>
      <c r="DS83" s="122"/>
      <c r="DT83" s="122"/>
      <c r="DU83" s="122"/>
      <c r="DV83" s="122"/>
      <c r="DW83" s="122"/>
      <c r="DX83" s="122"/>
      <c r="DY83" s="122"/>
      <c r="DZ83" s="122"/>
      <c r="EA83" s="122"/>
      <c r="EB83" s="122"/>
      <c r="EC83" s="122"/>
      <c r="ED83" s="122"/>
      <c r="EE83" s="122"/>
      <c r="EF83" s="122"/>
      <c r="EG83" s="122"/>
      <c r="EH83" s="122"/>
      <c r="EI83" s="122"/>
      <c r="EJ83" s="122"/>
      <c r="EK83" s="122"/>
      <c r="EL83" s="122"/>
      <c r="EM83" s="122"/>
      <c r="EN83" s="122"/>
      <c r="EO83" s="122"/>
      <c r="EP83" s="122"/>
      <c r="EQ83" s="122"/>
      <c r="ER83" s="122"/>
      <c r="ES83" s="122"/>
      <c r="ET83" s="122"/>
      <c r="EU83" s="122"/>
      <c r="EV83" s="122"/>
      <c r="EW83" s="122"/>
      <c r="EX83" s="122"/>
      <c r="EY83" s="122"/>
      <c r="EZ83" s="122"/>
      <c r="FA83" s="122"/>
      <c r="FB83" s="122"/>
      <c r="FC83" s="122"/>
      <c r="FD83" s="122"/>
      <c r="FE83" s="122"/>
      <c r="FF83" s="122"/>
      <c r="FG83" s="122"/>
    </row>
    <row r="84" spans="1:163" s="119" customFormat="1" ht="21.6" customHeight="1" x14ac:dyDescent="0.15">
      <c r="A84" s="124" t="s">
        <v>83</v>
      </c>
      <c r="B84" s="135">
        <f t="shared" si="6"/>
        <v>57380</v>
      </c>
      <c r="C84" s="136">
        <f t="shared" si="7"/>
        <v>26931</v>
      </c>
      <c r="D84" s="136">
        <f t="shared" si="8"/>
        <v>30449</v>
      </c>
      <c r="E84" s="137">
        <f>SUM(E85:E89)</f>
        <v>6248</v>
      </c>
      <c r="F84" s="137">
        <f>SUM(F85:F89)</f>
        <v>2837</v>
      </c>
      <c r="G84" s="137">
        <f>SUM(G85:G89)</f>
        <v>3411</v>
      </c>
      <c r="H84" s="138">
        <v>11688</v>
      </c>
      <c r="I84" s="143">
        <v>5466</v>
      </c>
      <c r="J84" s="143">
        <v>6222</v>
      </c>
      <c r="K84" s="137">
        <v>10779</v>
      </c>
      <c r="L84" s="137">
        <v>5022</v>
      </c>
      <c r="M84" s="137">
        <v>5757</v>
      </c>
      <c r="N84" s="137">
        <v>18344</v>
      </c>
      <c r="O84" s="137">
        <v>8850</v>
      </c>
      <c r="P84" s="137">
        <v>9494</v>
      </c>
      <c r="Q84" s="152">
        <v>10321</v>
      </c>
      <c r="R84" s="152">
        <v>4756</v>
      </c>
      <c r="S84" s="152">
        <v>5565</v>
      </c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8"/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8"/>
      <c r="BL84" s="118"/>
      <c r="BM84" s="118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8"/>
      <c r="BZ84" s="118"/>
      <c r="CA84" s="118"/>
      <c r="CB84" s="118"/>
      <c r="CC84" s="118"/>
      <c r="CD84" s="118"/>
      <c r="CE84" s="118"/>
      <c r="CF84" s="118"/>
      <c r="CG84" s="118"/>
      <c r="CH84" s="118"/>
      <c r="CI84" s="118"/>
      <c r="CJ84" s="118"/>
      <c r="CK84" s="118"/>
      <c r="CL84" s="118"/>
      <c r="CM84" s="118"/>
      <c r="CN84" s="118"/>
      <c r="CO84" s="118"/>
      <c r="CP84" s="118"/>
      <c r="CQ84" s="118"/>
      <c r="CR84" s="118"/>
      <c r="CS84" s="118"/>
      <c r="CT84" s="118"/>
      <c r="CU84" s="118"/>
      <c r="CV84" s="118"/>
      <c r="CW84" s="118"/>
      <c r="CX84" s="118"/>
      <c r="CY84" s="118"/>
      <c r="CZ84" s="118"/>
      <c r="DA84" s="118"/>
      <c r="DB84" s="118"/>
      <c r="DC84" s="118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118"/>
      <c r="DO84" s="118"/>
      <c r="DP84" s="118"/>
      <c r="DQ84" s="118"/>
      <c r="DR84" s="118"/>
      <c r="DS84" s="118"/>
      <c r="DT84" s="118"/>
      <c r="DU84" s="118"/>
      <c r="DV84" s="118"/>
      <c r="DW84" s="118"/>
      <c r="DX84" s="118"/>
      <c r="DY84" s="118"/>
      <c r="DZ84" s="118"/>
      <c r="EA84" s="118"/>
      <c r="EB84" s="118"/>
      <c r="EC84" s="118"/>
      <c r="ED84" s="118"/>
      <c r="EE84" s="118"/>
      <c r="EF84" s="118"/>
      <c r="EG84" s="118"/>
      <c r="EH84" s="118"/>
      <c r="EI84" s="118"/>
      <c r="EJ84" s="118"/>
      <c r="EK84" s="118"/>
      <c r="EL84" s="118"/>
      <c r="EM84" s="118"/>
      <c r="EN84" s="118"/>
      <c r="EO84" s="118"/>
      <c r="EP84" s="118"/>
      <c r="EQ84" s="118"/>
      <c r="ER84" s="118"/>
      <c r="ES84" s="118"/>
      <c r="ET84" s="118"/>
      <c r="EU84" s="118"/>
      <c r="EV84" s="118"/>
      <c r="EW84" s="118"/>
      <c r="EX84" s="118"/>
      <c r="EY84" s="118"/>
      <c r="EZ84" s="118"/>
      <c r="FA84" s="118"/>
      <c r="FB84" s="118"/>
      <c r="FC84" s="118"/>
      <c r="FD84" s="118"/>
      <c r="FE84" s="118"/>
      <c r="FF84" s="118"/>
      <c r="FG84" s="118"/>
    </row>
    <row r="85" spans="1:163" s="123" customFormat="1" ht="15.6" customHeight="1" x14ac:dyDescent="0.15">
      <c r="A85" s="121" t="s">
        <v>261</v>
      </c>
      <c r="B85" s="139">
        <f t="shared" si="6"/>
        <v>11869</v>
      </c>
      <c r="C85" s="140">
        <f t="shared" si="7"/>
        <v>5641</v>
      </c>
      <c r="D85" s="140">
        <f t="shared" si="8"/>
        <v>6228</v>
      </c>
      <c r="E85" s="129">
        <v>1248</v>
      </c>
      <c r="F85" s="129">
        <v>582</v>
      </c>
      <c r="G85" s="129">
        <v>666</v>
      </c>
      <c r="H85" s="141">
        <v>2438</v>
      </c>
      <c r="I85" s="144">
        <v>1163</v>
      </c>
      <c r="J85" s="144">
        <v>1275</v>
      </c>
      <c r="K85" s="129">
        <v>2191</v>
      </c>
      <c r="L85" s="129">
        <v>1016</v>
      </c>
      <c r="M85" s="129">
        <v>1175</v>
      </c>
      <c r="N85" s="129">
        <v>3916</v>
      </c>
      <c r="O85" s="129">
        <v>1944</v>
      </c>
      <c r="P85" s="129">
        <v>1972</v>
      </c>
      <c r="Q85" s="142">
        <v>2076</v>
      </c>
      <c r="R85" s="142">
        <v>936</v>
      </c>
      <c r="S85" s="142">
        <v>1140</v>
      </c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  <c r="CA85" s="122"/>
      <c r="CB85" s="122"/>
      <c r="CC85" s="122"/>
      <c r="CD85" s="122"/>
      <c r="CE85" s="122"/>
      <c r="CF85" s="122"/>
      <c r="CG85" s="122"/>
      <c r="CH85" s="122"/>
      <c r="CI85" s="122"/>
      <c r="CJ85" s="122"/>
      <c r="CK85" s="122"/>
      <c r="CL85" s="122"/>
      <c r="CM85" s="122"/>
      <c r="CN85" s="122"/>
      <c r="CO85" s="122"/>
      <c r="CP85" s="122"/>
      <c r="CQ85" s="122"/>
      <c r="CR85" s="122"/>
      <c r="CS85" s="122"/>
      <c r="CT85" s="122"/>
      <c r="CU85" s="122"/>
      <c r="CV85" s="122"/>
      <c r="CW85" s="122"/>
      <c r="CX85" s="122"/>
      <c r="CY85" s="122"/>
      <c r="CZ85" s="122"/>
      <c r="DA85" s="122"/>
      <c r="DB85" s="122"/>
      <c r="DC85" s="122"/>
      <c r="DD85" s="122"/>
      <c r="DE85" s="122"/>
      <c r="DF85" s="122"/>
      <c r="DG85" s="122"/>
      <c r="DH85" s="122"/>
      <c r="DI85" s="122"/>
      <c r="DJ85" s="122"/>
      <c r="DK85" s="122"/>
      <c r="DL85" s="122"/>
      <c r="DM85" s="122"/>
      <c r="DN85" s="122"/>
      <c r="DO85" s="122"/>
      <c r="DP85" s="122"/>
      <c r="DQ85" s="122"/>
      <c r="DR85" s="122"/>
      <c r="DS85" s="122"/>
      <c r="DT85" s="122"/>
      <c r="DU85" s="122"/>
      <c r="DV85" s="122"/>
      <c r="DW85" s="122"/>
      <c r="DX85" s="122"/>
      <c r="DY85" s="122"/>
      <c r="DZ85" s="122"/>
      <c r="EA85" s="122"/>
      <c r="EB85" s="122"/>
      <c r="EC85" s="122"/>
      <c r="ED85" s="122"/>
      <c r="EE85" s="122"/>
      <c r="EF85" s="122"/>
      <c r="EG85" s="122"/>
      <c r="EH85" s="122"/>
      <c r="EI85" s="122"/>
      <c r="EJ85" s="122"/>
      <c r="EK85" s="122"/>
      <c r="EL85" s="122"/>
      <c r="EM85" s="122"/>
      <c r="EN85" s="122"/>
      <c r="EO85" s="122"/>
      <c r="EP85" s="122"/>
      <c r="EQ85" s="122"/>
      <c r="ER85" s="122"/>
      <c r="ES85" s="122"/>
      <c r="ET85" s="122"/>
      <c r="EU85" s="122"/>
      <c r="EV85" s="122"/>
      <c r="EW85" s="122"/>
      <c r="EX85" s="122"/>
      <c r="EY85" s="122"/>
      <c r="EZ85" s="122"/>
      <c r="FA85" s="122"/>
      <c r="FB85" s="122"/>
      <c r="FC85" s="122"/>
      <c r="FD85" s="122"/>
      <c r="FE85" s="122"/>
      <c r="FF85" s="122"/>
      <c r="FG85" s="122"/>
    </row>
    <row r="86" spans="1:163" s="123" customFormat="1" ht="15.6" customHeight="1" x14ac:dyDescent="0.15">
      <c r="A86" s="121" t="s">
        <v>239</v>
      </c>
      <c r="B86" s="139">
        <f t="shared" si="6"/>
        <v>12407</v>
      </c>
      <c r="C86" s="140">
        <f t="shared" si="7"/>
        <v>5777</v>
      </c>
      <c r="D86" s="140">
        <f t="shared" si="8"/>
        <v>6630</v>
      </c>
      <c r="E86" s="129">
        <v>1335</v>
      </c>
      <c r="F86" s="129">
        <v>633</v>
      </c>
      <c r="G86" s="129">
        <v>702</v>
      </c>
      <c r="H86" s="141">
        <v>2517</v>
      </c>
      <c r="I86" s="144">
        <v>1169</v>
      </c>
      <c r="J86" s="144">
        <v>1348</v>
      </c>
      <c r="K86" s="129">
        <v>2377</v>
      </c>
      <c r="L86" s="129">
        <v>1083</v>
      </c>
      <c r="M86" s="129">
        <v>1294</v>
      </c>
      <c r="N86" s="129">
        <v>3941</v>
      </c>
      <c r="O86" s="129">
        <v>1875</v>
      </c>
      <c r="P86" s="129">
        <v>2066</v>
      </c>
      <c r="Q86" s="129">
        <v>2237</v>
      </c>
      <c r="R86" s="129">
        <v>1017</v>
      </c>
      <c r="S86" s="129">
        <v>1220</v>
      </c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22"/>
      <c r="ER86" s="122"/>
      <c r="ES86" s="122"/>
      <c r="ET86" s="122"/>
      <c r="EU86" s="122"/>
      <c r="EV86" s="122"/>
      <c r="EW86" s="122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</row>
    <row r="87" spans="1:163" s="123" customFormat="1" ht="15.6" customHeight="1" x14ac:dyDescent="0.15">
      <c r="A87" s="121" t="s">
        <v>240</v>
      </c>
      <c r="B87" s="139">
        <f t="shared" si="6"/>
        <v>11426</v>
      </c>
      <c r="C87" s="140">
        <f t="shared" si="7"/>
        <v>5427</v>
      </c>
      <c r="D87" s="140">
        <f t="shared" si="8"/>
        <v>5999</v>
      </c>
      <c r="E87" s="129">
        <v>1245</v>
      </c>
      <c r="F87" s="129">
        <v>559</v>
      </c>
      <c r="G87" s="129">
        <v>686</v>
      </c>
      <c r="H87" s="141">
        <v>2318</v>
      </c>
      <c r="I87" s="144">
        <v>1098</v>
      </c>
      <c r="J87" s="144">
        <v>1220</v>
      </c>
      <c r="K87" s="129">
        <v>2126</v>
      </c>
      <c r="L87" s="129">
        <v>1005</v>
      </c>
      <c r="M87" s="129">
        <v>1121</v>
      </c>
      <c r="N87" s="129">
        <v>3691</v>
      </c>
      <c r="O87" s="129">
        <v>1809</v>
      </c>
      <c r="P87" s="129">
        <v>1882</v>
      </c>
      <c r="Q87" s="129">
        <v>2046</v>
      </c>
      <c r="R87" s="129">
        <v>956</v>
      </c>
      <c r="S87" s="129">
        <v>1090</v>
      </c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  <c r="CA87" s="122"/>
      <c r="CB87" s="122"/>
      <c r="CC87" s="122"/>
      <c r="CD87" s="122"/>
      <c r="CE87" s="122"/>
      <c r="CF87" s="122"/>
      <c r="CG87" s="122"/>
      <c r="CH87" s="122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</row>
    <row r="88" spans="1:163" s="123" customFormat="1" ht="15.6" customHeight="1" x14ac:dyDescent="0.15">
      <c r="A88" s="121" t="s">
        <v>242</v>
      </c>
      <c r="B88" s="139">
        <f t="shared" si="6"/>
        <v>12066</v>
      </c>
      <c r="C88" s="140">
        <f t="shared" si="7"/>
        <v>5521</v>
      </c>
      <c r="D88" s="140">
        <f t="shared" si="8"/>
        <v>6545</v>
      </c>
      <c r="E88" s="129">
        <v>1343</v>
      </c>
      <c r="F88" s="129">
        <v>591</v>
      </c>
      <c r="G88" s="129">
        <v>752</v>
      </c>
      <c r="H88" s="141">
        <v>2488</v>
      </c>
      <c r="I88" s="144">
        <v>1147</v>
      </c>
      <c r="J88" s="144">
        <v>1341</v>
      </c>
      <c r="K88" s="129">
        <v>2264</v>
      </c>
      <c r="L88" s="129">
        <v>1049</v>
      </c>
      <c r="M88" s="129">
        <v>1215</v>
      </c>
      <c r="N88" s="129">
        <v>3778</v>
      </c>
      <c r="O88" s="129">
        <v>1743</v>
      </c>
      <c r="P88" s="129">
        <v>2035</v>
      </c>
      <c r="Q88" s="129">
        <v>2193</v>
      </c>
      <c r="R88" s="129">
        <v>991</v>
      </c>
      <c r="S88" s="129">
        <v>1202</v>
      </c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  <c r="CA88" s="122"/>
      <c r="CB88" s="122"/>
      <c r="CC88" s="122"/>
      <c r="CD88" s="122"/>
      <c r="CE88" s="122"/>
      <c r="CF88" s="122"/>
      <c r="CG88" s="122"/>
      <c r="CH88" s="122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2"/>
      <c r="CT88" s="122"/>
      <c r="CU88" s="122"/>
      <c r="CV88" s="122"/>
      <c r="CW88" s="122"/>
      <c r="CX88" s="122"/>
      <c r="CY88" s="122"/>
      <c r="CZ88" s="122"/>
      <c r="DA88" s="122"/>
      <c r="DB88" s="122"/>
      <c r="DC88" s="122"/>
      <c r="DD88" s="122"/>
      <c r="DE88" s="122"/>
      <c r="DF88" s="122"/>
      <c r="DG88" s="122"/>
      <c r="DH88" s="122"/>
      <c r="DI88" s="122"/>
      <c r="DJ88" s="122"/>
      <c r="DK88" s="122"/>
      <c r="DL88" s="122"/>
      <c r="DM88" s="122"/>
      <c r="DN88" s="122"/>
      <c r="DO88" s="122"/>
      <c r="DP88" s="122"/>
      <c r="DQ88" s="122"/>
      <c r="DR88" s="122"/>
      <c r="DS88" s="122"/>
      <c r="DT88" s="122"/>
      <c r="DU88" s="122"/>
      <c r="DV88" s="122"/>
      <c r="DW88" s="122"/>
      <c r="DX88" s="122"/>
      <c r="DY88" s="122"/>
      <c r="DZ88" s="122"/>
      <c r="EA88" s="122"/>
      <c r="EB88" s="122"/>
      <c r="EC88" s="122"/>
      <c r="ED88" s="122"/>
      <c r="EE88" s="122"/>
      <c r="EF88" s="122"/>
      <c r="EG88" s="122"/>
      <c r="EH88" s="122"/>
      <c r="EI88" s="122"/>
      <c r="EJ88" s="122"/>
      <c r="EK88" s="122"/>
      <c r="EL88" s="122"/>
      <c r="EM88" s="122"/>
      <c r="EN88" s="122"/>
      <c r="EO88" s="122"/>
      <c r="EP88" s="122"/>
      <c r="EQ88" s="122"/>
      <c r="ER88" s="122"/>
      <c r="ES88" s="122"/>
      <c r="ET88" s="122"/>
      <c r="EU88" s="122"/>
      <c r="EV88" s="122"/>
      <c r="EW88" s="122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</row>
    <row r="89" spans="1:163" s="123" customFormat="1" ht="15.6" customHeight="1" x14ac:dyDescent="0.15">
      <c r="A89" s="121" t="s">
        <v>244</v>
      </c>
      <c r="B89" s="139">
        <f t="shared" si="6"/>
        <v>9612</v>
      </c>
      <c r="C89" s="140">
        <f t="shared" si="7"/>
        <v>4565</v>
      </c>
      <c r="D89" s="140">
        <f t="shared" si="8"/>
        <v>5047</v>
      </c>
      <c r="E89" s="129">
        <v>1077</v>
      </c>
      <c r="F89" s="129">
        <v>472</v>
      </c>
      <c r="G89" s="129">
        <v>605</v>
      </c>
      <c r="H89" s="141">
        <v>1927</v>
      </c>
      <c r="I89" s="144">
        <v>889</v>
      </c>
      <c r="J89" s="144">
        <v>1038</v>
      </c>
      <c r="K89" s="129">
        <v>1821</v>
      </c>
      <c r="L89" s="129">
        <v>869</v>
      </c>
      <c r="M89" s="129">
        <v>952</v>
      </c>
      <c r="N89" s="129">
        <v>3018</v>
      </c>
      <c r="O89" s="129">
        <v>1479</v>
      </c>
      <c r="P89" s="129">
        <v>1539</v>
      </c>
      <c r="Q89" s="129">
        <v>1769</v>
      </c>
      <c r="R89" s="129">
        <v>856</v>
      </c>
      <c r="S89" s="129">
        <v>913</v>
      </c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/>
      <c r="CL89" s="122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</row>
    <row r="90" spans="1:163" s="119" customFormat="1" ht="13.9" customHeight="1" x14ac:dyDescent="0.15">
      <c r="A90" s="124" t="s">
        <v>91</v>
      </c>
      <c r="B90" s="135">
        <f t="shared" si="6"/>
        <v>44455</v>
      </c>
      <c r="C90" s="136">
        <f t="shared" si="7"/>
        <v>19980</v>
      </c>
      <c r="D90" s="136">
        <f t="shared" si="8"/>
        <v>24475</v>
      </c>
      <c r="E90" s="137">
        <f>SUM(E91:E95)</f>
        <v>5321</v>
      </c>
      <c r="F90" s="137">
        <f>SUM(F91:F95)</f>
        <v>2472</v>
      </c>
      <c r="G90" s="137">
        <f>SUM(G91:G95)</f>
        <v>2849</v>
      </c>
      <c r="H90" s="138">
        <v>8962</v>
      </c>
      <c r="I90" s="143">
        <v>4065</v>
      </c>
      <c r="J90" s="143">
        <v>4897</v>
      </c>
      <c r="K90" s="137">
        <v>8249</v>
      </c>
      <c r="L90" s="137">
        <v>3802</v>
      </c>
      <c r="M90" s="137">
        <v>4447</v>
      </c>
      <c r="N90" s="137">
        <v>13690</v>
      </c>
      <c r="O90" s="137">
        <v>6138</v>
      </c>
      <c r="P90" s="137">
        <v>7552</v>
      </c>
      <c r="Q90" s="152">
        <v>8233</v>
      </c>
      <c r="R90" s="152">
        <v>3503</v>
      </c>
      <c r="S90" s="152">
        <v>4730</v>
      </c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8"/>
      <c r="BD90" s="118"/>
      <c r="BE90" s="118"/>
      <c r="BF90" s="118"/>
      <c r="BG90" s="118"/>
      <c r="BH90" s="118"/>
      <c r="BI90" s="118"/>
      <c r="BJ90" s="118"/>
      <c r="BK90" s="118"/>
      <c r="BL90" s="118"/>
      <c r="BM90" s="118"/>
      <c r="BN90" s="118"/>
      <c r="BO90" s="118"/>
      <c r="BP90" s="118"/>
      <c r="BQ90" s="118"/>
      <c r="BR90" s="118"/>
      <c r="BS90" s="118"/>
      <c r="BT90" s="118"/>
      <c r="BU90" s="118"/>
      <c r="BV90" s="118"/>
      <c r="BW90" s="118"/>
      <c r="BX90" s="118"/>
      <c r="BY90" s="118"/>
      <c r="BZ90" s="118"/>
      <c r="CA90" s="118"/>
      <c r="CB90" s="118"/>
      <c r="CC90" s="118"/>
      <c r="CD90" s="118"/>
      <c r="CE90" s="118"/>
      <c r="CF90" s="118"/>
      <c r="CG90" s="118"/>
      <c r="CH90" s="118"/>
      <c r="CI90" s="118"/>
      <c r="CJ90" s="118"/>
      <c r="CK90" s="118"/>
      <c r="CL90" s="118"/>
      <c r="CM90" s="118"/>
      <c r="CN90" s="118"/>
      <c r="CO90" s="118"/>
      <c r="CP90" s="118"/>
      <c r="CQ90" s="118"/>
      <c r="CR90" s="118"/>
      <c r="CS90" s="118"/>
      <c r="CT90" s="118"/>
      <c r="CU90" s="118"/>
      <c r="CV90" s="118"/>
      <c r="CW90" s="118"/>
      <c r="CX90" s="118"/>
      <c r="CY90" s="118"/>
      <c r="CZ90" s="118"/>
      <c r="DA90" s="118"/>
      <c r="DB90" s="118"/>
      <c r="DC90" s="118"/>
      <c r="DD90" s="118"/>
      <c r="DE90" s="118"/>
      <c r="DF90" s="118"/>
      <c r="DG90" s="118"/>
      <c r="DH90" s="118"/>
      <c r="DI90" s="118"/>
      <c r="DJ90" s="118"/>
      <c r="DK90" s="118"/>
      <c r="DL90" s="118"/>
      <c r="DM90" s="118"/>
      <c r="DN90" s="118"/>
      <c r="DO90" s="118"/>
      <c r="DP90" s="118"/>
      <c r="DQ90" s="118"/>
      <c r="DR90" s="118"/>
      <c r="DS90" s="118"/>
      <c r="DT90" s="118"/>
      <c r="DU90" s="118"/>
      <c r="DV90" s="118"/>
      <c r="DW90" s="118"/>
      <c r="DX90" s="118"/>
      <c r="DY90" s="118"/>
      <c r="DZ90" s="118"/>
      <c r="EA90" s="118"/>
      <c r="EB90" s="118"/>
      <c r="EC90" s="118"/>
      <c r="ED90" s="118"/>
      <c r="EE90" s="118"/>
      <c r="EF90" s="118"/>
      <c r="EG90" s="118"/>
      <c r="EH90" s="118"/>
      <c r="EI90" s="118"/>
      <c r="EJ90" s="118"/>
      <c r="EK90" s="118"/>
      <c r="EL90" s="118"/>
      <c r="EM90" s="118"/>
      <c r="EN90" s="118"/>
      <c r="EO90" s="118"/>
      <c r="EP90" s="118"/>
      <c r="EQ90" s="118"/>
      <c r="ER90" s="118"/>
      <c r="ES90" s="118"/>
      <c r="ET90" s="118"/>
      <c r="EU90" s="118"/>
      <c r="EV90" s="118"/>
      <c r="EW90" s="118"/>
      <c r="EX90" s="118"/>
      <c r="EY90" s="118"/>
      <c r="EZ90" s="118"/>
      <c r="FA90" s="118"/>
      <c r="FB90" s="118"/>
      <c r="FC90" s="118"/>
      <c r="FD90" s="118"/>
      <c r="FE90" s="118"/>
      <c r="FF90" s="118"/>
      <c r="FG90" s="118"/>
    </row>
    <row r="91" spans="1:163" s="123" customFormat="1" ht="13.9" customHeight="1" x14ac:dyDescent="0.15">
      <c r="A91" s="121" t="s">
        <v>241</v>
      </c>
      <c r="B91" s="139">
        <f t="shared" si="6"/>
        <v>8518</v>
      </c>
      <c r="C91" s="140">
        <f t="shared" si="7"/>
        <v>3943</v>
      </c>
      <c r="D91" s="140">
        <f t="shared" si="8"/>
        <v>4575</v>
      </c>
      <c r="E91" s="129">
        <v>1015</v>
      </c>
      <c r="F91" s="129">
        <v>456</v>
      </c>
      <c r="G91" s="129">
        <v>559</v>
      </c>
      <c r="H91" s="141">
        <v>1756</v>
      </c>
      <c r="I91" s="144">
        <v>828</v>
      </c>
      <c r="J91" s="144">
        <v>928</v>
      </c>
      <c r="K91" s="129">
        <v>1602</v>
      </c>
      <c r="L91" s="129">
        <v>762</v>
      </c>
      <c r="M91" s="129">
        <v>840</v>
      </c>
      <c r="N91" s="129">
        <v>2619</v>
      </c>
      <c r="O91" s="129">
        <v>1192</v>
      </c>
      <c r="P91" s="129">
        <v>1427</v>
      </c>
      <c r="Q91" s="142">
        <v>1526</v>
      </c>
      <c r="R91" s="142">
        <v>705</v>
      </c>
      <c r="S91" s="142">
        <v>821</v>
      </c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  <c r="CA91" s="122"/>
      <c r="CB91" s="122"/>
      <c r="CC91" s="122"/>
      <c r="CD91" s="122"/>
      <c r="CE91" s="122"/>
      <c r="CF91" s="122"/>
      <c r="CG91" s="122"/>
      <c r="CH91" s="122"/>
      <c r="CI91" s="122"/>
      <c r="CJ91" s="122"/>
      <c r="CK91" s="122"/>
      <c r="CL91" s="122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22"/>
      <c r="DZ91" s="122"/>
      <c r="EA91" s="122"/>
      <c r="EB91" s="122"/>
      <c r="EC91" s="122"/>
      <c r="ED91" s="122"/>
      <c r="EE91" s="122"/>
      <c r="EF91" s="122"/>
      <c r="EG91" s="122"/>
      <c r="EH91" s="122"/>
      <c r="EI91" s="122"/>
      <c r="EJ91" s="122"/>
      <c r="EK91" s="122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</row>
    <row r="92" spans="1:163" s="123" customFormat="1" ht="13.9" customHeight="1" x14ac:dyDescent="0.15">
      <c r="A92" s="121" t="s">
        <v>243</v>
      </c>
      <c r="B92" s="139">
        <f t="shared" si="6"/>
        <v>8533</v>
      </c>
      <c r="C92" s="140">
        <f t="shared" si="7"/>
        <v>3854</v>
      </c>
      <c r="D92" s="140">
        <f t="shared" si="8"/>
        <v>4679</v>
      </c>
      <c r="E92" s="129">
        <v>960</v>
      </c>
      <c r="F92" s="129">
        <v>452</v>
      </c>
      <c r="G92" s="129">
        <v>508</v>
      </c>
      <c r="H92" s="141">
        <v>1746</v>
      </c>
      <c r="I92" s="144">
        <v>788</v>
      </c>
      <c r="J92" s="144">
        <v>958</v>
      </c>
      <c r="K92" s="129">
        <v>1596</v>
      </c>
      <c r="L92" s="129">
        <v>739</v>
      </c>
      <c r="M92" s="129">
        <v>857</v>
      </c>
      <c r="N92" s="129">
        <v>2692</v>
      </c>
      <c r="O92" s="129">
        <v>1218</v>
      </c>
      <c r="P92" s="129">
        <v>1474</v>
      </c>
      <c r="Q92" s="129">
        <v>1539</v>
      </c>
      <c r="R92" s="129">
        <v>657</v>
      </c>
      <c r="S92" s="129">
        <v>882</v>
      </c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/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</row>
    <row r="93" spans="1:163" s="123" customFormat="1" ht="13.9" customHeight="1" x14ac:dyDescent="0.15">
      <c r="A93" s="121" t="s">
        <v>246</v>
      </c>
      <c r="B93" s="139">
        <f t="shared" si="6"/>
        <v>7889</v>
      </c>
      <c r="C93" s="140">
        <f t="shared" si="7"/>
        <v>3541</v>
      </c>
      <c r="D93" s="140">
        <f t="shared" si="8"/>
        <v>4348</v>
      </c>
      <c r="E93" s="129">
        <v>944</v>
      </c>
      <c r="F93" s="129">
        <v>431</v>
      </c>
      <c r="G93" s="129">
        <v>513</v>
      </c>
      <c r="H93" s="141">
        <v>1628</v>
      </c>
      <c r="I93" s="144">
        <v>758</v>
      </c>
      <c r="J93" s="144">
        <v>870</v>
      </c>
      <c r="K93" s="129">
        <v>1473</v>
      </c>
      <c r="L93" s="129">
        <v>680</v>
      </c>
      <c r="M93" s="129">
        <v>793</v>
      </c>
      <c r="N93" s="129">
        <v>2393</v>
      </c>
      <c r="O93" s="129">
        <v>1050</v>
      </c>
      <c r="P93" s="129">
        <v>1343</v>
      </c>
      <c r="Q93" s="129">
        <v>1451</v>
      </c>
      <c r="R93" s="129">
        <v>622</v>
      </c>
      <c r="S93" s="129">
        <v>829</v>
      </c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</row>
    <row r="94" spans="1:163" s="123" customFormat="1" ht="13.9" customHeight="1" x14ac:dyDescent="0.15">
      <c r="A94" s="121" t="s">
        <v>245</v>
      </c>
      <c r="B94" s="139">
        <f t="shared" si="6"/>
        <v>10908</v>
      </c>
      <c r="C94" s="140">
        <f t="shared" si="7"/>
        <v>4943</v>
      </c>
      <c r="D94" s="140">
        <f t="shared" si="8"/>
        <v>5965</v>
      </c>
      <c r="E94" s="129">
        <v>1324</v>
      </c>
      <c r="F94" s="129">
        <v>632</v>
      </c>
      <c r="G94" s="129">
        <v>692</v>
      </c>
      <c r="H94" s="141">
        <v>2154</v>
      </c>
      <c r="I94" s="144">
        <v>955</v>
      </c>
      <c r="J94" s="144">
        <v>1199</v>
      </c>
      <c r="K94" s="129">
        <v>1982</v>
      </c>
      <c r="L94" s="129">
        <v>920</v>
      </c>
      <c r="M94" s="129">
        <v>1062</v>
      </c>
      <c r="N94" s="129">
        <v>3390</v>
      </c>
      <c r="O94" s="129">
        <v>1569</v>
      </c>
      <c r="P94" s="129">
        <v>1821</v>
      </c>
      <c r="Q94" s="129">
        <v>2058</v>
      </c>
      <c r="R94" s="129">
        <v>867</v>
      </c>
      <c r="S94" s="129">
        <v>1191</v>
      </c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  <c r="CA94" s="122"/>
      <c r="CB94" s="122"/>
      <c r="CC94" s="122"/>
      <c r="CD94" s="122"/>
      <c r="CE94" s="122"/>
      <c r="CF94" s="122"/>
      <c r="CG94" s="122"/>
      <c r="CH94" s="122"/>
      <c r="CI94" s="122"/>
      <c r="CJ94" s="122"/>
      <c r="CK94" s="122"/>
      <c r="CL94" s="122"/>
      <c r="CM94" s="122"/>
      <c r="CN94" s="122"/>
      <c r="CO94" s="122"/>
      <c r="CP94" s="122"/>
      <c r="CQ94" s="122"/>
      <c r="CR94" s="122"/>
      <c r="CS94" s="122"/>
      <c r="CT94" s="122"/>
      <c r="CU94" s="122"/>
      <c r="CV94" s="122"/>
      <c r="CW94" s="122"/>
      <c r="CX94" s="122"/>
      <c r="CY94" s="122"/>
      <c r="CZ94" s="122"/>
      <c r="DA94" s="122"/>
      <c r="DB94" s="122"/>
      <c r="DC94" s="122"/>
      <c r="DD94" s="122"/>
      <c r="DE94" s="122"/>
      <c r="DF94" s="122"/>
      <c r="DG94" s="122"/>
      <c r="DH94" s="122"/>
      <c r="DI94" s="122"/>
      <c r="DJ94" s="122"/>
      <c r="DK94" s="122"/>
      <c r="DL94" s="122"/>
      <c r="DM94" s="122"/>
      <c r="DN94" s="122"/>
      <c r="DO94" s="122"/>
      <c r="DP94" s="122"/>
      <c r="DQ94" s="122"/>
      <c r="DR94" s="122"/>
      <c r="DS94" s="122"/>
      <c r="DT94" s="122"/>
      <c r="DU94" s="122"/>
      <c r="DV94" s="122"/>
      <c r="DW94" s="122"/>
      <c r="DX94" s="122"/>
      <c r="DY94" s="122"/>
      <c r="DZ94" s="122"/>
      <c r="EA94" s="122"/>
      <c r="EB94" s="122"/>
      <c r="EC94" s="122"/>
      <c r="ED94" s="122"/>
      <c r="EE94" s="122"/>
      <c r="EF94" s="122"/>
      <c r="EG94" s="122"/>
      <c r="EH94" s="122"/>
      <c r="EI94" s="122"/>
      <c r="EJ94" s="122"/>
      <c r="EK94" s="122"/>
      <c r="EL94" s="122"/>
      <c r="EM94" s="122"/>
      <c r="EN94" s="122"/>
      <c r="EO94" s="122"/>
      <c r="EP94" s="122"/>
      <c r="EQ94" s="122"/>
      <c r="ER94" s="122"/>
      <c r="ES94" s="122"/>
      <c r="ET94" s="122"/>
      <c r="EU94" s="122"/>
      <c r="EV94" s="122"/>
      <c r="EW94" s="122"/>
      <c r="EX94" s="122"/>
      <c r="EY94" s="122"/>
      <c r="EZ94" s="122"/>
      <c r="FA94" s="122"/>
      <c r="FB94" s="122"/>
      <c r="FC94" s="122"/>
      <c r="FD94" s="122"/>
      <c r="FE94" s="122"/>
      <c r="FF94" s="122"/>
      <c r="FG94" s="122"/>
    </row>
    <row r="95" spans="1:163" s="123" customFormat="1" ht="13.9" customHeight="1" x14ac:dyDescent="0.15">
      <c r="A95" s="121" t="s">
        <v>248</v>
      </c>
      <c r="B95" s="139">
        <f t="shared" si="6"/>
        <v>8607</v>
      </c>
      <c r="C95" s="140">
        <f t="shared" si="7"/>
        <v>3699</v>
      </c>
      <c r="D95" s="140">
        <f t="shared" si="8"/>
        <v>4908</v>
      </c>
      <c r="E95" s="129">
        <v>1078</v>
      </c>
      <c r="F95" s="129">
        <v>501</v>
      </c>
      <c r="G95" s="129">
        <v>577</v>
      </c>
      <c r="H95" s="141">
        <v>1678</v>
      </c>
      <c r="I95" s="144">
        <v>736</v>
      </c>
      <c r="J95" s="144">
        <v>942</v>
      </c>
      <c r="K95" s="129">
        <v>1596</v>
      </c>
      <c r="L95" s="129">
        <v>701</v>
      </c>
      <c r="M95" s="129">
        <v>895</v>
      </c>
      <c r="N95" s="129">
        <v>2596</v>
      </c>
      <c r="O95" s="129">
        <v>1109</v>
      </c>
      <c r="P95" s="129">
        <v>1487</v>
      </c>
      <c r="Q95" s="129">
        <v>1659</v>
      </c>
      <c r="R95" s="129">
        <v>652</v>
      </c>
      <c r="S95" s="129">
        <v>1007</v>
      </c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  <c r="CA95" s="122"/>
      <c r="CB95" s="122"/>
      <c r="CC95" s="122"/>
      <c r="CD95" s="122"/>
      <c r="CE95" s="122"/>
      <c r="CF95" s="122"/>
      <c r="CG95" s="122"/>
      <c r="CH95" s="122"/>
      <c r="CI95" s="122"/>
      <c r="CJ95" s="122"/>
      <c r="CK95" s="122"/>
      <c r="CL95" s="122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  <c r="DJ95" s="122"/>
      <c r="DK95" s="122"/>
      <c r="DL95" s="122"/>
      <c r="DM95" s="122"/>
      <c r="DN95" s="122"/>
      <c r="DO95" s="122"/>
      <c r="DP95" s="122"/>
      <c r="DQ95" s="122"/>
      <c r="DR95" s="122"/>
      <c r="DS95" s="122"/>
      <c r="DT95" s="122"/>
      <c r="DU95" s="122"/>
      <c r="DV95" s="122"/>
      <c r="DW95" s="122"/>
      <c r="DX95" s="122"/>
      <c r="DY95" s="122"/>
      <c r="DZ95" s="122"/>
      <c r="EA95" s="122"/>
      <c r="EB95" s="122"/>
      <c r="EC95" s="122"/>
      <c r="ED95" s="122"/>
      <c r="EE95" s="122"/>
      <c r="EF95" s="122"/>
      <c r="EG95" s="122"/>
      <c r="EH95" s="122"/>
      <c r="EI95" s="122"/>
      <c r="EJ95" s="122"/>
      <c r="EK95" s="122"/>
      <c r="EL95" s="122"/>
      <c r="EM95" s="122"/>
      <c r="EN95" s="122"/>
      <c r="EO95" s="122"/>
      <c r="EP95" s="122"/>
      <c r="EQ95" s="122"/>
      <c r="ER95" s="122"/>
      <c r="ES95" s="122"/>
      <c r="ET95" s="122"/>
      <c r="EU95" s="122"/>
      <c r="EV95" s="122"/>
      <c r="EW95" s="122"/>
      <c r="EX95" s="122"/>
      <c r="EY95" s="122"/>
      <c r="EZ95" s="122"/>
      <c r="FA95" s="122"/>
      <c r="FB95" s="122"/>
      <c r="FC95" s="122"/>
      <c r="FD95" s="122"/>
      <c r="FE95" s="122"/>
      <c r="FF95" s="122"/>
      <c r="FG95" s="122"/>
    </row>
    <row r="96" spans="1:163" s="119" customFormat="1" ht="13.9" customHeight="1" x14ac:dyDescent="0.15">
      <c r="A96" s="124" t="s">
        <v>94</v>
      </c>
      <c r="B96" s="135">
        <f t="shared" si="6"/>
        <v>32034</v>
      </c>
      <c r="C96" s="136">
        <f t="shared" si="7"/>
        <v>12912</v>
      </c>
      <c r="D96" s="136">
        <f t="shared" si="8"/>
        <v>19122</v>
      </c>
      <c r="E96" s="137">
        <f>SUM(E97:E101)</f>
        <v>3903</v>
      </c>
      <c r="F96" s="137">
        <f>SUM(F97:F101)</f>
        <v>1787</v>
      </c>
      <c r="G96" s="137">
        <f>SUM(G97:G101)</f>
        <v>2116</v>
      </c>
      <c r="H96" s="138">
        <v>6361</v>
      </c>
      <c r="I96" s="143">
        <v>2572</v>
      </c>
      <c r="J96" s="143">
        <v>3789</v>
      </c>
      <c r="K96" s="137">
        <v>5882</v>
      </c>
      <c r="L96" s="137">
        <v>2430</v>
      </c>
      <c r="M96" s="137">
        <v>3452</v>
      </c>
      <c r="N96" s="137">
        <v>9793</v>
      </c>
      <c r="O96" s="137">
        <v>3969</v>
      </c>
      <c r="P96" s="137">
        <v>5824</v>
      </c>
      <c r="Q96" s="152">
        <v>6095</v>
      </c>
      <c r="R96" s="152">
        <v>2154</v>
      </c>
      <c r="S96" s="152">
        <v>3941</v>
      </c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/>
      <c r="BN96" s="118"/>
      <c r="BO96" s="118"/>
      <c r="BP96" s="118"/>
      <c r="BQ96" s="118"/>
      <c r="BR96" s="118"/>
      <c r="BS96" s="118"/>
      <c r="BT96" s="118"/>
      <c r="BU96" s="118"/>
      <c r="BV96" s="118"/>
      <c r="BW96" s="118"/>
      <c r="BX96" s="118"/>
      <c r="BY96" s="118"/>
      <c r="BZ96" s="118"/>
      <c r="CA96" s="118"/>
      <c r="CB96" s="118"/>
      <c r="CC96" s="118"/>
      <c r="CD96" s="118"/>
      <c r="CE96" s="118"/>
      <c r="CF96" s="118"/>
      <c r="CG96" s="118"/>
      <c r="CH96" s="118"/>
      <c r="CI96" s="118"/>
      <c r="CJ96" s="118"/>
      <c r="CK96" s="118"/>
      <c r="CL96" s="118"/>
      <c r="CM96" s="118"/>
      <c r="CN96" s="118"/>
      <c r="CO96" s="118"/>
      <c r="CP96" s="118"/>
      <c r="CQ96" s="118"/>
      <c r="CR96" s="118"/>
      <c r="CS96" s="118"/>
      <c r="CT96" s="118"/>
      <c r="CU96" s="118"/>
      <c r="CV96" s="118"/>
      <c r="CW96" s="118"/>
      <c r="CX96" s="118"/>
      <c r="CY96" s="118"/>
      <c r="CZ96" s="118"/>
      <c r="DA96" s="118"/>
      <c r="DB96" s="118"/>
      <c r="DC96" s="118"/>
      <c r="DD96" s="118"/>
      <c r="DE96" s="118"/>
      <c r="DF96" s="118"/>
      <c r="DG96" s="118"/>
      <c r="DH96" s="118"/>
      <c r="DI96" s="118"/>
      <c r="DJ96" s="118"/>
      <c r="DK96" s="118"/>
      <c r="DL96" s="118"/>
      <c r="DM96" s="118"/>
      <c r="DN96" s="118"/>
      <c r="DO96" s="118"/>
      <c r="DP96" s="118"/>
      <c r="DQ96" s="118"/>
      <c r="DR96" s="118"/>
      <c r="DS96" s="118"/>
      <c r="DT96" s="118"/>
      <c r="DU96" s="118"/>
      <c r="DV96" s="118"/>
      <c r="DW96" s="118"/>
      <c r="DX96" s="118"/>
      <c r="DY96" s="118"/>
      <c r="DZ96" s="118"/>
      <c r="EA96" s="118"/>
      <c r="EB96" s="118"/>
      <c r="EC96" s="118"/>
      <c r="ED96" s="118"/>
      <c r="EE96" s="118"/>
      <c r="EF96" s="118"/>
      <c r="EG96" s="118"/>
      <c r="EH96" s="118"/>
      <c r="EI96" s="118"/>
      <c r="EJ96" s="118"/>
      <c r="EK96" s="118"/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8"/>
    </row>
    <row r="97" spans="1:163" s="123" customFormat="1" ht="13.9" customHeight="1" x14ac:dyDescent="0.15">
      <c r="A97" s="121" t="s">
        <v>249</v>
      </c>
      <c r="B97" s="139">
        <f t="shared" si="6"/>
        <v>7276</v>
      </c>
      <c r="C97" s="140">
        <f t="shared" si="7"/>
        <v>3012</v>
      </c>
      <c r="D97" s="140">
        <f t="shared" si="8"/>
        <v>4264</v>
      </c>
      <c r="E97" s="129">
        <v>910</v>
      </c>
      <c r="F97" s="129">
        <v>415</v>
      </c>
      <c r="G97" s="129">
        <v>495</v>
      </c>
      <c r="H97" s="141">
        <v>1447</v>
      </c>
      <c r="I97" s="144">
        <v>621</v>
      </c>
      <c r="J97" s="144">
        <v>826</v>
      </c>
      <c r="K97" s="129">
        <v>1353</v>
      </c>
      <c r="L97" s="129">
        <v>576</v>
      </c>
      <c r="M97" s="129">
        <v>777</v>
      </c>
      <c r="N97" s="129">
        <v>2234</v>
      </c>
      <c r="O97" s="129">
        <v>911</v>
      </c>
      <c r="P97" s="129">
        <v>1323</v>
      </c>
      <c r="Q97" s="142">
        <v>1332</v>
      </c>
      <c r="R97" s="142">
        <v>489</v>
      </c>
      <c r="S97" s="142">
        <v>843</v>
      </c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122"/>
      <c r="CO97" s="122"/>
      <c r="CP97" s="122"/>
      <c r="CQ97" s="122"/>
      <c r="CR97" s="122"/>
      <c r="CS97" s="122"/>
      <c r="CT97" s="122"/>
      <c r="CU97" s="122"/>
      <c r="CV97" s="122"/>
      <c r="CW97" s="122"/>
      <c r="CX97" s="122"/>
      <c r="CY97" s="122"/>
      <c r="CZ97" s="122"/>
      <c r="DA97" s="122"/>
      <c r="DB97" s="122"/>
      <c r="DC97" s="122"/>
      <c r="DD97" s="122"/>
      <c r="DE97" s="122"/>
      <c r="DF97" s="122"/>
      <c r="DG97" s="122"/>
      <c r="DH97" s="122"/>
      <c r="DI97" s="122"/>
      <c r="DJ97" s="122"/>
      <c r="DK97" s="122"/>
      <c r="DL97" s="122"/>
      <c r="DM97" s="122"/>
      <c r="DN97" s="122"/>
      <c r="DO97" s="122"/>
      <c r="DP97" s="122"/>
      <c r="DQ97" s="122"/>
      <c r="DR97" s="122"/>
      <c r="DS97" s="122"/>
      <c r="DT97" s="122"/>
      <c r="DU97" s="122"/>
      <c r="DV97" s="122"/>
      <c r="DW97" s="122"/>
      <c r="DX97" s="122"/>
      <c r="DY97" s="122"/>
      <c r="DZ97" s="122"/>
      <c r="EA97" s="122"/>
      <c r="EB97" s="122"/>
      <c r="EC97" s="122"/>
      <c r="ED97" s="122"/>
      <c r="EE97" s="122"/>
      <c r="EF97" s="122"/>
      <c r="EG97" s="122"/>
      <c r="EH97" s="122"/>
      <c r="EI97" s="122"/>
      <c r="EJ97" s="122"/>
      <c r="EK97" s="122"/>
      <c r="EL97" s="122"/>
      <c r="EM97" s="122"/>
      <c r="EN97" s="122"/>
      <c r="EO97" s="122"/>
      <c r="EP97" s="122"/>
      <c r="EQ97" s="122"/>
      <c r="ER97" s="122"/>
      <c r="ES97" s="122"/>
      <c r="ET97" s="122"/>
      <c r="EU97" s="122"/>
      <c r="EV97" s="122"/>
      <c r="EW97" s="122"/>
      <c r="EX97" s="122"/>
      <c r="EY97" s="122"/>
      <c r="EZ97" s="122"/>
      <c r="FA97" s="122"/>
      <c r="FB97" s="122"/>
      <c r="FC97" s="122"/>
      <c r="FD97" s="122"/>
      <c r="FE97" s="122"/>
      <c r="FF97" s="122"/>
      <c r="FG97" s="122"/>
    </row>
    <row r="98" spans="1:163" s="123" customFormat="1" ht="13.9" customHeight="1" x14ac:dyDescent="0.15">
      <c r="A98" s="121" t="s">
        <v>247</v>
      </c>
      <c r="B98" s="139">
        <f t="shared" si="6"/>
        <v>7132</v>
      </c>
      <c r="C98" s="140">
        <f t="shared" si="7"/>
        <v>2966</v>
      </c>
      <c r="D98" s="140">
        <f t="shared" si="8"/>
        <v>4166</v>
      </c>
      <c r="E98" s="129">
        <v>851</v>
      </c>
      <c r="F98" s="129">
        <v>398</v>
      </c>
      <c r="G98" s="129">
        <v>453</v>
      </c>
      <c r="H98" s="141">
        <v>1486</v>
      </c>
      <c r="I98" s="144">
        <v>598</v>
      </c>
      <c r="J98" s="144">
        <v>888</v>
      </c>
      <c r="K98" s="129">
        <v>1321</v>
      </c>
      <c r="L98" s="129">
        <v>576</v>
      </c>
      <c r="M98" s="129">
        <v>745</v>
      </c>
      <c r="N98" s="129">
        <v>2134</v>
      </c>
      <c r="O98" s="129">
        <v>904</v>
      </c>
      <c r="P98" s="129">
        <v>1230</v>
      </c>
      <c r="Q98" s="129">
        <v>1340</v>
      </c>
      <c r="R98" s="129">
        <v>490</v>
      </c>
      <c r="S98" s="129">
        <v>850</v>
      </c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  <c r="CA98" s="122"/>
      <c r="CB98" s="122"/>
      <c r="CC98" s="122"/>
      <c r="CD98" s="122"/>
      <c r="CE98" s="122"/>
      <c r="CF98" s="122"/>
      <c r="CG98" s="122"/>
      <c r="CH98" s="122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</row>
    <row r="99" spans="1:163" s="123" customFormat="1" ht="13.9" customHeight="1" x14ac:dyDescent="0.15">
      <c r="A99" s="121" t="s">
        <v>255</v>
      </c>
      <c r="B99" s="139">
        <f t="shared" si="6"/>
        <v>6505</v>
      </c>
      <c r="C99" s="140">
        <f t="shared" si="7"/>
        <v>2669</v>
      </c>
      <c r="D99" s="140">
        <f t="shared" si="8"/>
        <v>3836</v>
      </c>
      <c r="E99" s="129">
        <v>804</v>
      </c>
      <c r="F99" s="129">
        <v>377</v>
      </c>
      <c r="G99" s="129">
        <v>427</v>
      </c>
      <c r="H99" s="141">
        <v>1264</v>
      </c>
      <c r="I99" s="144">
        <v>510</v>
      </c>
      <c r="J99" s="144">
        <v>754</v>
      </c>
      <c r="K99" s="129">
        <v>1184</v>
      </c>
      <c r="L99" s="129">
        <v>506</v>
      </c>
      <c r="M99" s="129">
        <v>678</v>
      </c>
      <c r="N99" s="129">
        <v>2004</v>
      </c>
      <c r="O99" s="129">
        <v>817</v>
      </c>
      <c r="P99" s="129">
        <v>1187</v>
      </c>
      <c r="Q99" s="129">
        <v>1249</v>
      </c>
      <c r="R99" s="129">
        <v>459</v>
      </c>
      <c r="S99" s="129">
        <v>790</v>
      </c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2"/>
      <c r="BI99" s="122"/>
      <c r="BJ99" s="122"/>
      <c r="BK99" s="122"/>
      <c r="BL99" s="122"/>
      <c r="BM99" s="122"/>
      <c r="BN99" s="122"/>
      <c r="BO99" s="122"/>
      <c r="BP99" s="122"/>
      <c r="BQ99" s="122"/>
      <c r="BR99" s="122"/>
      <c r="BS99" s="122"/>
      <c r="BT99" s="122"/>
      <c r="BU99" s="122"/>
      <c r="BV99" s="122"/>
      <c r="BW99" s="122"/>
      <c r="BX99" s="122"/>
      <c r="BY99" s="122"/>
      <c r="BZ99" s="122"/>
      <c r="CA99" s="122"/>
      <c r="CB99" s="122"/>
      <c r="CC99" s="122"/>
      <c r="CD99" s="122"/>
      <c r="CE99" s="122"/>
      <c r="CF99" s="122"/>
      <c r="CG99" s="122"/>
      <c r="CH99" s="122"/>
      <c r="CI99" s="122"/>
      <c r="CJ99" s="122"/>
      <c r="CK99" s="122"/>
      <c r="CL99" s="122"/>
      <c r="CM99" s="122"/>
      <c r="CN99" s="122"/>
      <c r="CO99" s="122"/>
      <c r="CP99" s="122"/>
      <c r="CQ99" s="122"/>
      <c r="CR99" s="122"/>
      <c r="CS99" s="122"/>
      <c r="CT99" s="122"/>
      <c r="CU99" s="122"/>
      <c r="CV99" s="122"/>
      <c r="CW99" s="122"/>
      <c r="CX99" s="122"/>
      <c r="CY99" s="122"/>
      <c r="CZ99" s="122"/>
      <c r="DA99" s="122"/>
      <c r="DB99" s="122"/>
      <c r="DC99" s="122"/>
      <c r="DD99" s="122"/>
      <c r="DE99" s="122"/>
      <c r="DF99" s="122"/>
      <c r="DG99" s="122"/>
      <c r="DH99" s="122"/>
      <c r="DI99" s="122"/>
      <c r="DJ99" s="122"/>
      <c r="DK99" s="122"/>
      <c r="DL99" s="122"/>
      <c r="DM99" s="122"/>
      <c r="DN99" s="122"/>
      <c r="DO99" s="122"/>
      <c r="DP99" s="122"/>
      <c r="DQ99" s="122"/>
      <c r="DR99" s="122"/>
      <c r="DS99" s="122"/>
      <c r="DT99" s="122"/>
      <c r="DU99" s="122"/>
      <c r="DV99" s="122"/>
      <c r="DW99" s="122"/>
      <c r="DX99" s="122"/>
      <c r="DY99" s="122"/>
      <c r="DZ99" s="122"/>
      <c r="EA99" s="122"/>
      <c r="EB99" s="122"/>
      <c r="EC99" s="122"/>
      <c r="ED99" s="122"/>
      <c r="EE99" s="122"/>
      <c r="EF99" s="122"/>
      <c r="EG99" s="122"/>
      <c r="EH99" s="122"/>
      <c r="EI99" s="122"/>
      <c r="EJ99" s="122"/>
      <c r="EK99" s="122"/>
      <c r="EL99" s="122"/>
      <c r="EM99" s="122"/>
      <c r="EN99" s="122"/>
      <c r="EO99" s="122"/>
      <c r="EP99" s="122"/>
      <c r="EQ99" s="122"/>
      <c r="ER99" s="122"/>
      <c r="ES99" s="122"/>
      <c r="ET99" s="122"/>
      <c r="EU99" s="122"/>
      <c r="EV99" s="122"/>
      <c r="EW99" s="122"/>
      <c r="EX99" s="122"/>
      <c r="EY99" s="122"/>
      <c r="EZ99" s="122"/>
      <c r="FA99" s="122"/>
      <c r="FB99" s="122"/>
      <c r="FC99" s="122"/>
      <c r="FD99" s="122"/>
      <c r="FE99" s="122"/>
      <c r="FF99" s="122"/>
      <c r="FG99" s="122"/>
    </row>
    <row r="100" spans="1:163" s="123" customFormat="1" ht="13.9" customHeight="1" x14ac:dyDescent="0.15">
      <c r="A100" s="121" t="s">
        <v>251</v>
      </c>
      <c r="B100" s="139">
        <f t="shared" si="6"/>
        <v>5964</v>
      </c>
      <c r="C100" s="140">
        <f t="shared" si="7"/>
        <v>2338</v>
      </c>
      <c r="D100" s="140">
        <f t="shared" si="8"/>
        <v>3626</v>
      </c>
      <c r="E100" s="129">
        <v>676</v>
      </c>
      <c r="F100" s="129">
        <v>300</v>
      </c>
      <c r="G100" s="129">
        <v>376</v>
      </c>
      <c r="H100" s="141">
        <v>1183</v>
      </c>
      <c r="I100" s="144">
        <v>470</v>
      </c>
      <c r="J100" s="144">
        <v>713</v>
      </c>
      <c r="K100" s="129">
        <v>1078</v>
      </c>
      <c r="L100" s="129">
        <v>414</v>
      </c>
      <c r="M100" s="129">
        <v>664</v>
      </c>
      <c r="N100" s="129">
        <v>1834</v>
      </c>
      <c r="O100" s="129">
        <v>749</v>
      </c>
      <c r="P100" s="129">
        <v>1085</v>
      </c>
      <c r="Q100" s="129">
        <v>1193</v>
      </c>
      <c r="R100" s="129">
        <v>405</v>
      </c>
      <c r="S100" s="129">
        <v>788</v>
      </c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</row>
    <row r="101" spans="1:163" s="123" customFormat="1" ht="13.9" customHeight="1" x14ac:dyDescent="0.15">
      <c r="A101" s="121" t="s">
        <v>250</v>
      </c>
      <c r="B101" s="139">
        <f t="shared" ref="B101:B126" si="9">SUM(C101:D101)</f>
        <v>5157</v>
      </c>
      <c r="C101" s="140">
        <f t="shared" ref="C101:C126" si="10">SUM(F101,I101,L101,O101,R101)</f>
        <v>1927</v>
      </c>
      <c r="D101" s="140">
        <f t="shared" ref="D101:D126" si="11">SUM(G101,J101,M101,P101,S101)</f>
        <v>3230</v>
      </c>
      <c r="E101" s="129">
        <v>662</v>
      </c>
      <c r="F101" s="129">
        <v>297</v>
      </c>
      <c r="G101" s="129">
        <v>365</v>
      </c>
      <c r="H101" s="141">
        <v>981</v>
      </c>
      <c r="I101" s="144">
        <v>373</v>
      </c>
      <c r="J101" s="144">
        <v>608</v>
      </c>
      <c r="K101" s="129">
        <v>946</v>
      </c>
      <c r="L101" s="129">
        <v>358</v>
      </c>
      <c r="M101" s="129">
        <v>588</v>
      </c>
      <c r="N101" s="129">
        <v>1587</v>
      </c>
      <c r="O101" s="129">
        <v>588</v>
      </c>
      <c r="P101" s="129">
        <v>999</v>
      </c>
      <c r="Q101" s="129">
        <v>981</v>
      </c>
      <c r="R101" s="129">
        <v>311</v>
      </c>
      <c r="S101" s="129">
        <v>670</v>
      </c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  <c r="CA101" s="122"/>
      <c r="CB101" s="122"/>
      <c r="CC101" s="122"/>
      <c r="CD101" s="122"/>
      <c r="CE101" s="122"/>
      <c r="CF101" s="122"/>
      <c r="CG101" s="122"/>
      <c r="CH101" s="12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122"/>
      <c r="CU101" s="122"/>
      <c r="CV101" s="122"/>
      <c r="CW101" s="122"/>
      <c r="CX101" s="122"/>
      <c r="CY101" s="122"/>
      <c r="CZ101" s="122"/>
      <c r="DA101" s="122"/>
      <c r="DB101" s="122"/>
      <c r="DC101" s="122"/>
      <c r="DD101" s="122"/>
      <c r="DE101" s="122"/>
      <c r="DF101" s="122"/>
      <c r="DG101" s="122"/>
      <c r="DH101" s="122"/>
      <c r="DI101" s="122"/>
      <c r="DJ101" s="122"/>
      <c r="DK101" s="122"/>
      <c r="DL101" s="122"/>
      <c r="DM101" s="122"/>
      <c r="DN101" s="122"/>
      <c r="DO101" s="122"/>
      <c r="DP101" s="122"/>
      <c r="DQ101" s="122"/>
      <c r="DR101" s="122"/>
      <c r="DS101" s="122"/>
      <c r="DT101" s="122"/>
      <c r="DU101" s="122"/>
      <c r="DV101" s="122"/>
      <c r="DW101" s="122"/>
      <c r="DX101" s="122"/>
      <c r="DY101" s="122"/>
      <c r="DZ101" s="122"/>
      <c r="EA101" s="122"/>
      <c r="EB101" s="122"/>
      <c r="EC101" s="122"/>
      <c r="ED101" s="122"/>
      <c r="EE101" s="122"/>
      <c r="EF101" s="122"/>
      <c r="EG101" s="122"/>
      <c r="EH101" s="122"/>
      <c r="EI101" s="122"/>
      <c r="EJ101" s="122"/>
      <c r="EK101" s="122"/>
      <c r="EL101" s="122"/>
      <c r="EM101" s="122"/>
      <c r="EN101" s="122"/>
      <c r="EO101" s="122"/>
      <c r="EP101" s="122"/>
      <c r="EQ101" s="122"/>
      <c r="ER101" s="122"/>
      <c r="ES101" s="122"/>
      <c r="ET101" s="122"/>
      <c r="EU101" s="122"/>
      <c r="EV101" s="122"/>
      <c r="EW101" s="122"/>
      <c r="EX101" s="122"/>
      <c r="EY101" s="122"/>
      <c r="EZ101" s="122"/>
      <c r="FA101" s="122"/>
      <c r="FB101" s="122"/>
      <c r="FC101" s="122"/>
      <c r="FD101" s="122"/>
      <c r="FE101" s="122"/>
      <c r="FF101" s="122"/>
      <c r="FG101" s="122"/>
    </row>
    <row r="102" spans="1:163" s="119" customFormat="1" ht="13.9" customHeight="1" x14ac:dyDescent="0.15">
      <c r="A102" s="124" t="s">
        <v>100</v>
      </c>
      <c r="B102" s="135">
        <f t="shared" si="9"/>
        <v>19112</v>
      </c>
      <c r="C102" s="136">
        <f t="shared" si="10"/>
        <v>6511</v>
      </c>
      <c r="D102" s="136">
        <f t="shared" si="11"/>
        <v>12601</v>
      </c>
      <c r="E102" s="137">
        <f>SUM(E103:E107)</f>
        <v>2271</v>
      </c>
      <c r="F102" s="137">
        <f>SUM(F103:F107)</f>
        <v>881</v>
      </c>
      <c r="G102" s="137">
        <f>SUM(G103:G107)</f>
        <v>1390</v>
      </c>
      <c r="H102" s="138">
        <v>3847</v>
      </c>
      <c r="I102" s="143">
        <v>1351</v>
      </c>
      <c r="J102" s="143">
        <v>2496</v>
      </c>
      <c r="K102" s="137">
        <v>3485</v>
      </c>
      <c r="L102" s="137">
        <v>1198</v>
      </c>
      <c r="M102" s="137">
        <v>2287</v>
      </c>
      <c r="N102" s="137">
        <v>5710</v>
      </c>
      <c r="O102" s="137">
        <v>1939</v>
      </c>
      <c r="P102" s="137">
        <v>3771</v>
      </c>
      <c r="Q102" s="152">
        <v>3799</v>
      </c>
      <c r="R102" s="152">
        <v>1142</v>
      </c>
      <c r="S102" s="152">
        <v>2657</v>
      </c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/>
      <c r="CR102" s="118"/>
      <c r="CS102" s="118"/>
      <c r="CT102" s="118"/>
      <c r="CU102" s="118"/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  <c r="DM102" s="118"/>
      <c r="DN102" s="118"/>
      <c r="DO102" s="118"/>
      <c r="DP102" s="118"/>
      <c r="DQ102" s="118"/>
      <c r="DR102" s="118"/>
      <c r="DS102" s="118"/>
      <c r="DT102" s="118"/>
      <c r="DU102" s="118"/>
      <c r="DV102" s="118"/>
      <c r="DW102" s="118"/>
      <c r="DX102" s="118"/>
      <c r="DY102" s="118"/>
      <c r="DZ102" s="118"/>
      <c r="EA102" s="118"/>
      <c r="EB102" s="118"/>
      <c r="EC102" s="118"/>
      <c r="ED102" s="118"/>
      <c r="EE102" s="118"/>
      <c r="EF102" s="118"/>
      <c r="EG102" s="118"/>
      <c r="EH102" s="118"/>
      <c r="EI102" s="118"/>
      <c r="EJ102" s="118"/>
      <c r="EK102" s="118"/>
      <c r="EL102" s="118"/>
      <c r="EM102" s="118"/>
      <c r="EN102" s="118"/>
      <c r="EO102" s="118"/>
      <c r="EP102" s="118"/>
      <c r="EQ102" s="118"/>
      <c r="ER102" s="118"/>
      <c r="ES102" s="118"/>
      <c r="ET102" s="118"/>
      <c r="EU102" s="118"/>
      <c r="EV102" s="118"/>
      <c r="EW102" s="118"/>
      <c r="EX102" s="118"/>
      <c r="EY102" s="118"/>
      <c r="EZ102" s="118"/>
      <c r="FA102" s="118"/>
      <c r="FB102" s="118"/>
      <c r="FC102" s="118"/>
      <c r="FD102" s="118"/>
      <c r="FE102" s="118"/>
      <c r="FF102" s="118"/>
      <c r="FG102" s="118"/>
    </row>
    <row r="103" spans="1:163" s="123" customFormat="1" ht="13.9" customHeight="1" x14ac:dyDescent="0.15">
      <c r="A103" s="121" t="s">
        <v>253</v>
      </c>
      <c r="B103" s="139">
        <f t="shared" si="9"/>
        <v>5065</v>
      </c>
      <c r="C103" s="140">
        <f t="shared" si="10"/>
        <v>1864</v>
      </c>
      <c r="D103" s="140">
        <f t="shared" si="11"/>
        <v>3201</v>
      </c>
      <c r="E103" s="129">
        <v>578</v>
      </c>
      <c r="F103" s="129">
        <v>225</v>
      </c>
      <c r="G103" s="129">
        <v>353</v>
      </c>
      <c r="H103" s="141">
        <v>994</v>
      </c>
      <c r="I103" s="144">
        <v>402</v>
      </c>
      <c r="J103" s="144">
        <v>592</v>
      </c>
      <c r="K103" s="129">
        <v>951</v>
      </c>
      <c r="L103" s="129">
        <v>347</v>
      </c>
      <c r="M103" s="129">
        <v>604</v>
      </c>
      <c r="N103" s="129">
        <v>1508</v>
      </c>
      <c r="O103" s="129">
        <v>548</v>
      </c>
      <c r="P103" s="129">
        <v>960</v>
      </c>
      <c r="Q103" s="142">
        <v>1034</v>
      </c>
      <c r="R103" s="142">
        <v>342</v>
      </c>
      <c r="S103" s="142">
        <v>692</v>
      </c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/>
      <c r="BZ103" s="122"/>
      <c r="CA103" s="122"/>
      <c r="CB103" s="122"/>
      <c r="CC103" s="122"/>
      <c r="CD103" s="122"/>
      <c r="CE103" s="122"/>
      <c r="CF103" s="122"/>
      <c r="CG103" s="122"/>
      <c r="CH103" s="122"/>
      <c r="CI103" s="122"/>
      <c r="CJ103" s="122"/>
      <c r="CK103" s="122"/>
      <c r="CL103" s="122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</row>
    <row r="104" spans="1:163" s="123" customFormat="1" ht="13.9" customHeight="1" x14ac:dyDescent="0.15">
      <c r="A104" s="121" t="s">
        <v>252</v>
      </c>
      <c r="B104" s="139">
        <f t="shared" si="9"/>
        <v>4525</v>
      </c>
      <c r="C104" s="140">
        <f t="shared" si="10"/>
        <v>1644</v>
      </c>
      <c r="D104" s="140">
        <f t="shared" si="11"/>
        <v>2881</v>
      </c>
      <c r="E104" s="129">
        <v>551</v>
      </c>
      <c r="F104" s="129">
        <v>241</v>
      </c>
      <c r="G104" s="129">
        <v>310</v>
      </c>
      <c r="H104" s="141">
        <v>875</v>
      </c>
      <c r="I104" s="144">
        <v>311</v>
      </c>
      <c r="J104" s="144">
        <v>564</v>
      </c>
      <c r="K104" s="129">
        <v>802</v>
      </c>
      <c r="L104" s="129">
        <v>288</v>
      </c>
      <c r="M104" s="129">
        <v>514</v>
      </c>
      <c r="N104" s="129">
        <v>1388</v>
      </c>
      <c r="O104" s="129">
        <v>510</v>
      </c>
      <c r="P104" s="129">
        <v>878</v>
      </c>
      <c r="Q104" s="129">
        <v>909</v>
      </c>
      <c r="R104" s="129">
        <v>294</v>
      </c>
      <c r="S104" s="129">
        <v>615</v>
      </c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  <c r="DG104" s="122"/>
      <c r="DH104" s="122"/>
      <c r="DI104" s="122"/>
      <c r="DJ104" s="122"/>
      <c r="DK104" s="122"/>
      <c r="DL104" s="122"/>
      <c r="DM104" s="122"/>
      <c r="DN104" s="122"/>
      <c r="DO104" s="122"/>
      <c r="DP104" s="122"/>
      <c r="DQ104" s="122"/>
      <c r="DR104" s="122"/>
      <c r="DS104" s="122"/>
      <c r="DT104" s="122"/>
      <c r="DU104" s="122"/>
      <c r="DV104" s="122"/>
      <c r="DW104" s="122"/>
      <c r="DX104" s="122"/>
      <c r="DY104" s="122"/>
      <c r="DZ104" s="122"/>
      <c r="EA104" s="122"/>
      <c r="EB104" s="122"/>
      <c r="EC104" s="122"/>
      <c r="ED104" s="122"/>
      <c r="EE104" s="122"/>
      <c r="EF104" s="122"/>
      <c r="EG104" s="122"/>
      <c r="EH104" s="122"/>
      <c r="EI104" s="122"/>
      <c r="EJ104" s="122"/>
      <c r="EK104" s="122"/>
      <c r="EL104" s="122"/>
      <c r="EM104" s="122"/>
      <c r="EN104" s="122"/>
      <c r="EO104" s="122"/>
      <c r="EP104" s="122"/>
      <c r="EQ104" s="122"/>
      <c r="ER104" s="122"/>
      <c r="ES104" s="122"/>
      <c r="ET104" s="122"/>
      <c r="EU104" s="122"/>
      <c r="EV104" s="122"/>
      <c r="EW104" s="122"/>
      <c r="EX104" s="122"/>
      <c r="EY104" s="122"/>
      <c r="EZ104" s="122"/>
      <c r="FA104" s="122"/>
      <c r="FB104" s="122"/>
      <c r="FC104" s="122"/>
      <c r="FD104" s="122"/>
      <c r="FE104" s="122"/>
      <c r="FF104" s="122"/>
      <c r="FG104" s="122"/>
    </row>
    <row r="105" spans="1:163" s="123" customFormat="1" ht="13.9" customHeight="1" x14ac:dyDescent="0.15">
      <c r="A105" s="121" t="s">
        <v>259</v>
      </c>
      <c r="B105" s="139">
        <f t="shared" si="9"/>
        <v>3609</v>
      </c>
      <c r="C105" s="140">
        <f t="shared" si="10"/>
        <v>1197</v>
      </c>
      <c r="D105" s="140">
        <f t="shared" si="11"/>
        <v>2412</v>
      </c>
      <c r="E105" s="129">
        <v>439</v>
      </c>
      <c r="F105" s="129">
        <v>171</v>
      </c>
      <c r="G105" s="129">
        <v>268</v>
      </c>
      <c r="H105" s="141">
        <v>759</v>
      </c>
      <c r="I105" s="144">
        <v>246</v>
      </c>
      <c r="J105" s="144">
        <v>513</v>
      </c>
      <c r="K105" s="129">
        <v>663</v>
      </c>
      <c r="L105" s="129">
        <v>226</v>
      </c>
      <c r="M105" s="129">
        <v>437</v>
      </c>
      <c r="N105" s="129">
        <v>1058</v>
      </c>
      <c r="O105" s="129">
        <v>355</v>
      </c>
      <c r="P105" s="129">
        <v>703</v>
      </c>
      <c r="Q105" s="129">
        <v>690</v>
      </c>
      <c r="R105" s="129">
        <v>199</v>
      </c>
      <c r="S105" s="129">
        <v>491</v>
      </c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  <c r="DG105" s="122"/>
      <c r="DH105" s="122"/>
      <c r="DI105" s="122"/>
      <c r="DJ105" s="122"/>
      <c r="DK105" s="122"/>
      <c r="DL105" s="122"/>
      <c r="DM105" s="122"/>
      <c r="DN105" s="122"/>
      <c r="DO105" s="122"/>
      <c r="DP105" s="122"/>
      <c r="DQ105" s="122"/>
      <c r="DR105" s="122"/>
      <c r="DS105" s="122"/>
      <c r="DT105" s="122"/>
      <c r="DU105" s="122"/>
      <c r="DV105" s="122"/>
      <c r="DW105" s="122"/>
      <c r="DX105" s="122"/>
      <c r="DY105" s="122"/>
      <c r="DZ105" s="122"/>
      <c r="EA105" s="122"/>
      <c r="EB105" s="122"/>
      <c r="EC105" s="122"/>
      <c r="ED105" s="122"/>
      <c r="EE105" s="122"/>
      <c r="EF105" s="122"/>
      <c r="EG105" s="122"/>
      <c r="EH105" s="122"/>
      <c r="EI105" s="122"/>
      <c r="EJ105" s="122"/>
      <c r="EK105" s="122"/>
      <c r="EL105" s="122"/>
      <c r="EM105" s="122"/>
      <c r="EN105" s="122"/>
      <c r="EO105" s="122"/>
      <c r="EP105" s="122"/>
      <c r="EQ105" s="122"/>
      <c r="ER105" s="122"/>
      <c r="ES105" s="122"/>
      <c r="ET105" s="122"/>
      <c r="EU105" s="122"/>
      <c r="EV105" s="122"/>
      <c r="EW105" s="122"/>
      <c r="EX105" s="122"/>
      <c r="EY105" s="122"/>
      <c r="EZ105" s="122"/>
      <c r="FA105" s="122"/>
      <c r="FB105" s="122"/>
      <c r="FC105" s="122"/>
      <c r="FD105" s="122"/>
      <c r="FE105" s="122"/>
      <c r="FF105" s="122"/>
      <c r="FG105" s="122"/>
    </row>
    <row r="106" spans="1:163" s="123" customFormat="1" ht="13.9" customHeight="1" x14ac:dyDescent="0.15">
      <c r="A106" s="121" t="s">
        <v>254</v>
      </c>
      <c r="B106" s="139">
        <f t="shared" si="9"/>
        <v>3240</v>
      </c>
      <c r="C106" s="140">
        <f t="shared" si="10"/>
        <v>1017</v>
      </c>
      <c r="D106" s="140">
        <f t="shared" si="11"/>
        <v>2223</v>
      </c>
      <c r="E106" s="129">
        <v>387</v>
      </c>
      <c r="F106" s="129">
        <v>134</v>
      </c>
      <c r="G106" s="129">
        <v>253</v>
      </c>
      <c r="H106" s="141">
        <v>675</v>
      </c>
      <c r="I106" s="144">
        <v>225</v>
      </c>
      <c r="J106" s="144">
        <v>450</v>
      </c>
      <c r="K106" s="129">
        <v>610</v>
      </c>
      <c r="L106" s="129">
        <v>197</v>
      </c>
      <c r="M106" s="129">
        <v>413</v>
      </c>
      <c r="N106" s="129">
        <v>923</v>
      </c>
      <c r="O106" s="129">
        <v>280</v>
      </c>
      <c r="P106" s="129">
        <v>643</v>
      </c>
      <c r="Q106" s="129">
        <v>645</v>
      </c>
      <c r="R106" s="129">
        <v>181</v>
      </c>
      <c r="S106" s="129">
        <v>464</v>
      </c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122"/>
      <c r="DI106" s="122"/>
      <c r="DJ106" s="122"/>
      <c r="DK106" s="122"/>
      <c r="DL106" s="122"/>
      <c r="DM106" s="122"/>
      <c r="DN106" s="122"/>
      <c r="DO106" s="122"/>
      <c r="DP106" s="122"/>
      <c r="DQ106" s="122"/>
      <c r="DR106" s="122"/>
      <c r="DS106" s="122"/>
      <c r="DT106" s="122"/>
      <c r="DU106" s="122"/>
      <c r="DV106" s="122"/>
      <c r="DW106" s="122"/>
      <c r="DX106" s="122"/>
      <c r="DY106" s="122"/>
      <c r="DZ106" s="122"/>
      <c r="EA106" s="122"/>
      <c r="EB106" s="122"/>
      <c r="EC106" s="122"/>
      <c r="ED106" s="122"/>
      <c r="EE106" s="122"/>
      <c r="EF106" s="122"/>
      <c r="EG106" s="122"/>
      <c r="EH106" s="122"/>
      <c r="EI106" s="122"/>
      <c r="EJ106" s="122"/>
      <c r="EK106" s="122"/>
      <c r="EL106" s="122"/>
      <c r="EM106" s="122"/>
      <c r="EN106" s="122"/>
      <c r="EO106" s="122"/>
      <c r="EP106" s="122"/>
      <c r="EQ106" s="122"/>
      <c r="ER106" s="122"/>
      <c r="ES106" s="122"/>
      <c r="ET106" s="122"/>
      <c r="EU106" s="122"/>
      <c r="EV106" s="122"/>
      <c r="EW106" s="122"/>
      <c r="EX106" s="122"/>
      <c r="EY106" s="122"/>
      <c r="EZ106" s="122"/>
      <c r="FA106" s="122"/>
      <c r="FB106" s="122"/>
      <c r="FC106" s="122"/>
      <c r="FD106" s="122"/>
      <c r="FE106" s="122"/>
      <c r="FF106" s="122"/>
      <c r="FG106" s="122"/>
    </row>
    <row r="107" spans="1:163" s="123" customFormat="1" ht="13.9" customHeight="1" x14ac:dyDescent="0.15">
      <c r="A107" s="121" t="s">
        <v>257</v>
      </c>
      <c r="B107" s="139">
        <f t="shared" si="9"/>
        <v>2673</v>
      </c>
      <c r="C107" s="140">
        <f t="shared" si="10"/>
        <v>789</v>
      </c>
      <c r="D107" s="140">
        <f t="shared" si="11"/>
        <v>1884</v>
      </c>
      <c r="E107" s="129">
        <v>316</v>
      </c>
      <c r="F107" s="129">
        <v>110</v>
      </c>
      <c r="G107" s="129">
        <v>206</v>
      </c>
      <c r="H107" s="141">
        <v>544</v>
      </c>
      <c r="I107" s="144">
        <v>167</v>
      </c>
      <c r="J107" s="144">
        <v>377</v>
      </c>
      <c r="K107" s="129">
        <v>459</v>
      </c>
      <c r="L107" s="129">
        <v>140</v>
      </c>
      <c r="M107" s="129">
        <v>319</v>
      </c>
      <c r="N107" s="129">
        <v>833</v>
      </c>
      <c r="O107" s="129">
        <v>246</v>
      </c>
      <c r="P107" s="129">
        <v>587</v>
      </c>
      <c r="Q107" s="129">
        <v>521</v>
      </c>
      <c r="R107" s="129">
        <v>126</v>
      </c>
      <c r="S107" s="129">
        <v>395</v>
      </c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  <c r="CA107" s="122"/>
      <c r="CB107" s="122"/>
      <c r="CC107" s="122"/>
      <c r="CD107" s="122"/>
      <c r="CE107" s="122"/>
      <c r="CF107" s="122"/>
      <c r="CG107" s="122"/>
      <c r="CH107" s="122"/>
      <c r="CI107" s="122"/>
      <c r="CJ107" s="122"/>
      <c r="CK107" s="122"/>
      <c r="CL107" s="122"/>
      <c r="CM107" s="122"/>
      <c r="CN107" s="122"/>
      <c r="CO107" s="122"/>
      <c r="CP107" s="122"/>
      <c r="CQ107" s="122"/>
      <c r="CR107" s="122"/>
      <c r="CS107" s="122"/>
      <c r="CT107" s="122"/>
      <c r="CU107" s="122"/>
      <c r="CV107" s="122"/>
      <c r="CW107" s="122"/>
      <c r="CX107" s="122"/>
      <c r="CY107" s="122"/>
      <c r="CZ107" s="122"/>
      <c r="DA107" s="122"/>
      <c r="DB107" s="122"/>
      <c r="DC107" s="122"/>
      <c r="DD107" s="122"/>
      <c r="DE107" s="122"/>
      <c r="DF107" s="122"/>
      <c r="DG107" s="122"/>
      <c r="DH107" s="122"/>
      <c r="DI107" s="122"/>
      <c r="DJ107" s="122"/>
      <c r="DK107" s="122"/>
      <c r="DL107" s="122"/>
      <c r="DM107" s="122"/>
      <c r="DN107" s="122"/>
      <c r="DO107" s="122"/>
      <c r="DP107" s="122"/>
      <c r="DQ107" s="122"/>
      <c r="DR107" s="122"/>
      <c r="DS107" s="122"/>
      <c r="DT107" s="122"/>
      <c r="DU107" s="122"/>
      <c r="DV107" s="122"/>
      <c r="DW107" s="122"/>
      <c r="DX107" s="122"/>
      <c r="DY107" s="122"/>
      <c r="DZ107" s="122"/>
      <c r="EA107" s="122"/>
      <c r="EB107" s="122"/>
      <c r="EC107" s="122"/>
      <c r="ED107" s="122"/>
      <c r="EE107" s="122"/>
      <c r="EF107" s="122"/>
      <c r="EG107" s="122"/>
      <c r="EH107" s="122"/>
      <c r="EI107" s="122"/>
      <c r="EJ107" s="122"/>
      <c r="EK107" s="122"/>
      <c r="EL107" s="122"/>
      <c r="EM107" s="122"/>
      <c r="EN107" s="122"/>
      <c r="EO107" s="122"/>
      <c r="EP107" s="122"/>
      <c r="EQ107" s="122"/>
      <c r="ER107" s="122"/>
      <c r="ES107" s="122"/>
      <c r="ET107" s="122"/>
      <c r="EU107" s="122"/>
      <c r="EV107" s="122"/>
      <c r="EW107" s="122"/>
      <c r="EX107" s="122"/>
      <c r="EY107" s="122"/>
      <c r="EZ107" s="122"/>
      <c r="FA107" s="122"/>
      <c r="FB107" s="122"/>
      <c r="FC107" s="122"/>
      <c r="FD107" s="122"/>
      <c r="FE107" s="122"/>
      <c r="FF107" s="122"/>
      <c r="FG107" s="122"/>
    </row>
    <row r="108" spans="1:163" s="119" customFormat="1" ht="13.9" customHeight="1" x14ac:dyDescent="0.15">
      <c r="A108" s="124" t="s">
        <v>107</v>
      </c>
      <c r="B108" s="135">
        <f t="shared" si="9"/>
        <v>9234</v>
      </c>
      <c r="C108" s="136">
        <f t="shared" si="10"/>
        <v>2414</v>
      </c>
      <c r="D108" s="136">
        <f t="shared" si="11"/>
        <v>6820</v>
      </c>
      <c r="E108" s="137">
        <f>SUM(E109:E113)</f>
        <v>1078</v>
      </c>
      <c r="F108" s="137">
        <f>SUM(F109:F113)</f>
        <v>343</v>
      </c>
      <c r="G108" s="137">
        <f>SUM(G109:G113)</f>
        <v>735</v>
      </c>
      <c r="H108" s="138">
        <v>1827</v>
      </c>
      <c r="I108" s="143">
        <v>494</v>
      </c>
      <c r="J108" s="143">
        <v>1333</v>
      </c>
      <c r="K108" s="137">
        <v>1724</v>
      </c>
      <c r="L108" s="137">
        <v>463</v>
      </c>
      <c r="M108" s="137">
        <v>1261</v>
      </c>
      <c r="N108" s="137">
        <v>2821</v>
      </c>
      <c r="O108" s="137">
        <v>706</v>
      </c>
      <c r="P108" s="137">
        <v>2115</v>
      </c>
      <c r="Q108" s="152">
        <v>1784</v>
      </c>
      <c r="R108" s="152">
        <v>408</v>
      </c>
      <c r="S108" s="152">
        <v>1376</v>
      </c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  <c r="CD108" s="118"/>
      <c r="CE108" s="118"/>
      <c r="CF108" s="118"/>
      <c r="CG108" s="118"/>
      <c r="CH108" s="118"/>
      <c r="CI108" s="118"/>
      <c r="CJ108" s="118"/>
      <c r="CK108" s="118"/>
      <c r="CL108" s="118"/>
      <c r="CM108" s="118"/>
      <c r="CN108" s="118"/>
      <c r="CO108" s="118"/>
      <c r="CP108" s="118"/>
      <c r="CQ108" s="118"/>
      <c r="CR108" s="118"/>
      <c r="CS108" s="118"/>
      <c r="CT108" s="118"/>
      <c r="CU108" s="118"/>
      <c r="CV108" s="118"/>
      <c r="CW108" s="118"/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18"/>
      <c r="DI108" s="118"/>
      <c r="DJ108" s="118"/>
      <c r="DK108" s="118"/>
      <c r="DL108" s="118"/>
      <c r="DM108" s="118"/>
      <c r="DN108" s="118"/>
      <c r="DO108" s="118"/>
      <c r="DP108" s="118"/>
      <c r="DQ108" s="118"/>
      <c r="DR108" s="118"/>
      <c r="DS108" s="118"/>
      <c r="DT108" s="118"/>
      <c r="DU108" s="118"/>
      <c r="DV108" s="118"/>
      <c r="DW108" s="118"/>
      <c r="DX108" s="118"/>
      <c r="DY108" s="118"/>
      <c r="DZ108" s="118"/>
      <c r="EA108" s="118"/>
      <c r="EB108" s="118"/>
      <c r="EC108" s="118"/>
      <c r="ED108" s="118"/>
      <c r="EE108" s="118"/>
      <c r="EF108" s="118"/>
      <c r="EG108" s="118"/>
      <c r="EH108" s="118"/>
      <c r="EI108" s="118"/>
      <c r="EJ108" s="118"/>
      <c r="EK108" s="118"/>
      <c r="EL108" s="118"/>
      <c r="EM108" s="118"/>
      <c r="EN108" s="118"/>
      <c r="EO108" s="118"/>
      <c r="EP108" s="118"/>
      <c r="EQ108" s="118"/>
      <c r="ER108" s="118"/>
      <c r="ES108" s="118"/>
      <c r="ET108" s="118"/>
      <c r="EU108" s="118"/>
      <c r="EV108" s="118"/>
      <c r="EW108" s="118"/>
      <c r="EX108" s="118"/>
      <c r="EY108" s="118"/>
      <c r="EZ108" s="118"/>
      <c r="FA108" s="118"/>
      <c r="FB108" s="118"/>
      <c r="FC108" s="118"/>
      <c r="FD108" s="118"/>
      <c r="FE108" s="118"/>
      <c r="FF108" s="118"/>
      <c r="FG108" s="118"/>
    </row>
    <row r="109" spans="1:163" s="123" customFormat="1" ht="13.9" customHeight="1" x14ac:dyDescent="0.15">
      <c r="A109" s="121" t="s">
        <v>256</v>
      </c>
      <c r="B109" s="139">
        <f t="shared" si="9"/>
        <v>2566</v>
      </c>
      <c r="C109" s="140">
        <f t="shared" si="10"/>
        <v>648</v>
      </c>
      <c r="D109" s="140">
        <f t="shared" si="11"/>
        <v>1918</v>
      </c>
      <c r="E109" s="129">
        <v>288</v>
      </c>
      <c r="F109" s="129">
        <v>84</v>
      </c>
      <c r="G109" s="129">
        <v>204</v>
      </c>
      <c r="H109" s="141">
        <v>463</v>
      </c>
      <c r="I109" s="144">
        <v>116</v>
      </c>
      <c r="J109" s="144">
        <v>347</v>
      </c>
      <c r="K109" s="129">
        <v>484</v>
      </c>
      <c r="L109" s="129">
        <v>131</v>
      </c>
      <c r="M109" s="129">
        <v>353</v>
      </c>
      <c r="N109" s="129">
        <v>790</v>
      </c>
      <c r="O109" s="129">
        <v>190</v>
      </c>
      <c r="P109" s="129">
        <v>600</v>
      </c>
      <c r="Q109" s="142">
        <v>541</v>
      </c>
      <c r="R109" s="142">
        <v>127</v>
      </c>
      <c r="S109" s="142">
        <v>414</v>
      </c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2"/>
      <c r="DA109" s="122"/>
      <c r="DB109" s="122"/>
      <c r="DC109" s="122"/>
      <c r="DD109" s="122"/>
      <c r="DE109" s="122"/>
      <c r="DF109" s="122"/>
      <c r="DG109" s="122"/>
      <c r="DH109" s="122"/>
      <c r="DI109" s="122"/>
      <c r="DJ109" s="122"/>
      <c r="DK109" s="122"/>
      <c r="DL109" s="122"/>
      <c r="DM109" s="122"/>
      <c r="DN109" s="122"/>
      <c r="DO109" s="122"/>
      <c r="DP109" s="122"/>
      <c r="DQ109" s="122"/>
      <c r="DR109" s="122"/>
      <c r="DS109" s="122"/>
      <c r="DT109" s="122"/>
      <c r="DU109" s="122"/>
      <c r="DV109" s="122"/>
      <c r="DW109" s="122"/>
      <c r="DX109" s="122"/>
      <c r="DY109" s="122"/>
      <c r="DZ109" s="122"/>
      <c r="EA109" s="122"/>
      <c r="EB109" s="122"/>
      <c r="EC109" s="122"/>
      <c r="ED109" s="122"/>
      <c r="EE109" s="122"/>
      <c r="EF109" s="122"/>
      <c r="EG109" s="122"/>
      <c r="EH109" s="122"/>
      <c r="EI109" s="122"/>
      <c r="EJ109" s="122"/>
      <c r="EK109" s="122"/>
      <c r="EL109" s="122"/>
      <c r="EM109" s="122"/>
      <c r="EN109" s="122"/>
      <c r="EO109" s="122"/>
      <c r="EP109" s="122"/>
      <c r="EQ109" s="122"/>
      <c r="ER109" s="122"/>
      <c r="ES109" s="122"/>
      <c r="ET109" s="122"/>
      <c r="EU109" s="122"/>
      <c r="EV109" s="122"/>
      <c r="EW109" s="122"/>
      <c r="EX109" s="122"/>
      <c r="EY109" s="122"/>
      <c r="EZ109" s="122"/>
      <c r="FA109" s="122"/>
      <c r="FB109" s="122"/>
      <c r="FC109" s="122"/>
      <c r="FD109" s="122"/>
      <c r="FE109" s="122"/>
      <c r="FF109" s="122"/>
      <c r="FG109" s="122"/>
    </row>
    <row r="110" spans="1:163" s="123" customFormat="1" ht="13.9" customHeight="1" x14ac:dyDescent="0.15">
      <c r="A110" s="121" t="s">
        <v>268</v>
      </c>
      <c r="B110" s="139">
        <f t="shared" si="9"/>
        <v>2313</v>
      </c>
      <c r="C110" s="140">
        <f t="shared" si="10"/>
        <v>667</v>
      </c>
      <c r="D110" s="140">
        <f t="shared" si="11"/>
        <v>1646</v>
      </c>
      <c r="E110" s="129">
        <v>272</v>
      </c>
      <c r="F110" s="129">
        <v>84</v>
      </c>
      <c r="G110" s="129">
        <v>188</v>
      </c>
      <c r="H110" s="141">
        <v>488</v>
      </c>
      <c r="I110" s="144">
        <v>145</v>
      </c>
      <c r="J110" s="144">
        <v>343</v>
      </c>
      <c r="K110" s="129">
        <v>430</v>
      </c>
      <c r="L110" s="129">
        <v>127</v>
      </c>
      <c r="M110" s="129">
        <v>303</v>
      </c>
      <c r="N110" s="129">
        <v>694</v>
      </c>
      <c r="O110" s="129">
        <v>201</v>
      </c>
      <c r="P110" s="129">
        <v>493</v>
      </c>
      <c r="Q110" s="129">
        <v>429</v>
      </c>
      <c r="R110" s="129">
        <v>110</v>
      </c>
      <c r="S110" s="129">
        <v>319</v>
      </c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22"/>
      <c r="CG110" s="122"/>
      <c r="CH110" s="122"/>
      <c r="CI110" s="122"/>
      <c r="CJ110" s="122"/>
      <c r="CK110" s="122"/>
      <c r="CL110" s="122"/>
      <c r="CM110" s="122"/>
      <c r="CN110" s="122"/>
      <c r="CO110" s="122"/>
      <c r="CP110" s="122"/>
      <c r="CQ110" s="122"/>
      <c r="CR110" s="122"/>
      <c r="CS110" s="122"/>
      <c r="CT110" s="122"/>
      <c r="CU110" s="122"/>
      <c r="CV110" s="122"/>
      <c r="CW110" s="122"/>
      <c r="CX110" s="122"/>
      <c r="CY110" s="122"/>
      <c r="CZ110" s="122"/>
      <c r="DA110" s="122"/>
      <c r="DB110" s="122"/>
      <c r="DC110" s="122"/>
      <c r="DD110" s="122"/>
      <c r="DE110" s="122"/>
      <c r="DF110" s="122"/>
      <c r="DG110" s="122"/>
      <c r="DH110" s="122"/>
      <c r="DI110" s="122"/>
      <c r="DJ110" s="122"/>
      <c r="DK110" s="122"/>
      <c r="DL110" s="122"/>
      <c r="DM110" s="122"/>
      <c r="DN110" s="122"/>
      <c r="DO110" s="122"/>
      <c r="DP110" s="122"/>
      <c r="DQ110" s="122"/>
      <c r="DR110" s="122"/>
      <c r="DS110" s="122"/>
      <c r="DT110" s="122"/>
      <c r="DU110" s="122"/>
      <c r="DV110" s="122"/>
      <c r="DW110" s="122"/>
      <c r="DX110" s="122"/>
      <c r="DY110" s="122"/>
      <c r="DZ110" s="122"/>
      <c r="EA110" s="122"/>
      <c r="EB110" s="122"/>
      <c r="EC110" s="122"/>
      <c r="ED110" s="122"/>
      <c r="EE110" s="122"/>
      <c r="EF110" s="122"/>
      <c r="EG110" s="122"/>
      <c r="EH110" s="122"/>
      <c r="EI110" s="122"/>
      <c r="EJ110" s="122"/>
      <c r="EK110" s="122"/>
      <c r="EL110" s="122"/>
      <c r="EM110" s="122"/>
      <c r="EN110" s="122"/>
      <c r="EO110" s="122"/>
      <c r="EP110" s="122"/>
      <c r="EQ110" s="122"/>
      <c r="ER110" s="122"/>
      <c r="ES110" s="122"/>
      <c r="ET110" s="122"/>
      <c r="EU110" s="122"/>
      <c r="EV110" s="122"/>
      <c r="EW110" s="122"/>
      <c r="EX110" s="122"/>
      <c r="EY110" s="122"/>
      <c r="EZ110" s="122"/>
      <c r="FA110" s="122"/>
      <c r="FB110" s="122"/>
      <c r="FC110" s="122"/>
      <c r="FD110" s="122"/>
      <c r="FE110" s="122"/>
      <c r="FF110" s="122"/>
      <c r="FG110" s="122"/>
    </row>
    <row r="111" spans="1:163" s="123" customFormat="1" ht="13.9" customHeight="1" x14ac:dyDescent="0.15">
      <c r="A111" s="121" t="s">
        <v>258</v>
      </c>
      <c r="B111" s="139">
        <f t="shared" si="9"/>
        <v>1731</v>
      </c>
      <c r="C111" s="140">
        <f t="shared" si="10"/>
        <v>472</v>
      </c>
      <c r="D111" s="140">
        <f t="shared" si="11"/>
        <v>1259</v>
      </c>
      <c r="E111" s="129">
        <v>196</v>
      </c>
      <c r="F111" s="129">
        <v>77</v>
      </c>
      <c r="G111" s="129">
        <v>119</v>
      </c>
      <c r="H111" s="141">
        <v>359</v>
      </c>
      <c r="I111" s="144">
        <v>105</v>
      </c>
      <c r="J111" s="144">
        <v>254</v>
      </c>
      <c r="K111" s="129">
        <v>302</v>
      </c>
      <c r="L111" s="129">
        <v>78</v>
      </c>
      <c r="M111" s="129">
        <v>224</v>
      </c>
      <c r="N111" s="129">
        <v>546</v>
      </c>
      <c r="O111" s="129">
        <v>127</v>
      </c>
      <c r="P111" s="129">
        <v>419</v>
      </c>
      <c r="Q111" s="129">
        <v>328</v>
      </c>
      <c r="R111" s="129">
        <v>85</v>
      </c>
      <c r="S111" s="129">
        <v>243</v>
      </c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22"/>
      <c r="CO111" s="122"/>
      <c r="CP111" s="122"/>
      <c r="CQ111" s="122"/>
      <c r="CR111" s="122"/>
      <c r="CS111" s="122"/>
      <c r="CT111" s="122"/>
      <c r="CU111" s="122"/>
      <c r="CV111" s="122"/>
      <c r="CW111" s="122"/>
      <c r="CX111" s="122"/>
      <c r="CY111" s="122"/>
      <c r="CZ111" s="122"/>
      <c r="DA111" s="122"/>
      <c r="DB111" s="122"/>
      <c r="DC111" s="122"/>
      <c r="DD111" s="122"/>
      <c r="DE111" s="122"/>
      <c r="DF111" s="122"/>
      <c r="DG111" s="122"/>
      <c r="DH111" s="122"/>
      <c r="DI111" s="122"/>
      <c r="DJ111" s="122"/>
      <c r="DK111" s="122"/>
      <c r="DL111" s="122"/>
      <c r="DM111" s="122"/>
      <c r="DN111" s="122"/>
      <c r="DO111" s="122"/>
      <c r="DP111" s="122"/>
      <c r="DQ111" s="122"/>
      <c r="DR111" s="122"/>
      <c r="DS111" s="122"/>
      <c r="DT111" s="122"/>
      <c r="DU111" s="122"/>
      <c r="DV111" s="122"/>
      <c r="DW111" s="122"/>
      <c r="DX111" s="122"/>
      <c r="DY111" s="122"/>
      <c r="DZ111" s="122"/>
      <c r="EA111" s="122"/>
      <c r="EB111" s="122"/>
      <c r="EC111" s="122"/>
      <c r="ED111" s="122"/>
      <c r="EE111" s="122"/>
      <c r="EF111" s="122"/>
      <c r="EG111" s="122"/>
      <c r="EH111" s="122"/>
      <c r="EI111" s="122"/>
      <c r="EJ111" s="122"/>
      <c r="EK111" s="122"/>
      <c r="EL111" s="122"/>
      <c r="EM111" s="122"/>
      <c r="EN111" s="122"/>
      <c r="EO111" s="122"/>
      <c r="EP111" s="122"/>
      <c r="EQ111" s="122"/>
      <c r="ER111" s="122"/>
      <c r="ES111" s="122"/>
      <c r="ET111" s="122"/>
      <c r="EU111" s="122"/>
      <c r="EV111" s="122"/>
      <c r="EW111" s="122"/>
      <c r="EX111" s="122"/>
      <c r="EY111" s="122"/>
      <c r="EZ111" s="122"/>
      <c r="FA111" s="122"/>
      <c r="FB111" s="122"/>
      <c r="FC111" s="122"/>
      <c r="FD111" s="122"/>
      <c r="FE111" s="122"/>
      <c r="FF111" s="122"/>
      <c r="FG111" s="122"/>
    </row>
    <row r="112" spans="1:163" s="123" customFormat="1" ht="13.9" customHeight="1" x14ac:dyDescent="0.15">
      <c r="A112" s="121" t="s">
        <v>263</v>
      </c>
      <c r="B112" s="139">
        <f t="shared" si="9"/>
        <v>1521</v>
      </c>
      <c r="C112" s="140">
        <f t="shared" si="10"/>
        <v>369</v>
      </c>
      <c r="D112" s="140">
        <f t="shared" si="11"/>
        <v>1152</v>
      </c>
      <c r="E112" s="129">
        <v>196</v>
      </c>
      <c r="F112" s="129">
        <v>53</v>
      </c>
      <c r="G112" s="129">
        <v>143</v>
      </c>
      <c r="H112" s="141">
        <v>304</v>
      </c>
      <c r="I112" s="144">
        <v>79</v>
      </c>
      <c r="J112" s="144">
        <v>225</v>
      </c>
      <c r="K112" s="129">
        <v>299</v>
      </c>
      <c r="L112" s="129">
        <v>76</v>
      </c>
      <c r="M112" s="129">
        <v>223</v>
      </c>
      <c r="N112" s="129">
        <v>456</v>
      </c>
      <c r="O112" s="129">
        <v>113</v>
      </c>
      <c r="P112" s="129">
        <v>343</v>
      </c>
      <c r="Q112" s="129">
        <v>266</v>
      </c>
      <c r="R112" s="129">
        <v>48</v>
      </c>
      <c r="S112" s="129">
        <v>218</v>
      </c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  <c r="CA112" s="122"/>
      <c r="CB112" s="122"/>
      <c r="CC112" s="122"/>
      <c r="CD112" s="122"/>
      <c r="CE112" s="122"/>
      <c r="CF112" s="122"/>
      <c r="CG112" s="122"/>
      <c r="CH112" s="122"/>
      <c r="CI112" s="122"/>
      <c r="CJ112" s="122"/>
      <c r="CK112" s="122"/>
      <c r="CL112" s="122"/>
      <c r="CM112" s="122"/>
      <c r="CN112" s="122"/>
      <c r="CO112" s="122"/>
      <c r="CP112" s="122"/>
      <c r="CQ112" s="122"/>
      <c r="CR112" s="122"/>
      <c r="CS112" s="122"/>
      <c r="CT112" s="122"/>
      <c r="CU112" s="122"/>
      <c r="CV112" s="122"/>
      <c r="CW112" s="122"/>
      <c r="CX112" s="122"/>
      <c r="CY112" s="122"/>
      <c r="CZ112" s="122"/>
      <c r="DA112" s="122"/>
      <c r="DB112" s="122"/>
      <c r="DC112" s="122"/>
      <c r="DD112" s="122"/>
      <c r="DE112" s="122"/>
      <c r="DF112" s="122"/>
      <c r="DG112" s="122"/>
      <c r="DH112" s="122"/>
      <c r="DI112" s="122"/>
      <c r="DJ112" s="122"/>
      <c r="DK112" s="122"/>
      <c r="DL112" s="122"/>
      <c r="DM112" s="122"/>
      <c r="DN112" s="122"/>
      <c r="DO112" s="122"/>
      <c r="DP112" s="122"/>
      <c r="DQ112" s="122"/>
      <c r="DR112" s="122"/>
      <c r="DS112" s="122"/>
      <c r="DT112" s="122"/>
      <c r="DU112" s="122"/>
      <c r="DV112" s="122"/>
      <c r="DW112" s="122"/>
      <c r="DX112" s="122"/>
      <c r="DY112" s="122"/>
      <c r="DZ112" s="122"/>
      <c r="EA112" s="122"/>
      <c r="EB112" s="122"/>
      <c r="EC112" s="122"/>
      <c r="ED112" s="122"/>
      <c r="EE112" s="122"/>
      <c r="EF112" s="122"/>
      <c r="EG112" s="122"/>
      <c r="EH112" s="122"/>
      <c r="EI112" s="122"/>
      <c r="EJ112" s="122"/>
      <c r="EK112" s="122"/>
      <c r="EL112" s="122"/>
      <c r="EM112" s="122"/>
      <c r="EN112" s="122"/>
      <c r="EO112" s="122"/>
      <c r="EP112" s="122"/>
      <c r="EQ112" s="122"/>
      <c r="ER112" s="122"/>
      <c r="ES112" s="122"/>
      <c r="ET112" s="122"/>
      <c r="EU112" s="122"/>
      <c r="EV112" s="122"/>
      <c r="EW112" s="122"/>
      <c r="EX112" s="122"/>
      <c r="EY112" s="122"/>
      <c r="EZ112" s="122"/>
      <c r="FA112" s="122"/>
      <c r="FB112" s="122"/>
      <c r="FC112" s="122"/>
      <c r="FD112" s="122"/>
      <c r="FE112" s="122"/>
      <c r="FF112" s="122"/>
      <c r="FG112" s="122"/>
    </row>
    <row r="113" spans="1:163" s="123" customFormat="1" ht="13.9" customHeight="1" x14ac:dyDescent="0.15">
      <c r="A113" s="121" t="s">
        <v>266</v>
      </c>
      <c r="B113" s="139">
        <f t="shared" si="9"/>
        <v>1103</v>
      </c>
      <c r="C113" s="140">
        <f t="shared" si="10"/>
        <v>258</v>
      </c>
      <c r="D113" s="140">
        <f t="shared" si="11"/>
        <v>845</v>
      </c>
      <c r="E113" s="129">
        <v>126</v>
      </c>
      <c r="F113" s="129">
        <v>45</v>
      </c>
      <c r="G113" s="129">
        <v>81</v>
      </c>
      <c r="H113" s="141">
        <v>213</v>
      </c>
      <c r="I113" s="144">
        <v>49</v>
      </c>
      <c r="J113" s="144">
        <v>164</v>
      </c>
      <c r="K113" s="129">
        <v>209</v>
      </c>
      <c r="L113" s="129">
        <v>51</v>
      </c>
      <c r="M113" s="129">
        <v>158</v>
      </c>
      <c r="N113" s="129">
        <v>335</v>
      </c>
      <c r="O113" s="129">
        <v>75</v>
      </c>
      <c r="P113" s="129">
        <v>260</v>
      </c>
      <c r="Q113" s="129">
        <v>220</v>
      </c>
      <c r="R113" s="129">
        <v>38</v>
      </c>
      <c r="S113" s="129">
        <v>182</v>
      </c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  <c r="CA113" s="122"/>
      <c r="CB113" s="122"/>
      <c r="CC113" s="122"/>
      <c r="CD113" s="122"/>
      <c r="CE113" s="122"/>
      <c r="CF113" s="122"/>
      <c r="CG113" s="122"/>
      <c r="CH113" s="122"/>
      <c r="CI113" s="122"/>
      <c r="CJ113" s="122"/>
      <c r="CK113" s="122"/>
      <c r="CL113" s="122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</row>
    <row r="114" spans="1:163" s="119" customFormat="1" ht="16.149999999999999" customHeight="1" x14ac:dyDescent="0.15">
      <c r="A114" s="124" t="s">
        <v>116</v>
      </c>
      <c r="B114" s="135">
        <f t="shared" si="9"/>
        <v>3111</v>
      </c>
      <c r="C114" s="136">
        <f t="shared" si="10"/>
        <v>634</v>
      </c>
      <c r="D114" s="136">
        <f t="shared" si="11"/>
        <v>2477</v>
      </c>
      <c r="E114" s="137">
        <f>SUM(E115:E119)</f>
        <v>374</v>
      </c>
      <c r="F114" s="137">
        <f>SUM(F115:F119)</f>
        <v>89</v>
      </c>
      <c r="G114" s="137">
        <f>SUM(G115:G119)</f>
        <v>285</v>
      </c>
      <c r="H114" s="138">
        <v>668</v>
      </c>
      <c r="I114" s="143">
        <v>127</v>
      </c>
      <c r="J114" s="143">
        <v>541</v>
      </c>
      <c r="K114" s="137">
        <v>578</v>
      </c>
      <c r="L114" s="137">
        <v>129</v>
      </c>
      <c r="M114" s="137">
        <v>449</v>
      </c>
      <c r="N114" s="137">
        <v>858</v>
      </c>
      <c r="O114" s="137">
        <v>167</v>
      </c>
      <c r="P114" s="137">
        <v>691</v>
      </c>
      <c r="Q114" s="152">
        <v>633</v>
      </c>
      <c r="R114" s="152">
        <v>122</v>
      </c>
      <c r="S114" s="152">
        <v>511</v>
      </c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  <c r="BH114" s="118"/>
      <c r="BI114" s="118"/>
      <c r="BJ114" s="118"/>
      <c r="BK114" s="118"/>
      <c r="BL114" s="118"/>
      <c r="BM114" s="118"/>
      <c r="BN114" s="118"/>
      <c r="BO114" s="118"/>
      <c r="BP114" s="118"/>
      <c r="BQ114" s="118"/>
      <c r="BR114" s="118"/>
      <c r="BS114" s="118"/>
      <c r="BT114" s="118"/>
      <c r="BU114" s="118"/>
      <c r="BV114" s="118"/>
      <c r="BW114" s="118"/>
      <c r="BX114" s="118"/>
      <c r="BY114" s="118"/>
      <c r="BZ114" s="118"/>
      <c r="CA114" s="118"/>
      <c r="CB114" s="118"/>
      <c r="CC114" s="118"/>
      <c r="CD114" s="118"/>
      <c r="CE114" s="118"/>
      <c r="CF114" s="118"/>
      <c r="CG114" s="118"/>
      <c r="CH114" s="118"/>
      <c r="CI114" s="118"/>
      <c r="CJ114" s="118"/>
      <c r="CK114" s="118"/>
      <c r="CL114" s="118"/>
      <c r="CM114" s="118"/>
      <c r="CN114" s="118"/>
      <c r="CO114" s="118"/>
      <c r="CP114" s="118"/>
      <c r="CQ114" s="118"/>
      <c r="CR114" s="118"/>
      <c r="CS114" s="118"/>
      <c r="CT114" s="118"/>
      <c r="CU114" s="118"/>
      <c r="CV114" s="118"/>
      <c r="CW114" s="118"/>
      <c r="CX114" s="118"/>
      <c r="CY114" s="118"/>
      <c r="CZ114" s="118"/>
      <c r="DA114" s="118"/>
      <c r="DB114" s="118"/>
      <c r="DC114" s="118"/>
      <c r="DD114" s="118"/>
      <c r="DE114" s="118"/>
      <c r="DF114" s="118"/>
      <c r="DG114" s="118"/>
      <c r="DH114" s="118"/>
      <c r="DI114" s="118"/>
      <c r="DJ114" s="118"/>
      <c r="DK114" s="118"/>
      <c r="DL114" s="118"/>
      <c r="DM114" s="118"/>
      <c r="DN114" s="118"/>
      <c r="DO114" s="118"/>
      <c r="DP114" s="118"/>
      <c r="DQ114" s="118"/>
      <c r="DR114" s="118"/>
      <c r="DS114" s="118"/>
      <c r="DT114" s="118"/>
      <c r="DU114" s="118"/>
      <c r="DV114" s="118"/>
      <c r="DW114" s="118"/>
      <c r="DX114" s="118"/>
      <c r="DY114" s="118"/>
      <c r="DZ114" s="118"/>
      <c r="EA114" s="118"/>
      <c r="EB114" s="118"/>
      <c r="EC114" s="118"/>
      <c r="ED114" s="118"/>
      <c r="EE114" s="118"/>
      <c r="EF114" s="118"/>
      <c r="EG114" s="118"/>
      <c r="EH114" s="118"/>
      <c r="EI114" s="118"/>
      <c r="EJ114" s="118"/>
      <c r="EK114" s="118"/>
      <c r="EL114" s="118"/>
      <c r="EM114" s="118"/>
      <c r="EN114" s="118"/>
      <c r="EO114" s="118"/>
      <c r="EP114" s="118"/>
      <c r="EQ114" s="118"/>
      <c r="ER114" s="118"/>
      <c r="ES114" s="118"/>
      <c r="ET114" s="118"/>
      <c r="EU114" s="118"/>
      <c r="EV114" s="118"/>
      <c r="EW114" s="118"/>
      <c r="EX114" s="118"/>
      <c r="EY114" s="118"/>
      <c r="EZ114" s="118"/>
      <c r="FA114" s="118"/>
      <c r="FB114" s="118"/>
      <c r="FC114" s="118"/>
      <c r="FD114" s="118"/>
      <c r="FE114" s="118"/>
      <c r="FF114" s="118"/>
      <c r="FG114" s="118"/>
    </row>
    <row r="115" spans="1:163" s="123" customFormat="1" ht="13.9" customHeight="1" x14ac:dyDescent="0.15">
      <c r="A115" s="121" t="s">
        <v>265</v>
      </c>
      <c r="B115" s="139">
        <f t="shared" si="9"/>
        <v>921</v>
      </c>
      <c r="C115" s="140">
        <f t="shared" si="10"/>
        <v>198</v>
      </c>
      <c r="D115" s="140">
        <f t="shared" si="11"/>
        <v>723</v>
      </c>
      <c r="E115" s="129">
        <v>106</v>
      </c>
      <c r="F115" s="129">
        <v>34</v>
      </c>
      <c r="G115" s="129">
        <v>72</v>
      </c>
      <c r="H115" s="141">
        <v>202</v>
      </c>
      <c r="I115" s="144">
        <v>35</v>
      </c>
      <c r="J115" s="144">
        <v>167</v>
      </c>
      <c r="K115" s="129">
        <v>160</v>
      </c>
      <c r="L115" s="129">
        <v>37</v>
      </c>
      <c r="M115" s="129">
        <v>123</v>
      </c>
      <c r="N115" s="129">
        <v>254</v>
      </c>
      <c r="O115" s="129">
        <v>55</v>
      </c>
      <c r="P115" s="129">
        <v>199</v>
      </c>
      <c r="Q115" s="142">
        <v>199</v>
      </c>
      <c r="R115" s="142">
        <v>37</v>
      </c>
      <c r="S115" s="142">
        <v>162</v>
      </c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22"/>
      <c r="CG115" s="122"/>
      <c r="CH115" s="122"/>
      <c r="CI115" s="122"/>
      <c r="CJ115" s="122"/>
      <c r="CK115" s="122"/>
      <c r="CL115" s="122"/>
      <c r="CM115" s="122"/>
      <c r="CN115" s="122"/>
      <c r="CO115" s="122"/>
      <c r="CP115" s="122"/>
      <c r="CQ115" s="122"/>
      <c r="CR115" s="122"/>
      <c r="CS115" s="122"/>
      <c r="CT115" s="122"/>
      <c r="CU115" s="122"/>
      <c r="CV115" s="122"/>
      <c r="CW115" s="122"/>
      <c r="CX115" s="122"/>
      <c r="CY115" s="122"/>
      <c r="CZ115" s="122"/>
      <c r="DA115" s="122"/>
      <c r="DB115" s="122"/>
      <c r="DC115" s="122"/>
      <c r="DD115" s="122"/>
      <c r="DE115" s="122"/>
      <c r="DF115" s="122"/>
      <c r="DG115" s="122"/>
      <c r="DH115" s="122"/>
      <c r="DI115" s="122"/>
      <c r="DJ115" s="122"/>
      <c r="DK115" s="122"/>
      <c r="DL115" s="122"/>
      <c r="DM115" s="122"/>
      <c r="DN115" s="122"/>
      <c r="DO115" s="122"/>
      <c r="DP115" s="122"/>
      <c r="DQ115" s="122"/>
      <c r="DR115" s="122"/>
      <c r="DS115" s="122"/>
      <c r="DT115" s="122"/>
      <c r="DU115" s="122"/>
      <c r="DV115" s="122"/>
      <c r="DW115" s="122"/>
      <c r="DX115" s="122"/>
      <c r="DY115" s="122"/>
      <c r="DZ115" s="122"/>
      <c r="EA115" s="122"/>
      <c r="EB115" s="122"/>
      <c r="EC115" s="122"/>
      <c r="ED115" s="122"/>
      <c r="EE115" s="122"/>
      <c r="EF115" s="122"/>
      <c r="EG115" s="122"/>
      <c r="EH115" s="122"/>
      <c r="EI115" s="122"/>
      <c r="EJ115" s="122"/>
      <c r="EK115" s="122"/>
      <c r="EL115" s="122"/>
      <c r="EM115" s="122"/>
      <c r="EN115" s="122"/>
      <c r="EO115" s="122"/>
      <c r="EP115" s="122"/>
      <c r="EQ115" s="122"/>
      <c r="ER115" s="122"/>
      <c r="ES115" s="122"/>
      <c r="ET115" s="122"/>
      <c r="EU115" s="122"/>
      <c r="EV115" s="122"/>
      <c r="EW115" s="122"/>
      <c r="EX115" s="122"/>
      <c r="EY115" s="122"/>
      <c r="EZ115" s="122"/>
      <c r="FA115" s="122"/>
      <c r="FB115" s="122"/>
      <c r="FC115" s="122"/>
      <c r="FD115" s="122"/>
      <c r="FE115" s="122"/>
      <c r="FF115" s="122"/>
      <c r="FG115" s="122"/>
    </row>
    <row r="116" spans="1:163" s="123" customFormat="1" ht="13.9" customHeight="1" x14ac:dyDescent="0.15">
      <c r="A116" s="121" t="s">
        <v>267</v>
      </c>
      <c r="B116" s="139">
        <f t="shared" si="9"/>
        <v>612</v>
      </c>
      <c r="C116" s="140">
        <f t="shared" si="10"/>
        <v>151</v>
      </c>
      <c r="D116" s="140">
        <f t="shared" si="11"/>
        <v>461</v>
      </c>
      <c r="E116" s="129">
        <v>81</v>
      </c>
      <c r="F116" s="129">
        <v>17</v>
      </c>
      <c r="G116" s="129">
        <v>64</v>
      </c>
      <c r="H116" s="141">
        <v>132</v>
      </c>
      <c r="I116" s="144">
        <v>33</v>
      </c>
      <c r="J116" s="144">
        <v>99</v>
      </c>
      <c r="K116" s="129">
        <v>102</v>
      </c>
      <c r="L116" s="129">
        <v>29</v>
      </c>
      <c r="M116" s="129">
        <v>73</v>
      </c>
      <c r="N116" s="129">
        <v>173</v>
      </c>
      <c r="O116" s="129">
        <v>35</v>
      </c>
      <c r="P116" s="129">
        <v>138</v>
      </c>
      <c r="Q116" s="129">
        <v>124</v>
      </c>
      <c r="R116" s="129">
        <v>37</v>
      </c>
      <c r="S116" s="129">
        <v>87</v>
      </c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  <c r="CA116" s="122"/>
      <c r="CB116" s="122"/>
      <c r="CC116" s="122"/>
      <c r="CD116" s="122"/>
      <c r="CE116" s="122"/>
      <c r="CF116" s="122"/>
      <c r="CG116" s="122"/>
      <c r="CH116" s="122"/>
      <c r="CI116" s="122"/>
      <c r="CJ116" s="122"/>
      <c r="CK116" s="122"/>
      <c r="CL116" s="122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</row>
    <row r="117" spans="1:163" s="123" customFormat="1" ht="13.9" customHeight="1" x14ac:dyDescent="0.15">
      <c r="A117" s="121" t="s">
        <v>264</v>
      </c>
      <c r="B117" s="139">
        <f t="shared" si="9"/>
        <v>702</v>
      </c>
      <c r="C117" s="140">
        <f t="shared" si="10"/>
        <v>141</v>
      </c>
      <c r="D117" s="140">
        <f t="shared" si="11"/>
        <v>561</v>
      </c>
      <c r="E117" s="129">
        <v>70</v>
      </c>
      <c r="F117" s="129">
        <v>18</v>
      </c>
      <c r="G117" s="129">
        <v>52</v>
      </c>
      <c r="H117" s="141">
        <v>154</v>
      </c>
      <c r="I117" s="144">
        <v>29</v>
      </c>
      <c r="J117" s="144">
        <v>125</v>
      </c>
      <c r="K117" s="129">
        <v>146</v>
      </c>
      <c r="L117" s="129">
        <v>32</v>
      </c>
      <c r="M117" s="129">
        <v>114</v>
      </c>
      <c r="N117" s="129">
        <v>197</v>
      </c>
      <c r="O117" s="129">
        <v>43</v>
      </c>
      <c r="P117" s="129">
        <v>154</v>
      </c>
      <c r="Q117" s="129">
        <v>135</v>
      </c>
      <c r="R117" s="129">
        <v>19</v>
      </c>
      <c r="S117" s="129">
        <v>116</v>
      </c>
      <c r="T117" s="122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22"/>
      <c r="CG117" s="122"/>
      <c r="CH117" s="122"/>
      <c r="CI117" s="122"/>
      <c r="CJ117" s="122"/>
      <c r="CK117" s="122"/>
      <c r="CL117" s="122"/>
      <c r="CM117" s="122"/>
      <c r="CN117" s="122"/>
      <c r="CO117" s="122"/>
      <c r="CP117" s="122"/>
      <c r="CQ117" s="122"/>
      <c r="CR117" s="122"/>
      <c r="CS117" s="122"/>
      <c r="CT117" s="122"/>
      <c r="CU117" s="122"/>
      <c r="CV117" s="122"/>
      <c r="CW117" s="122"/>
      <c r="CX117" s="122"/>
      <c r="CY117" s="122"/>
      <c r="CZ117" s="122"/>
      <c r="DA117" s="122"/>
      <c r="DB117" s="122"/>
      <c r="DC117" s="122"/>
      <c r="DD117" s="122"/>
      <c r="DE117" s="122"/>
      <c r="DF117" s="122"/>
      <c r="DG117" s="122"/>
      <c r="DH117" s="122"/>
      <c r="DI117" s="122"/>
      <c r="DJ117" s="122"/>
      <c r="DK117" s="122"/>
      <c r="DL117" s="122"/>
      <c r="DM117" s="122"/>
      <c r="DN117" s="122"/>
      <c r="DO117" s="122"/>
      <c r="DP117" s="122"/>
      <c r="DQ117" s="122"/>
      <c r="DR117" s="122"/>
      <c r="DS117" s="122"/>
      <c r="DT117" s="122"/>
      <c r="DU117" s="122"/>
      <c r="DV117" s="122"/>
      <c r="DW117" s="122"/>
      <c r="DX117" s="122"/>
      <c r="DY117" s="122"/>
      <c r="DZ117" s="122"/>
      <c r="EA117" s="122"/>
      <c r="EB117" s="122"/>
      <c r="EC117" s="122"/>
      <c r="ED117" s="122"/>
      <c r="EE117" s="122"/>
      <c r="EF117" s="122"/>
      <c r="EG117" s="122"/>
      <c r="EH117" s="122"/>
      <c r="EI117" s="122"/>
      <c r="EJ117" s="122"/>
      <c r="EK117" s="122"/>
      <c r="EL117" s="122"/>
      <c r="EM117" s="122"/>
      <c r="EN117" s="122"/>
      <c r="EO117" s="122"/>
      <c r="EP117" s="122"/>
      <c r="EQ117" s="122"/>
      <c r="ER117" s="122"/>
      <c r="ES117" s="122"/>
      <c r="ET117" s="122"/>
      <c r="EU117" s="122"/>
      <c r="EV117" s="122"/>
      <c r="EW117" s="122"/>
      <c r="EX117" s="122"/>
      <c r="EY117" s="122"/>
      <c r="EZ117" s="122"/>
      <c r="FA117" s="122"/>
      <c r="FB117" s="122"/>
      <c r="FC117" s="122"/>
      <c r="FD117" s="122"/>
      <c r="FE117" s="122"/>
      <c r="FF117" s="122"/>
      <c r="FG117" s="122"/>
    </row>
    <row r="118" spans="1:163" s="123" customFormat="1" ht="13.9" customHeight="1" x14ac:dyDescent="0.15">
      <c r="A118" s="121" t="s">
        <v>222</v>
      </c>
      <c r="B118" s="139">
        <f t="shared" si="9"/>
        <v>510</v>
      </c>
      <c r="C118" s="140">
        <f t="shared" si="10"/>
        <v>97</v>
      </c>
      <c r="D118" s="140">
        <f t="shared" si="11"/>
        <v>413</v>
      </c>
      <c r="E118" s="129">
        <v>68</v>
      </c>
      <c r="F118" s="129">
        <v>13</v>
      </c>
      <c r="G118" s="129">
        <v>55</v>
      </c>
      <c r="H118" s="141">
        <v>107</v>
      </c>
      <c r="I118" s="144">
        <v>21</v>
      </c>
      <c r="J118" s="144">
        <v>86</v>
      </c>
      <c r="K118" s="129">
        <v>96</v>
      </c>
      <c r="L118" s="129">
        <v>18</v>
      </c>
      <c r="M118" s="129">
        <v>78</v>
      </c>
      <c r="N118" s="129">
        <v>140</v>
      </c>
      <c r="O118" s="129">
        <v>24</v>
      </c>
      <c r="P118" s="129">
        <v>116</v>
      </c>
      <c r="Q118" s="129">
        <v>99</v>
      </c>
      <c r="R118" s="129">
        <v>21</v>
      </c>
      <c r="S118" s="129">
        <v>78</v>
      </c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22"/>
      <c r="CT118" s="122"/>
      <c r="CU118" s="122"/>
      <c r="CV118" s="122"/>
      <c r="CW118" s="122"/>
      <c r="CX118" s="122"/>
      <c r="CY118" s="122"/>
      <c r="CZ118" s="122"/>
      <c r="DA118" s="122"/>
      <c r="DB118" s="122"/>
      <c r="DC118" s="122"/>
      <c r="DD118" s="122"/>
      <c r="DE118" s="122"/>
      <c r="DF118" s="122"/>
      <c r="DG118" s="122"/>
      <c r="DH118" s="122"/>
      <c r="DI118" s="122"/>
      <c r="DJ118" s="122"/>
      <c r="DK118" s="122"/>
      <c r="DL118" s="122"/>
      <c r="DM118" s="122"/>
      <c r="DN118" s="122"/>
      <c r="DO118" s="122"/>
      <c r="DP118" s="122"/>
      <c r="DQ118" s="122"/>
      <c r="DR118" s="122"/>
      <c r="DS118" s="122"/>
      <c r="DT118" s="122"/>
      <c r="DU118" s="122"/>
      <c r="DV118" s="122"/>
      <c r="DW118" s="122"/>
      <c r="DX118" s="122"/>
      <c r="DY118" s="122"/>
      <c r="DZ118" s="122"/>
      <c r="EA118" s="122"/>
      <c r="EB118" s="122"/>
      <c r="EC118" s="122"/>
      <c r="ED118" s="122"/>
      <c r="EE118" s="122"/>
      <c r="EF118" s="122"/>
      <c r="EG118" s="122"/>
      <c r="EH118" s="122"/>
      <c r="EI118" s="122"/>
      <c r="EJ118" s="122"/>
      <c r="EK118" s="122"/>
      <c r="EL118" s="122"/>
      <c r="EM118" s="122"/>
      <c r="EN118" s="122"/>
      <c r="EO118" s="122"/>
      <c r="EP118" s="122"/>
      <c r="EQ118" s="122"/>
      <c r="ER118" s="122"/>
      <c r="ES118" s="122"/>
      <c r="ET118" s="122"/>
      <c r="EU118" s="122"/>
      <c r="EV118" s="122"/>
      <c r="EW118" s="122"/>
      <c r="EX118" s="122"/>
      <c r="EY118" s="122"/>
      <c r="EZ118" s="122"/>
      <c r="FA118" s="122"/>
      <c r="FB118" s="122"/>
      <c r="FC118" s="122"/>
      <c r="FD118" s="122"/>
      <c r="FE118" s="122"/>
      <c r="FF118" s="122"/>
      <c r="FG118" s="122"/>
    </row>
    <row r="119" spans="1:163" s="123" customFormat="1" ht="13.9" customHeight="1" x14ac:dyDescent="0.15">
      <c r="A119" s="121" t="s">
        <v>216</v>
      </c>
      <c r="B119" s="139">
        <f t="shared" si="9"/>
        <v>366</v>
      </c>
      <c r="C119" s="140">
        <f t="shared" si="10"/>
        <v>47</v>
      </c>
      <c r="D119" s="140">
        <f t="shared" si="11"/>
        <v>319</v>
      </c>
      <c r="E119" s="129">
        <v>49</v>
      </c>
      <c r="F119" s="129">
        <v>7</v>
      </c>
      <c r="G119" s="129">
        <v>42</v>
      </c>
      <c r="H119" s="141">
        <v>73</v>
      </c>
      <c r="I119" s="144">
        <v>9</v>
      </c>
      <c r="J119" s="144">
        <v>64</v>
      </c>
      <c r="K119" s="129">
        <v>74</v>
      </c>
      <c r="L119" s="129">
        <v>13</v>
      </c>
      <c r="M119" s="129">
        <v>61</v>
      </c>
      <c r="N119" s="129">
        <v>94</v>
      </c>
      <c r="O119" s="129">
        <v>10</v>
      </c>
      <c r="P119" s="129">
        <v>84</v>
      </c>
      <c r="Q119" s="129">
        <v>76</v>
      </c>
      <c r="R119" s="129">
        <v>8</v>
      </c>
      <c r="S119" s="129">
        <v>68</v>
      </c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  <c r="CA119" s="122"/>
      <c r="CB119" s="122"/>
      <c r="CC119" s="122"/>
      <c r="CD119" s="122"/>
      <c r="CE119" s="122"/>
      <c r="CF119" s="122"/>
      <c r="CG119" s="122"/>
      <c r="CH119" s="122"/>
      <c r="CI119" s="122"/>
      <c r="CJ119" s="122"/>
      <c r="CK119" s="122"/>
      <c r="CL119" s="122"/>
      <c r="CM119" s="122"/>
      <c r="CN119" s="122"/>
      <c r="CO119" s="122"/>
      <c r="CP119" s="122"/>
      <c r="CQ119" s="122"/>
      <c r="CR119" s="122"/>
      <c r="CS119" s="122"/>
      <c r="CT119" s="122"/>
      <c r="CU119" s="122"/>
      <c r="CV119" s="122"/>
      <c r="CW119" s="122"/>
      <c r="CX119" s="122"/>
      <c r="CY119" s="122"/>
      <c r="CZ119" s="122"/>
      <c r="DA119" s="122"/>
      <c r="DB119" s="122"/>
      <c r="DC119" s="122"/>
      <c r="DD119" s="122"/>
      <c r="DE119" s="122"/>
      <c r="DF119" s="122"/>
      <c r="DG119" s="122"/>
      <c r="DH119" s="122"/>
      <c r="DI119" s="122"/>
      <c r="DJ119" s="122"/>
      <c r="DK119" s="122"/>
      <c r="DL119" s="122"/>
      <c r="DM119" s="122"/>
      <c r="DN119" s="122"/>
      <c r="DO119" s="122"/>
      <c r="DP119" s="122"/>
      <c r="DQ119" s="122"/>
      <c r="DR119" s="122"/>
      <c r="DS119" s="122"/>
      <c r="DT119" s="122"/>
      <c r="DU119" s="122"/>
      <c r="DV119" s="122"/>
      <c r="DW119" s="122"/>
      <c r="DX119" s="122"/>
      <c r="DY119" s="122"/>
      <c r="DZ119" s="122"/>
      <c r="EA119" s="122"/>
      <c r="EB119" s="122"/>
      <c r="EC119" s="122"/>
      <c r="ED119" s="122"/>
      <c r="EE119" s="122"/>
      <c r="EF119" s="122"/>
      <c r="EG119" s="122"/>
      <c r="EH119" s="122"/>
      <c r="EI119" s="122"/>
      <c r="EJ119" s="122"/>
      <c r="EK119" s="122"/>
      <c r="EL119" s="122"/>
      <c r="EM119" s="122"/>
      <c r="EN119" s="122"/>
      <c r="EO119" s="122"/>
      <c r="EP119" s="122"/>
      <c r="EQ119" s="122"/>
      <c r="ER119" s="122"/>
      <c r="ES119" s="122"/>
      <c r="ET119" s="122"/>
      <c r="EU119" s="122"/>
      <c r="EV119" s="122"/>
      <c r="EW119" s="122"/>
      <c r="EX119" s="122"/>
      <c r="EY119" s="122"/>
      <c r="EZ119" s="122"/>
      <c r="FA119" s="122"/>
      <c r="FB119" s="122"/>
      <c r="FC119" s="122"/>
      <c r="FD119" s="122"/>
      <c r="FE119" s="122"/>
      <c r="FF119" s="122"/>
      <c r="FG119" s="122"/>
    </row>
    <row r="120" spans="1:163" s="119" customFormat="1" ht="16.149999999999999" customHeight="1" x14ac:dyDescent="0.15">
      <c r="A120" s="124" t="s">
        <v>117</v>
      </c>
      <c r="B120" s="135">
        <f t="shared" si="9"/>
        <v>749</v>
      </c>
      <c r="C120" s="136">
        <f t="shared" si="10"/>
        <v>108</v>
      </c>
      <c r="D120" s="136">
        <f t="shared" si="11"/>
        <v>641</v>
      </c>
      <c r="E120" s="137">
        <f>SUM(E121:E125)</f>
        <v>98</v>
      </c>
      <c r="F120" s="137">
        <f>SUM(F121:F125)</f>
        <v>20</v>
      </c>
      <c r="G120" s="137">
        <f>SUM(G121:G125)</f>
        <v>78</v>
      </c>
      <c r="H120" s="138">
        <v>148</v>
      </c>
      <c r="I120" s="143">
        <v>17</v>
      </c>
      <c r="J120" s="143">
        <v>131</v>
      </c>
      <c r="K120" s="137">
        <v>142</v>
      </c>
      <c r="L120" s="137">
        <v>20</v>
      </c>
      <c r="M120" s="137">
        <v>122</v>
      </c>
      <c r="N120" s="137">
        <v>220</v>
      </c>
      <c r="O120" s="137">
        <v>33</v>
      </c>
      <c r="P120" s="137">
        <v>187</v>
      </c>
      <c r="Q120" s="152">
        <v>141</v>
      </c>
      <c r="R120" s="152">
        <v>18</v>
      </c>
      <c r="S120" s="152">
        <v>123</v>
      </c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  <c r="BH120" s="118"/>
      <c r="BI120" s="118"/>
      <c r="BJ120" s="118"/>
      <c r="BK120" s="118"/>
      <c r="BL120" s="118"/>
      <c r="BM120" s="118"/>
      <c r="BN120" s="118"/>
      <c r="BO120" s="118"/>
      <c r="BP120" s="118"/>
      <c r="BQ120" s="118"/>
      <c r="BR120" s="118"/>
      <c r="BS120" s="118"/>
      <c r="BT120" s="118"/>
      <c r="BU120" s="118"/>
      <c r="BV120" s="118"/>
      <c r="BW120" s="118"/>
      <c r="BX120" s="118"/>
      <c r="BY120" s="118"/>
      <c r="BZ120" s="118"/>
      <c r="CA120" s="118"/>
      <c r="CB120" s="118"/>
      <c r="CC120" s="118"/>
      <c r="CD120" s="118"/>
      <c r="CE120" s="118"/>
      <c r="CF120" s="118"/>
      <c r="CG120" s="118"/>
      <c r="CH120" s="118"/>
      <c r="CI120" s="118"/>
      <c r="CJ120" s="118"/>
      <c r="CK120" s="118"/>
      <c r="CL120" s="118"/>
      <c r="CM120" s="118"/>
      <c r="CN120" s="118"/>
      <c r="CO120" s="118"/>
      <c r="CP120" s="118"/>
      <c r="CQ120" s="118"/>
      <c r="CR120" s="118"/>
      <c r="CS120" s="118"/>
      <c r="CT120" s="118"/>
      <c r="CU120" s="118"/>
      <c r="CV120" s="118"/>
      <c r="CW120" s="118"/>
      <c r="CX120" s="118"/>
      <c r="CY120" s="118"/>
      <c r="CZ120" s="118"/>
      <c r="DA120" s="118"/>
      <c r="DB120" s="118"/>
      <c r="DC120" s="118"/>
      <c r="DD120" s="118"/>
      <c r="DE120" s="118"/>
      <c r="DF120" s="118"/>
      <c r="DG120" s="118"/>
      <c r="DH120" s="118"/>
      <c r="DI120" s="118"/>
      <c r="DJ120" s="118"/>
      <c r="DK120" s="118"/>
      <c r="DL120" s="118"/>
      <c r="DM120" s="118"/>
      <c r="DN120" s="118"/>
      <c r="DO120" s="118"/>
      <c r="DP120" s="118"/>
      <c r="DQ120" s="118"/>
      <c r="DR120" s="118"/>
      <c r="DS120" s="118"/>
      <c r="DT120" s="118"/>
      <c r="DU120" s="118"/>
      <c r="DV120" s="118"/>
      <c r="DW120" s="118"/>
      <c r="DX120" s="118"/>
      <c r="DY120" s="118"/>
      <c r="DZ120" s="118"/>
      <c r="EA120" s="118"/>
      <c r="EB120" s="118"/>
      <c r="EC120" s="118"/>
      <c r="ED120" s="118"/>
      <c r="EE120" s="118"/>
      <c r="EF120" s="118"/>
      <c r="EG120" s="118"/>
      <c r="EH120" s="118"/>
      <c r="EI120" s="118"/>
      <c r="EJ120" s="118"/>
      <c r="EK120" s="118"/>
      <c r="EL120" s="118"/>
      <c r="EM120" s="118"/>
      <c r="EN120" s="118"/>
      <c r="EO120" s="118"/>
      <c r="EP120" s="118"/>
      <c r="EQ120" s="118"/>
      <c r="ER120" s="118"/>
      <c r="ES120" s="118"/>
      <c r="ET120" s="118"/>
      <c r="EU120" s="118"/>
      <c r="EV120" s="118"/>
      <c r="EW120" s="118"/>
      <c r="EX120" s="118"/>
      <c r="EY120" s="118"/>
      <c r="EZ120" s="118"/>
      <c r="FA120" s="118"/>
      <c r="FB120" s="118"/>
      <c r="FC120" s="118"/>
      <c r="FD120" s="118"/>
      <c r="FE120" s="118"/>
      <c r="FF120" s="118"/>
      <c r="FG120" s="118"/>
    </row>
    <row r="121" spans="1:163" s="123" customFormat="1" ht="13.9" customHeight="1" x14ac:dyDescent="0.15">
      <c r="A121" s="121" t="s">
        <v>220</v>
      </c>
      <c r="B121" s="139">
        <f t="shared" si="9"/>
        <v>257</v>
      </c>
      <c r="C121" s="140">
        <f t="shared" si="10"/>
        <v>39</v>
      </c>
      <c r="D121" s="140">
        <f t="shared" si="11"/>
        <v>218</v>
      </c>
      <c r="E121" s="129">
        <v>33</v>
      </c>
      <c r="F121" s="129">
        <v>10</v>
      </c>
      <c r="G121" s="129">
        <v>23</v>
      </c>
      <c r="H121" s="141">
        <v>45</v>
      </c>
      <c r="I121" s="144">
        <v>6</v>
      </c>
      <c r="J121" s="144">
        <v>39</v>
      </c>
      <c r="K121" s="129">
        <v>48</v>
      </c>
      <c r="L121" s="129">
        <v>7</v>
      </c>
      <c r="M121" s="129">
        <v>41</v>
      </c>
      <c r="N121" s="129">
        <v>80</v>
      </c>
      <c r="O121" s="129">
        <v>8</v>
      </c>
      <c r="P121" s="129">
        <v>72</v>
      </c>
      <c r="Q121" s="142">
        <v>51</v>
      </c>
      <c r="R121" s="142">
        <v>8</v>
      </c>
      <c r="S121" s="142">
        <v>43</v>
      </c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  <c r="CA121" s="122"/>
      <c r="CB121" s="122"/>
      <c r="CC121" s="122"/>
      <c r="CD121" s="122"/>
      <c r="CE121" s="122"/>
      <c r="CF121" s="122"/>
      <c r="CG121" s="122"/>
      <c r="CH121" s="122"/>
      <c r="CI121" s="122"/>
      <c r="CJ121" s="122"/>
      <c r="CK121" s="122"/>
      <c r="CL121" s="122"/>
      <c r="CM121" s="122"/>
      <c r="CN121" s="122"/>
      <c r="CO121" s="122"/>
      <c r="CP121" s="122"/>
      <c r="CQ121" s="122"/>
      <c r="CR121" s="122"/>
      <c r="CS121" s="122"/>
      <c r="CT121" s="122"/>
      <c r="CU121" s="122"/>
      <c r="CV121" s="122"/>
      <c r="CW121" s="122"/>
      <c r="CX121" s="122"/>
      <c r="CY121" s="122"/>
      <c r="CZ121" s="122"/>
      <c r="DA121" s="122"/>
      <c r="DB121" s="122"/>
      <c r="DC121" s="122"/>
      <c r="DD121" s="122"/>
      <c r="DE121" s="122"/>
      <c r="DF121" s="122"/>
      <c r="DG121" s="122"/>
      <c r="DH121" s="122"/>
      <c r="DI121" s="122"/>
      <c r="DJ121" s="122"/>
      <c r="DK121" s="122"/>
      <c r="DL121" s="122"/>
      <c r="DM121" s="122"/>
      <c r="DN121" s="122"/>
      <c r="DO121" s="122"/>
      <c r="DP121" s="122"/>
      <c r="DQ121" s="122"/>
      <c r="DR121" s="122"/>
      <c r="DS121" s="122"/>
      <c r="DT121" s="122"/>
      <c r="DU121" s="122"/>
      <c r="DV121" s="122"/>
      <c r="DW121" s="122"/>
      <c r="DX121" s="122"/>
      <c r="DY121" s="122"/>
      <c r="DZ121" s="122"/>
      <c r="EA121" s="122"/>
      <c r="EB121" s="122"/>
      <c r="EC121" s="122"/>
      <c r="ED121" s="122"/>
      <c r="EE121" s="122"/>
      <c r="EF121" s="122"/>
      <c r="EG121" s="122"/>
      <c r="EH121" s="122"/>
      <c r="EI121" s="122"/>
      <c r="EJ121" s="122"/>
      <c r="EK121" s="122"/>
      <c r="EL121" s="122"/>
      <c r="EM121" s="122"/>
      <c r="EN121" s="122"/>
      <c r="EO121" s="122"/>
      <c r="EP121" s="122"/>
      <c r="EQ121" s="122"/>
      <c r="ER121" s="122"/>
      <c r="ES121" s="122"/>
      <c r="ET121" s="122"/>
      <c r="EU121" s="122"/>
      <c r="EV121" s="122"/>
      <c r="EW121" s="122"/>
      <c r="EX121" s="122"/>
      <c r="EY121" s="122"/>
      <c r="EZ121" s="122"/>
      <c r="FA121" s="122"/>
      <c r="FB121" s="122"/>
      <c r="FC121" s="122"/>
      <c r="FD121" s="122"/>
      <c r="FE121" s="122"/>
      <c r="FF121" s="122"/>
      <c r="FG121" s="122"/>
    </row>
    <row r="122" spans="1:163" s="123" customFormat="1" ht="13.9" customHeight="1" x14ac:dyDescent="0.15">
      <c r="A122" s="121" t="s">
        <v>237</v>
      </c>
      <c r="B122" s="139">
        <f t="shared" si="9"/>
        <v>186</v>
      </c>
      <c r="C122" s="140">
        <f t="shared" si="10"/>
        <v>33</v>
      </c>
      <c r="D122" s="140">
        <f t="shared" si="11"/>
        <v>153</v>
      </c>
      <c r="E122" s="129">
        <v>27</v>
      </c>
      <c r="F122" s="129">
        <v>5</v>
      </c>
      <c r="G122" s="129">
        <v>22</v>
      </c>
      <c r="H122" s="141">
        <v>32</v>
      </c>
      <c r="I122" s="144">
        <v>3</v>
      </c>
      <c r="J122" s="144">
        <v>29</v>
      </c>
      <c r="K122" s="129">
        <v>34</v>
      </c>
      <c r="L122" s="129">
        <v>6</v>
      </c>
      <c r="M122" s="129">
        <v>28</v>
      </c>
      <c r="N122" s="129">
        <v>54</v>
      </c>
      <c r="O122" s="129">
        <v>12</v>
      </c>
      <c r="P122" s="129">
        <v>42</v>
      </c>
      <c r="Q122" s="129">
        <v>39</v>
      </c>
      <c r="R122" s="129">
        <v>7</v>
      </c>
      <c r="S122" s="129">
        <v>32</v>
      </c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2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22"/>
      <c r="CW122" s="122"/>
      <c r="CX122" s="122"/>
      <c r="CY122" s="122"/>
      <c r="CZ122" s="122"/>
      <c r="DA122" s="122"/>
      <c r="DB122" s="122"/>
      <c r="DC122" s="122"/>
      <c r="DD122" s="122"/>
      <c r="DE122" s="122"/>
      <c r="DF122" s="122"/>
      <c r="DG122" s="122"/>
      <c r="DH122" s="122"/>
      <c r="DI122" s="122"/>
      <c r="DJ122" s="122"/>
      <c r="DK122" s="122"/>
      <c r="DL122" s="122"/>
      <c r="DM122" s="122"/>
      <c r="DN122" s="122"/>
      <c r="DO122" s="122"/>
      <c r="DP122" s="122"/>
      <c r="DQ122" s="122"/>
      <c r="DR122" s="122"/>
      <c r="DS122" s="122"/>
      <c r="DT122" s="122"/>
      <c r="DU122" s="122"/>
      <c r="DV122" s="122"/>
      <c r="DW122" s="122"/>
      <c r="DX122" s="122"/>
      <c r="DY122" s="122"/>
      <c r="DZ122" s="122"/>
      <c r="EA122" s="122"/>
      <c r="EB122" s="122"/>
      <c r="EC122" s="122"/>
      <c r="ED122" s="122"/>
      <c r="EE122" s="122"/>
      <c r="EF122" s="122"/>
      <c r="EG122" s="122"/>
      <c r="EH122" s="122"/>
      <c r="EI122" s="122"/>
      <c r="EJ122" s="122"/>
      <c r="EK122" s="122"/>
      <c r="EL122" s="122"/>
      <c r="EM122" s="122"/>
      <c r="EN122" s="122"/>
      <c r="EO122" s="122"/>
      <c r="EP122" s="122"/>
      <c r="EQ122" s="122"/>
      <c r="ER122" s="122"/>
      <c r="ES122" s="122"/>
      <c r="ET122" s="122"/>
      <c r="EU122" s="122"/>
      <c r="EV122" s="122"/>
      <c r="EW122" s="122"/>
      <c r="EX122" s="122"/>
      <c r="EY122" s="122"/>
      <c r="EZ122" s="122"/>
      <c r="FA122" s="122"/>
      <c r="FB122" s="122"/>
      <c r="FC122" s="122"/>
      <c r="FD122" s="122"/>
      <c r="FE122" s="122"/>
      <c r="FF122" s="122"/>
      <c r="FG122" s="122"/>
    </row>
    <row r="123" spans="1:163" s="123" customFormat="1" ht="13.9" customHeight="1" x14ac:dyDescent="0.15">
      <c r="A123" s="121" t="s">
        <v>221</v>
      </c>
      <c r="B123" s="139">
        <f t="shared" si="9"/>
        <v>145</v>
      </c>
      <c r="C123" s="140">
        <f t="shared" si="10"/>
        <v>16</v>
      </c>
      <c r="D123" s="140">
        <f t="shared" si="11"/>
        <v>129</v>
      </c>
      <c r="E123" s="129">
        <v>17</v>
      </c>
      <c r="F123" s="129">
        <v>2</v>
      </c>
      <c r="G123" s="129">
        <v>15</v>
      </c>
      <c r="H123" s="141">
        <v>32</v>
      </c>
      <c r="I123" s="144">
        <v>4</v>
      </c>
      <c r="J123" s="144">
        <v>28</v>
      </c>
      <c r="K123" s="129">
        <v>29</v>
      </c>
      <c r="L123" s="129">
        <v>2</v>
      </c>
      <c r="M123" s="129">
        <v>27</v>
      </c>
      <c r="N123" s="129">
        <v>37</v>
      </c>
      <c r="O123" s="129">
        <v>5</v>
      </c>
      <c r="P123" s="129">
        <v>32</v>
      </c>
      <c r="Q123" s="129">
        <v>30</v>
      </c>
      <c r="R123" s="129">
        <v>3</v>
      </c>
      <c r="S123" s="129">
        <v>27</v>
      </c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2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</row>
    <row r="124" spans="1:163" s="123" customFormat="1" ht="13.9" customHeight="1" x14ac:dyDescent="0.15">
      <c r="A124" s="121" t="s">
        <v>218</v>
      </c>
      <c r="B124" s="139">
        <f t="shared" si="9"/>
        <v>81</v>
      </c>
      <c r="C124" s="140">
        <f t="shared" si="10"/>
        <v>11</v>
      </c>
      <c r="D124" s="140">
        <f t="shared" si="11"/>
        <v>70</v>
      </c>
      <c r="E124" s="129">
        <v>10</v>
      </c>
      <c r="F124" s="129">
        <v>3</v>
      </c>
      <c r="G124" s="129">
        <v>7</v>
      </c>
      <c r="H124" s="141">
        <v>21</v>
      </c>
      <c r="I124" s="144">
        <v>2</v>
      </c>
      <c r="J124" s="144">
        <v>19</v>
      </c>
      <c r="K124" s="129">
        <v>19</v>
      </c>
      <c r="L124" s="129">
        <v>3</v>
      </c>
      <c r="M124" s="129">
        <v>16</v>
      </c>
      <c r="N124" s="129">
        <v>21</v>
      </c>
      <c r="O124" s="129">
        <v>3</v>
      </c>
      <c r="P124" s="129">
        <v>18</v>
      </c>
      <c r="Q124" s="129">
        <v>10</v>
      </c>
      <c r="R124" s="129">
        <v>0</v>
      </c>
      <c r="S124" s="129">
        <v>10</v>
      </c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  <c r="CA124" s="122"/>
      <c r="CB124" s="122"/>
      <c r="CC124" s="122"/>
      <c r="CD124" s="122"/>
      <c r="CE124" s="122"/>
      <c r="CF124" s="122"/>
      <c r="CG124" s="122"/>
      <c r="CH124" s="122"/>
      <c r="CI124" s="122"/>
      <c r="CJ124" s="122"/>
      <c r="CK124" s="122"/>
      <c r="CL124" s="122"/>
      <c r="CM124" s="122"/>
      <c r="CN124" s="122"/>
      <c r="CO124" s="122"/>
      <c r="CP124" s="122"/>
      <c r="CQ124" s="122"/>
      <c r="CR124" s="122"/>
      <c r="CS124" s="122"/>
      <c r="CT124" s="122"/>
      <c r="CU124" s="122"/>
      <c r="CV124" s="122"/>
      <c r="CW124" s="122"/>
      <c r="CX124" s="122"/>
      <c r="CY124" s="122"/>
      <c r="CZ124" s="122"/>
      <c r="DA124" s="122"/>
      <c r="DB124" s="122"/>
      <c r="DC124" s="122"/>
      <c r="DD124" s="122"/>
      <c r="DE124" s="122"/>
      <c r="DF124" s="122"/>
      <c r="DG124" s="122"/>
      <c r="DH124" s="122"/>
      <c r="DI124" s="122"/>
      <c r="DJ124" s="122"/>
      <c r="DK124" s="122"/>
      <c r="DL124" s="122"/>
      <c r="DM124" s="122"/>
      <c r="DN124" s="122"/>
      <c r="DO124" s="122"/>
      <c r="DP124" s="122"/>
      <c r="DQ124" s="122"/>
      <c r="DR124" s="122"/>
      <c r="DS124" s="122"/>
      <c r="DT124" s="122"/>
      <c r="DU124" s="122"/>
      <c r="DV124" s="122"/>
      <c r="DW124" s="122"/>
      <c r="DX124" s="122"/>
      <c r="DY124" s="122"/>
      <c r="DZ124" s="122"/>
      <c r="EA124" s="122"/>
      <c r="EB124" s="122"/>
      <c r="EC124" s="122"/>
      <c r="ED124" s="122"/>
      <c r="EE124" s="122"/>
      <c r="EF124" s="122"/>
      <c r="EG124" s="122"/>
      <c r="EH124" s="122"/>
      <c r="EI124" s="122"/>
      <c r="EJ124" s="122"/>
      <c r="EK124" s="122"/>
      <c r="EL124" s="122"/>
      <c r="EM124" s="122"/>
      <c r="EN124" s="122"/>
      <c r="EO124" s="122"/>
      <c r="EP124" s="122"/>
      <c r="EQ124" s="122"/>
      <c r="ER124" s="122"/>
      <c r="ES124" s="122"/>
      <c r="ET124" s="122"/>
      <c r="EU124" s="122"/>
      <c r="EV124" s="122"/>
      <c r="EW124" s="122"/>
      <c r="EX124" s="122"/>
      <c r="EY124" s="122"/>
      <c r="EZ124" s="122"/>
      <c r="FA124" s="122"/>
      <c r="FB124" s="122"/>
      <c r="FC124" s="122"/>
      <c r="FD124" s="122"/>
      <c r="FE124" s="122"/>
      <c r="FF124" s="122"/>
      <c r="FG124" s="122"/>
    </row>
    <row r="125" spans="1:163" s="123" customFormat="1" ht="13.9" customHeight="1" x14ac:dyDescent="0.15">
      <c r="A125" s="121" t="s">
        <v>217</v>
      </c>
      <c r="B125" s="139">
        <f t="shared" si="9"/>
        <v>80</v>
      </c>
      <c r="C125" s="140">
        <f t="shared" si="10"/>
        <v>9</v>
      </c>
      <c r="D125" s="140">
        <f t="shared" si="11"/>
        <v>71</v>
      </c>
      <c r="E125" s="129">
        <v>11</v>
      </c>
      <c r="F125" s="129">
        <v>0</v>
      </c>
      <c r="G125" s="129">
        <v>11</v>
      </c>
      <c r="H125" s="141">
        <v>18</v>
      </c>
      <c r="I125" s="144">
        <v>2</v>
      </c>
      <c r="J125" s="144">
        <v>16</v>
      </c>
      <c r="K125" s="129">
        <v>12</v>
      </c>
      <c r="L125" s="129">
        <v>2</v>
      </c>
      <c r="M125" s="129">
        <v>10</v>
      </c>
      <c r="N125" s="129">
        <v>28</v>
      </c>
      <c r="O125" s="129">
        <v>5</v>
      </c>
      <c r="P125" s="129">
        <v>23</v>
      </c>
      <c r="Q125" s="129">
        <v>11</v>
      </c>
      <c r="R125" s="129">
        <v>0</v>
      </c>
      <c r="S125" s="129">
        <v>11</v>
      </c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2"/>
      <c r="BF125" s="122"/>
      <c r="BG125" s="122"/>
      <c r="BH125" s="122"/>
      <c r="BI125" s="122"/>
      <c r="BJ125" s="122"/>
      <c r="BK125" s="122"/>
      <c r="BL125" s="122"/>
      <c r="BM125" s="122"/>
      <c r="BN125" s="122"/>
      <c r="BO125" s="122"/>
      <c r="BP125" s="122"/>
      <c r="BQ125" s="122"/>
      <c r="BR125" s="122"/>
      <c r="BS125" s="122"/>
      <c r="BT125" s="122"/>
      <c r="BU125" s="122"/>
      <c r="BV125" s="122"/>
      <c r="BW125" s="122"/>
      <c r="BX125" s="122"/>
      <c r="BY125" s="122"/>
      <c r="BZ125" s="122"/>
      <c r="CA125" s="122"/>
      <c r="CB125" s="122"/>
      <c r="CC125" s="122"/>
      <c r="CD125" s="122"/>
      <c r="CE125" s="122"/>
      <c r="CF125" s="122"/>
      <c r="CG125" s="122"/>
      <c r="CH125" s="122"/>
      <c r="CI125" s="122"/>
      <c r="CJ125" s="122"/>
      <c r="CK125" s="122"/>
      <c r="CL125" s="122"/>
      <c r="CM125" s="122"/>
      <c r="CN125" s="122"/>
      <c r="CO125" s="122"/>
      <c r="CP125" s="122"/>
      <c r="CQ125" s="122"/>
      <c r="CR125" s="122"/>
      <c r="CS125" s="122"/>
      <c r="CT125" s="122"/>
      <c r="CU125" s="122"/>
      <c r="CV125" s="122"/>
      <c r="CW125" s="122"/>
      <c r="CX125" s="122"/>
      <c r="CY125" s="122"/>
      <c r="CZ125" s="122"/>
      <c r="DA125" s="122"/>
      <c r="DB125" s="122"/>
      <c r="DC125" s="122"/>
      <c r="DD125" s="122"/>
      <c r="DE125" s="122"/>
      <c r="DF125" s="122"/>
      <c r="DG125" s="122"/>
      <c r="DH125" s="122"/>
      <c r="DI125" s="122"/>
      <c r="DJ125" s="122"/>
      <c r="DK125" s="122"/>
      <c r="DL125" s="122"/>
      <c r="DM125" s="122"/>
      <c r="DN125" s="122"/>
      <c r="DO125" s="122"/>
      <c r="DP125" s="122"/>
      <c r="DQ125" s="122"/>
      <c r="DR125" s="122"/>
      <c r="DS125" s="122"/>
      <c r="DT125" s="122"/>
      <c r="DU125" s="122"/>
      <c r="DV125" s="122"/>
      <c r="DW125" s="122"/>
      <c r="DX125" s="122"/>
      <c r="DY125" s="122"/>
      <c r="DZ125" s="122"/>
      <c r="EA125" s="122"/>
      <c r="EB125" s="122"/>
      <c r="EC125" s="122"/>
      <c r="ED125" s="122"/>
      <c r="EE125" s="122"/>
      <c r="EF125" s="122"/>
      <c r="EG125" s="122"/>
      <c r="EH125" s="122"/>
      <c r="EI125" s="122"/>
      <c r="EJ125" s="122"/>
      <c r="EK125" s="122"/>
      <c r="EL125" s="122"/>
      <c r="EM125" s="122"/>
      <c r="EN125" s="122"/>
      <c r="EO125" s="122"/>
      <c r="EP125" s="122"/>
      <c r="EQ125" s="122"/>
      <c r="ER125" s="122"/>
      <c r="ES125" s="122"/>
      <c r="ET125" s="122"/>
      <c r="EU125" s="122"/>
      <c r="EV125" s="122"/>
      <c r="EW125" s="122"/>
      <c r="EX125" s="122"/>
      <c r="EY125" s="122"/>
      <c r="EZ125" s="122"/>
      <c r="FA125" s="122"/>
      <c r="FB125" s="122"/>
      <c r="FC125" s="122"/>
      <c r="FD125" s="122"/>
      <c r="FE125" s="122"/>
      <c r="FF125" s="122"/>
      <c r="FG125" s="122"/>
    </row>
    <row r="126" spans="1:163" s="158" customFormat="1" ht="16.149999999999999" customHeight="1" x14ac:dyDescent="0.15">
      <c r="A126" s="126" t="s">
        <v>125</v>
      </c>
      <c r="B126" s="145">
        <f t="shared" si="9"/>
        <v>314</v>
      </c>
      <c r="C126" s="146">
        <f t="shared" si="10"/>
        <v>33</v>
      </c>
      <c r="D126" s="146">
        <f t="shared" si="11"/>
        <v>281</v>
      </c>
      <c r="E126" s="157">
        <v>47</v>
      </c>
      <c r="F126" s="157">
        <v>8</v>
      </c>
      <c r="G126" s="157">
        <v>39</v>
      </c>
      <c r="H126" s="147">
        <v>54</v>
      </c>
      <c r="I126" s="148">
        <v>4</v>
      </c>
      <c r="J126" s="148">
        <v>50</v>
      </c>
      <c r="K126" s="157">
        <v>82</v>
      </c>
      <c r="L126" s="157">
        <v>9</v>
      </c>
      <c r="M126" s="157">
        <v>73</v>
      </c>
      <c r="N126" s="157">
        <v>83</v>
      </c>
      <c r="O126" s="157">
        <v>10</v>
      </c>
      <c r="P126" s="157">
        <v>73</v>
      </c>
      <c r="Q126" s="157">
        <v>48</v>
      </c>
      <c r="R126" s="157">
        <v>2</v>
      </c>
      <c r="S126" s="157">
        <v>46</v>
      </c>
      <c r="T126" s="153"/>
      <c r="U126" s="153"/>
      <c r="V126" s="153"/>
      <c r="W126" s="153"/>
      <c r="X126" s="153"/>
      <c r="Y126" s="153"/>
      <c r="Z126" s="153"/>
      <c r="AA126" s="153"/>
      <c r="AB126" s="153"/>
      <c r="AC126" s="153"/>
      <c r="AD126" s="153"/>
      <c r="AE126" s="153"/>
      <c r="AF126" s="153"/>
      <c r="AG126" s="153"/>
      <c r="AH126" s="153"/>
      <c r="AI126" s="153"/>
      <c r="AJ126" s="153"/>
      <c r="AK126" s="153"/>
      <c r="AL126" s="153"/>
      <c r="AM126" s="153"/>
      <c r="AN126" s="153"/>
      <c r="AO126" s="153"/>
      <c r="AP126" s="153"/>
      <c r="AQ126" s="153"/>
      <c r="AR126" s="153"/>
      <c r="AS126" s="153"/>
      <c r="AT126" s="153"/>
      <c r="AU126" s="153"/>
      <c r="AV126" s="153"/>
      <c r="AW126" s="153"/>
      <c r="AX126" s="153"/>
      <c r="AY126" s="153"/>
      <c r="AZ126" s="153"/>
      <c r="BA126" s="153"/>
      <c r="BB126" s="153"/>
      <c r="BC126" s="153"/>
      <c r="BD126" s="153"/>
      <c r="BE126" s="153"/>
      <c r="BF126" s="153"/>
      <c r="BG126" s="153"/>
      <c r="BH126" s="153"/>
      <c r="BI126" s="153"/>
      <c r="BJ126" s="153"/>
      <c r="BK126" s="153"/>
      <c r="BL126" s="153"/>
      <c r="BM126" s="153"/>
      <c r="BN126" s="153"/>
      <c r="BO126" s="153"/>
      <c r="BP126" s="153"/>
      <c r="BQ126" s="153"/>
      <c r="BR126" s="153"/>
      <c r="BS126" s="153"/>
      <c r="BT126" s="153"/>
      <c r="BU126" s="153"/>
      <c r="BV126" s="153"/>
      <c r="BW126" s="153"/>
      <c r="BX126" s="153"/>
      <c r="BY126" s="153"/>
      <c r="BZ126" s="153"/>
      <c r="CA126" s="153"/>
      <c r="CB126" s="153"/>
      <c r="CC126" s="153"/>
      <c r="CD126" s="153"/>
      <c r="CE126" s="153"/>
      <c r="CF126" s="153"/>
      <c r="CG126" s="153"/>
      <c r="CH126" s="153"/>
      <c r="CI126" s="153"/>
      <c r="CJ126" s="153"/>
      <c r="CK126" s="153"/>
      <c r="CL126" s="153"/>
      <c r="CM126" s="153"/>
      <c r="CN126" s="153"/>
      <c r="CO126" s="153"/>
      <c r="CP126" s="153"/>
      <c r="CQ126" s="153"/>
      <c r="CR126" s="153"/>
      <c r="CS126" s="153"/>
      <c r="CT126" s="153"/>
      <c r="CU126" s="153"/>
      <c r="CV126" s="153"/>
      <c r="CW126" s="153"/>
      <c r="CX126" s="153"/>
      <c r="CY126" s="153"/>
      <c r="CZ126" s="153"/>
      <c r="DA126" s="153"/>
      <c r="DB126" s="153"/>
      <c r="DC126" s="153"/>
      <c r="DD126" s="153"/>
      <c r="DE126" s="153"/>
      <c r="DF126" s="153"/>
      <c r="DG126" s="153"/>
      <c r="DH126" s="153"/>
      <c r="DI126" s="153"/>
      <c r="DJ126" s="153"/>
      <c r="DK126" s="153"/>
      <c r="DL126" s="153"/>
      <c r="DM126" s="153"/>
      <c r="DN126" s="153"/>
      <c r="DO126" s="153"/>
      <c r="DP126" s="153"/>
      <c r="DQ126" s="153"/>
      <c r="DR126" s="153"/>
      <c r="DS126" s="153"/>
      <c r="DT126" s="153"/>
      <c r="DU126" s="153"/>
      <c r="DV126" s="153"/>
      <c r="DW126" s="153"/>
      <c r="DX126" s="153"/>
      <c r="DY126" s="153"/>
      <c r="DZ126" s="153"/>
      <c r="EA126" s="153"/>
      <c r="EB126" s="153"/>
      <c r="EC126" s="153"/>
      <c r="ED126" s="153"/>
      <c r="EE126" s="153"/>
      <c r="EF126" s="153"/>
      <c r="EG126" s="153"/>
      <c r="EH126" s="153"/>
      <c r="EI126" s="153"/>
      <c r="EJ126" s="153"/>
      <c r="EK126" s="153"/>
      <c r="EL126" s="153"/>
      <c r="EM126" s="153"/>
      <c r="EN126" s="153"/>
      <c r="EO126" s="153"/>
      <c r="EP126" s="153"/>
      <c r="EQ126" s="153"/>
      <c r="ER126" s="153"/>
      <c r="ES126" s="153"/>
      <c r="ET126" s="153"/>
      <c r="EU126" s="153"/>
      <c r="EV126" s="153"/>
      <c r="EW126" s="153"/>
      <c r="EX126" s="153"/>
      <c r="EY126" s="153"/>
      <c r="EZ126" s="153"/>
      <c r="FA126" s="153"/>
      <c r="FB126" s="153"/>
      <c r="FC126" s="153"/>
      <c r="FD126" s="153"/>
      <c r="FE126" s="153"/>
      <c r="FF126" s="153"/>
      <c r="FG126" s="153"/>
    </row>
  </sheetData>
  <mergeCells count="8">
    <mergeCell ref="K3:M3"/>
    <mergeCell ref="N3:P3"/>
    <mergeCell ref="Q3:S3"/>
    <mergeCell ref="A1:G1"/>
    <mergeCell ref="A3:A4"/>
    <mergeCell ref="B3:D3"/>
    <mergeCell ref="E3:G3"/>
    <mergeCell ref="H3:J3"/>
  </mergeCells>
  <phoneticPr fontId="40" type="noConversion"/>
  <pageMargins left="0.7086111307144165" right="0.7086111307144165" top="0.74777776002883911" bottom="0.74777776002883911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126"/>
  <sheetViews>
    <sheetView zoomScaleNormal="100" workbookViewId="0">
      <selection activeCell="C10" sqref="C10"/>
    </sheetView>
  </sheetViews>
  <sheetFormatPr defaultColWidth="8.88671875" defaultRowHeight="13.5" x14ac:dyDescent="0.15"/>
  <cols>
    <col min="1" max="1" width="10.21875" style="182" customWidth="1"/>
    <col min="2" max="2" width="13.109375" style="159" customWidth="1"/>
    <col min="3" max="4" width="11.6640625" style="159" customWidth="1"/>
    <col min="5" max="7" width="10.88671875" style="159" customWidth="1"/>
    <col min="8" max="10" width="11.6640625" style="159" customWidth="1"/>
    <col min="11" max="19" width="12.109375" style="159" customWidth="1"/>
    <col min="20" max="16384" width="8.88671875" style="159"/>
  </cols>
  <sheetData>
    <row r="1" spans="1:19" ht="22.5" x14ac:dyDescent="0.15">
      <c r="A1" s="355" t="s">
        <v>334</v>
      </c>
      <c r="B1" s="355"/>
      <c r="C1" s="355"/>
      <c r="D1" s="355"/>
      <c r="E1" s="355"/>
      <c r="F1" s="355"/>
      <c r="G1" s="355"/>
    </row>
    <row r="2" spans="1:19" ht="18.75" x14ac:dyDescent="0.15">
      <c r="A2" s="160"/>
    </row>
    <row r="3" spans="1:19" ht="24.75" customHeight="1" x14ac:dyDescent="0.15">
      <c r="A3" s="161" t="s">
        <v>219</v>
      </c>
      <c r="B3" s="380" t="s">
        <v>127</v>
      </c>
      <c r="C3" s="380"/>
      <c r="D3" s="380"/>
      <c r="E3" s="380" t="s">
        <v>129</v>
      </c>
      <c r="F3" s="380"/>
      <c r="G3" s="380"/>
      <c r="H3" s="380" t="s">
        <v>132</v>
      </c>
      <c r="I3" s="380"/>
      <c r="J3" s="380"/>
      <c r="K3" s="380" t="s">
        <v>128</v>
      </c>
      <c r="L3" s="380"/>
      <c r="M3" s="380"/>
      <c r="N3" s="380" t="s">
        <v>130</v>
      </c>
      <c r="O3" s="380"/>
      <c r="P3" s="380"/>
      <c r="Q3" s="380" t="s">
        <v>131</v>
      </c>
      <c r="R3" s="380"/>
      <c r="S3" s="381"/>
    </row>
    <row r="4" spans="1:19" ht="24.75" customHeight="1" x14ac:dyDescent="0.15">
      <c r="A4" s="162" t="s">
        <v>343</v>
      </c>
      <c r="B4" s="163" t="s">
        <v>3</v>
      </c>
      <c r="C4" s="164" t="s">
        <v>1</v>
      </c>
      <c r="D4" s="164" t="s">
        <v>2</v>
      </c>
      <c r="E4" s="164" t="s">
        <v>3</v>
      </c>
      <c r="F4" s="164" t="s">
        <v>1</v>
      </c>
      <c r="G4" s="164" t="s">
        <v>2</v>
      </c>
      <c r="H4" s="164" t="s">
        <v>3</v>
      </c>
      <c r="I4" s="164" t="s">
        <v>1</v>
      </c>
      <c r="J4" s="164" t="s">
        <v>2</v>
      </c>
      <c r="K4" s="164" t="s">
        <v>3</v>
      </c>
      <c r="L4" s="164" t="s">
        <v>1</v>
      </c>
      <c r="M4" s="164" t="s">
        <v>2</v>
      </c>
      <c r="N4" s="164" t="s">
        <v>3</v>
      </c>
      <c r="O4" s="164" t="s">
        <v>1</v>
      </c>
      <c r="P4" s="164" t="s">
        <v>2</v>
      </c>
      <c r="Q4" s="164" t="s">
        <v>3</v>
      </c>
      <c r="R4" s="164" t="s">
        <v>1</v>
      </c>
      <c r="S4" s="165" t="s">
        <v>2</v>
      </c>
    </row>
    <row r="5" spans="1:19" s="168" customFormat="1" ht="25.5" customHeight="1" x14ac:dyDescent="0.15">
      <c r="A5" s="166" t="s">
        <v>213</v>
      </c>
      <c r="B5" s="167">
        <f t="shared" ref="B5:B36" si="0">SUM(C5:D5)</f>
        <v>1469214</v>
      </c>
      <c r="C5" s="167">
        <f t="shared" ref="C5:S5" si="1">SUM(C6,C12,C18,C24,C30,C36,C42,C48,C54,C60,C66,C72,C78,C84,C90,C96,C102,C108,C114,C120,C126)</f>
        <v>728137</v>
      </c>
      <c r="D5" s="167">
        <f t="shared" si="1"/>
        <v>741077</v>
      </c>
      <c r="E5" s="167">
        <f t="shared" si="1"/>
        <v>95791</v>
      </c>
      <c r="F5" s="167">
        <f t="shared" si="1"/>
        <v>47823</v>
      </c>
      <c r="G5" s="167">
        <f t="shared" si="1"/>
        <v>47968</v>
      </c>
      <c r="H5" s="167">
        <f t="shared" si="1"/>
        <v>309579</v>
      </c>
      <c r="I5" s="167">
        <f t="shared" si="1"/>
        <v>152246</v>
      </c>
      <c r="J5" s="167">
        <f t="shared" si="1"/>
        <v>157333</v>
      </c>
      <c r="K5" s="167">
        <f t="shared" si="1"/>
        <v>219729</v>
      </c>
      <c r="L5" s="167">
        <f t="shared" si="1"/>
        <v>106288</v>
      </c>
      <c r="M5" s="167">
        <f t="shared" si="1"/>
        <v>113441</v>
      </c>
      <c r="N5" s="167">
        <f t="shared" si="1"/>
        <v>441066</v>
      </c>
      <c r="O5" s="167">
        <f t="shared" si="1"/>
        <v>219300</v>
      </c>
      <c r="P5" s="167">
        <f t="shared" si="1"/>
        <v>221766</v>
      </c>
      <c r="Q5" s="167">
        <f t="shared" si="1"/>
        <v>403049</v>
      </c>
      <c r="R5" s="167">
        <f t="shared" si="1"/>
        <v>202480</v>
      </c>
      <c r="S5" s="167">
        <f t="shared" si="1"/>
        <v>200569</v>
      </c>
    </row>
    <row r="6" spans="1:19" s="171" customFormat="1" ht="15.75" customHeight="1" x14ac:dyDescent="0.15">
      <c r="A6" s="169" t="s">
        <v>56</v>
      </c>
      <c r="B6" s="170">
        <f t="shared" si="0"/>
        <v>65365</v>
      </c>
      <c r="C6" s="170">
        <f t="shared" ref="C6:C37" si="2">SUM(F6,I6,L6,O6,R6)</f>
        <v>33565</v>
      </c>
      <c r="D6" s="170">
        <f t="shared" ref="D6:D37" si="3">SUM(G6,J6,M6,P6,S6)</f>
        <v>31800</v>
      </c>
      <c r="E6" s="170">
        <f t="shared" ref="E6:S6" si="4">SUM(E7:E11)</f>
        <v>3256</v>
      </c>
      <c r="F6" s="170">
        <f t="shared" si="4"/>
        <v>1680</v>
      </c>
      <c r="G6" s="170">
        <f t="shared" si="4"/>
        <v>1576</v>
      </c>
      <c r="H6" s="170">
        <f t="shared" si="4"/>
        <v>12403</v>
      </c>
      <c r="I6" s="170">
        <f t="shared" si="4"/>
        <v>6339</v>
      </c>
      <c r="J6" s="170">
        <f t="shared" si="4"/>
        <v>6064</v>
      </c>
      <c r="K6" s="170">
        <f t="shared" si="4"/>
        <v>8603</v>
      </c>
      <c r="L6" s="170">
        <f t="shared" si="4"/>
        <v>4406</v>
      </c>
      <c r="M6" s="170">
        <f t="shared" si="4"/>
        <v>4197</v>
      </c>
      <c r="N6" s="170">
        <f t="shared" si="4"/>
        <v>18546</v>
      </c>
      <c r="O6" s="170">
        <f t="shared" si="4"/>
        <v>9552</v>
      </c>
      <c r="P6" s="170">
        <f t="shared" si="4"/>
        <v>8994</v>
      </c>
      <c r="Q6" s="170">
        <f t="shared" si="4"/>
        <v>22557</v>
      </c>
      <c r="R6" s="170">
        <f t="shared" si="4"/>
        <v>11588</v>
      </c>
      <c r="S6" s="170">
        <f t="shared" si="4"/>
        <v>10969</v>
      </c>
    </row>
    <row r="7" spans="1:19" ht="15.75" customHeight="1" x14ac:dyDescent="0.15">
      <c r="A7" s="172" t="s">
        <v>345</v>
      </c>
      <c r="B7" s="173">
        <f t="shared" si="0"/>
        <v>11236</v>
      </c>
      <c r="C7" s="173">
        <f t="shared" si="2"/>
        <v>5667</v>
      </c>
      <c r="D7" s="173">
        <f t="shared" si="3"/>
        <v>5569</v>
      </c>
      <c r="E7" s="173">
        <f>SUM(F7:G7)</f>
        <v>548</v>
      </c>
      <c r="F7" s="173">
        <v>263</v>
      </c>
      <c r="G7" s="173">
        <v>285</v>
      </c>
      <c r="H7" s="173">
        <f>SUM(I7:J7)</f>
        <v>2154</v>
      </c>
      <c r="I7" s="173">
        <v>1094</v>
      </c>
      <c r="J7" s="173">
        <v>1060</v>
      </c>
      <c r="K7" s="173">
        <v>1373</v>
      </c>
      <c r="L7" s="173">
        <v>688</v>
      </c>
      <c r="M7" s="173">
        <v>685</v>
      </c>
      <c r="N7" s="173">
        <v>3286</v>
      </c>
      <c r="O7" s="173">
        <v>1649</v>
      </c>
      <c r="P7" s="173">
        <v>1637</v>
      </c>
      <c r="Q7" s="173">
        <v>3875</v>
      </c>
      <c r="R7" s="173">
        <v>1973</v>
      </c>
      <c r="S7" s="173">
        <v>1902</v>
      </c>
    </row>
    <row r="8" spans="1:19" ht="15.75" customHeight="1" x14ac:dyDescent="0.15">
      <c r="A8" s="172" t="s">
        <v>347</v>
      </c>
      <c r="B8" s="173">
        <f t="shared" si="0"/>
        <v>12628</v>
      </c>
      <c r="C8" s="173">
        <f t="shared" si="2"/>
        <v>6492</v>
      </c>
      <c r="D8" s="173">
        <f t="shared" si="3"/>
        <v>6136</v>
      </c>
      <c r="E8" s="173">
        <f>SUM(F8:G8)</f>
        <v>667</v>
      </c>
      <c r="F8" s="173">
        <v>348</v>
      </c>
      <c r="G8" s="173">
        <v>319</v>
      </c>
      <c r="H8" s="173">
        <f>SUM(I8:J8)</f>
        <v>2316</v>
      </c>
      <c r="I8" s="173">
        <v>1192</v>
      </c>
      <c r="J8" s="173">
        <v>1124</v>
      </c>
      <c r="K8" s="173">
        <v>1675</v>
      </c>
      <c r="L8" s="173">
        <v>833</v>
      </c>
      <c r="M8" s="173">
        <v>842</v>
      </c>
      <c r="N8" s="173">
        <v>3695</v>
      </c>
      <c r="O8" s="173">
        <v>1926</v>
      </c>
      <c r="P8" s="173">
        <v>1769</v>
      </c>
      <c r="Q8" s="173">
        <v>4275</v>
      </c>
      <c r="R8" s="173">
        <v>2193</v>
      </c>
      <c r="S8" s="173">
        <v>2082</v>
      </c>
    </row>
    <row r="9" spans="1:19" ht="15.75" customHeight="1" x14ac:dyDescent="0.15">
      <c r="A9" s="172" t="s">
        <v>338</v>
      </c>
      <c r="B9" s="173">
        <f t="shared" si="0"/>
        <v>13096</v>
      </c>
      <c r="C9" s="173">
        <f t="shared" si="2"/>
        <v>6720</v>
      </c>
      <c r="D9" s="173">
        <f t="shared" si="3"/>
        <v>6376</v>
      </c>
      <c r="E9" s="173">
        <f>SUM(F9:G9)</f>
        <v>688</v>
      </c>
      <c r="F9" s="173">
        <v>376</v>
      </c>
      <c r="G9" s="173">
        <v>312</v>
      </c>
      <c r="H9" s="173">
        <f>SUM(I9:J9)</f>
        <v>2463</v>
      </c>
      <c r="I9" s="173">
        <v>1235</v>
      </c>
      <c r="J9" s="173">
        <v>1228</v>
      </c>
      <c r="K9" s="173">
        <v>1746</v>
      </c>
      <c r="L9" s="173">
        <v>915</v>
      </c>
      <c r="M9" s="173">
        <v>831</v>
      </c>
      <c r="N9" s="173">
        <v>3753</v>
      </c>
      <c r="O9" s="173">
        <v>1901</v>
      </c>
      <c r="P9" s="173">
        <v>1852</v>
      </c>
      <c r="Q9" s="173">
        <v>4446</v>
      </c>
      <c r="R9" s="173">
        <v>2293</v>
      </c>
      <c r="S9" s="173">
        <v>2153</v>
      </c>
    </row>
    <row r="10" spans="1:19" ht="15.75" customHeight="1" x14ac:dyDescent="0.15">
      <c r="A10" s="172" t="s">
        <v>344</v>
      </c>
      <c r="B10" s="173">
        <f t="shared" si="0"/>
        <v>13246</v>
      </c>
      <c r="C10" s="173">
        <f t="shared" si="2"/>
        <v>6793</v>
      </c>
      <c r="D10" s="173">
        <f t="shared" si="3"/>
        <v>6453</v>
      </c>
      <c r="E10" s="173">
        <f>SUM(F10:G10)</f>
        <v>637</v>
      </c>
      <c r="F10" s="173">
        <v>319</v>
      </c>
      <c r="G10" s="173">
        <v>318</v>
      </c>
      <c r="H10" s="173">
        <f>SUM(I10:J10)</f>
        <v>2576</v>
      </c>
      <c r="I10" s="173">
        <v>1309</v>
      </c>
      <c r="J10" s="173">
        <v>1267</v>
      </c>
      <c r="K10" s="173">
        <v>1750</v>
      </c>
      <c r="L10" s="173">
        <v>894</v>
      </c>
      <c r="M10" s="173">
        <v>856</v>
      </c>
      <c r="N10" s="173">
        <v>3689</v>
      </c>
      <c r="O10" s="173">
        <v>1936</v>
      </c>
      <c r="P10" s="173">
        <v>1753</v>
      </c>
      <c r="Q10" s="173">
        <v>4594</v>
      </c>
      <c r="R10" s="173">
        <v>2335</v>
      </c>
      <c r="S10" s="173">
        <v>2259</v>
      </c>
    </row>
    <row r="11" spans="1:19" ht="15.75" customHeight="1" x14ac:dyDescent="0.15">
      <c r="A11" s="172" t="s">
        <v>339</v>
      </c>
      <c r="B11" s="173">
        <f t="shared" si="0"/>
        <v>15159</v>
      </c>
      <c r="C11" s="173">
        <f t="shared" si="2"/>
        <v>7893</v>
      </c>
      <c r="D11" s="173">
        <f t="shared" si="3"/>
        <v>7266</v>
      </c>
      <c r="E11" s="173">
        <f>SUM(F11:G11)</f>
        <v>716</v>
      </c>
      <c r="F11" s="173">
        <v>374</v>
      </c>
      <c r="G11" s="173">
        <v>342</v>
      </c>
      <c r="H11" s="173">
        <f>SUM(I11:J11)</f>
        <v>2894</v>
      </c>
      <c r="I11" s="173">
        <v>1509</v>
      </c>
      <c r="J11" s="173">
        <v>1385</v>
      </c>
      <c r="K11" s="173">
        <v>2059</v>
      </c>
      <c r="L11" s="173">
        <v>1076</v>
      </c>
      <c r="M11" s="173">
        <v>983</v>
      </c>
      <c r="N11" s="173">
        <v>4123</v>
      </c>
      <c r="O11" s="173">
        <v>2140</v>
      </c>
      <c r="P11" s="173">
        <v>1983</v>
      </c>
      <c r="Q11" s="173">
        <v>5367</v>
      </c>
      <c r="R11" s="173">
        <v>2794</v>
      </c>
      <c r="S11" s="173">
        <v>2573</v>
      </c>
    </row>
    <row r="12" spans="1:19" s="171" customFormat="1" ht="15.75" customHeight="1" x14ac:dyDescent="0.15">
      <c r="A12" s="174" t="s">
        <v>50</v>
      </c>
      <c r="B12" s="170">
        <f t="shared" si="0"/>
        <v>75594</v>
      </c>
      <c r="C12" s="170">
        <f t="shared" si="2"/>
        <v>39051</v>
      </c>
      <c r="D12" s="170">
        <f t="shared" si="3"/>
        <v>36543</v>
      </c>
      <c r="E12" s="170">
        <f t="shared" ref="E12:S12" si="5">SUM(E13:E17)</f>
        <v>3012</v>
      </c>
      <c r="F12" s="170">
        <f t="shared" si="5"/>
        <v>1543</v>
      </c>
      <c r="G12" s="170">
        <f t="shared" si="5"/>
        <v>1469</v>
      </c>
      <c r="H12" s="170">
        <f t="shared" si="5"/>
        <v>14883</v>
      </c>
      <c r="I12" s="170">
        <f t="shared" si="5"/>
        <v>7676</v>
      </c>
      <c r="J12" s="170">
        <f t="shared" si="5"/>
        <v>7207</v>
      </c>
      <c r="K12" s="170">
        <f t="shared" si="5"/>
        <v>10407</v>
      </c>
      <c r="L12" s="170">
        <f t="shared" si="5"/>
        <v>5329</v>
      </c>
      <c r="M12" s="170">
        <f t="shared" si="5"/>
        <v>5078</v>
      </c>
      <c r="N12" s="170">
        <f t="shared" si="5"/>
        <v>20241</v>
      </c>
      <c r="O12" s="170">
        <f t="shared" si="5"/>
        <v>10596</v>
      </c>
      <c r="P12" s="170">
        <f t="shared" si="5"/>
        <v>9645</v>
      </c>
      <c r="Q12" s="170">
        <f t="shared" si="5"/>
        <v>27051</v>
      </c>
      <c r="R12" s="170">
        <f t="shared" si="5"/>
        <v>13907</v>
      </c>
      <c r="S12" s="170">
        <f t="shared" si="5"/>
        <v>13144</v>
      </c>
    </row>
    <row r="13" spans="1:19" ht="15.75" customHeight="1" x14ac:dyDescent="0.15">
      <c r="A13" s="172" t="s">
        <v>346</v>
      </c>
      <c r="B13" s="173">
        <f t="shared" si="0"/>
        <v>14690</v>
      </c>
      <c r="C13" s="173">
        <f t="shared" si="2"/>
        <v>7607</v>
      </c>
      <c r="D13" s="173">
        <f t="shared" si="3"/>
        <v>7083</v>
      </c>
      <c r="E13" s="173">
        <f>SUM(F13:G13)</f>
        <v>675</v>
      </c>
      <c r="F13" s="173">
        <v>326</v>
      </c>
      <c r="G13" s="173">
        <v>349</v>
      </c>
      <c r="H13" s="173">
        <f>SUM(I13:J13)</f>
        <v>2807</v>
      </c>
      <c r="I13" s="173">
        <v>1443</v>
      </c>
      <c r="J13" s="173">
        <v>1364</v>
      </c>
      <c r="K13" s="173">
        <v>2025</v>
      </c>
      <c r="L13" s="173">
        <v>1032</v>
      </c>
      <c r="M13" s="173">
        <v>993</v>
      </c>
      <c r="N13" s="173">
        <v>3967</v>
      </c>
      <c r="O13" s="173">
        <v>2064</v>
      </c>
      <c r="P13" s="173">
        <v>1903</v>
      </c>
      <c r="Q13" s="173">
        <v>5216</v>
      </c>
      <c r="R13" s="173">
        <v>2742</v>
      </c>
      <c r="S13" s="173">
        <v>2474</v>
      </c>
    </row>
    <row r="14" spans="1:19" ht="15.75" customHeight="1" x14ac:dyDescent="0.15">
      <c r="A14" s="172" t="s">
        <v>340</v>
      </c>
      <c r="B14" s="173">
        <f t="shared" si="0"/>
        <v>15177</v>
      </c>
      <c r="C14" s="173">
        <f t="shared" si="2"/>
        <v>7817</v>
      </c>
      <c r="D14" s="173">
        <f t="shared" si="3"/>
        <v>7360</v>
      </c>
      <c r="E14" s="173">
        <f>SUM(F14:G14)</f>
        <v>616</v>
      </c>
      <c r="F14" s="173">
        <v>328</v>
      </c>
      <c r="G14" s="173">
        <v>288</v>
      </c>
      <c r="H14" s="173">
        <f>SUM(I14:J14)</f>
        <v>2925</v>
      </c>
      <c r="I14" s="173">
        <v>1527</v>
      </c>
      <c r="J14" s="173">
        <v>1398</v>
      </c>
      <c r="K14" s="173">
        <v>2147</v>
      </c>
      <c r="L14" s="173">
        <v>1101</v>
      </c>
      <c r="M14" s="173">
        <v>1046</v>
      </c>
      <c r="N14" s="173">
        <v>4038</v>
      </c>
      <c r="O14" s="173">
        <v>2053</v>
      </c>
      <c r="P14" s="173">
        <v>1985</v>
      </c>
      <c r="Q14" s="173">
        <v>5451</v>
      </c>
      <c r="R14" s="173">
        <v>2808</v>
      </c>
      <c r="S14" s="173">
        <v>2643</v>
      </c>
    </row>
    <row r="15" spans="1:19" ht="15.75" customHeight="1" x14ac:dyDescent="0.15">
      <c r="A15" s="172" t="s">
        <v>337</v>
      </c>
      <c r="B15" s="173">
        <f t="shared" si="0"/>
        <v>14492</v>
      </c>
      <c r="C15" s="173">
        <f t="shared" si="2"/>
        <v>7478</v>
      </c>
      <c r="D15" s="173">
        <f t="shared" si="3"/>
        <v>7014</v>
      </c>
      <c r="E15" s="173">
        <f>SUM(F15:G15)</f>
        <v>544</v>
      </c>
      <c r="F15" s="173">
        <v>291</v>
      </c>
      <c r="G15" s="173">
        <v>253</v>
      </c>
      <c r="H15" s="173">
        <f>SUM(I15:J15)</f>
        <v>2875</v>
      </c>
      <c r="I15" s="173">
        <v>1475</v>
      </c>
      <c r="J15" s="173">
        <v>1400</v>
      </c>
      <c r="K15" s="173">
        <v>1960</v>
      </c>
      <c r="L15" s="173">
        <v>1007</v>
      </c>
      <c r="M15" s="173">
        <v>953</v>
      </c>
      <c r="N15" s="173">
        <v>3884</v>
      </c>
      <c r="O15" s="173">
        <v>2067</v>
      </c>
      <c r="P15" s="173">
        <v>1817</v>
      </c>
      <c r="Q15" s="173">
        <v>5229</v>
      </c>
      <c r="R15" s="173">
        <v>2638</v>
      </c>
      <c r="S15" s="173">
        <v>2591</v>
      </c>
    </row>
    <row r="16" spans="1:19" ht="15.75" customHeight="1" x14ac:dyDescent="0.15">
      <c r="A16" s="172" t="s">
        <v>342</v>
      </c>
      <c r="B16" s="173">
        <f t="shared" si="0"/>
        <v>14974</v>
      </c>
      <c r="C16" s="173">
        <f t="shared" si="2"/>
        <v>7662</v>
      </c>
      <c r="D16" s="173">
        <f t="shared" si="3"/>
        <v>7312</v>
      </c>
      <c r="E16" s="173">
        <f>SUM(F16:G16)</f>
        <v>571</v>
      </c>
      <c r="F16" s="173">
        <v>288</v>
      </c>
      <c r="G16" s="173">
        <v>283</v>
      </c>
      <c r="H16" s="173">
        <f>SUM(I16:J16)</f>
        <v>2955</v>
      </c>
      <c r="I16" s="173">
        <v>1516</v>
      </c>
      <c r="J16" s="173">
        <v>1439</v>
      </c>
      <c r="K16" s="173">
        <v>2101</v>
      </c>
      <c r="L16" s="173">
        <v>1072</v>
      </c>
      <c r="M16" s="173">
        <v>1029</v>
      </c>
      <c r="N16" s="173">
        <v>4003</v>
      </c>
      <c r="O16" s="173">
        <v>2085</v>
      </c>
      <c r="P16" s="173">
        <v>1918</v>
      </c>
      <c r="Q16" s="173">
        <v>5344</v>
      </c>
      <c r="R16" s="173">
        <v>2701</v>
      </c>
      <c r="S16" s="173">
        <v>2643</v>
      </c>
    </row>
    <row r="17" spans="1:19" ht="15.75" customHeight="1" x14ac:dyDescent="0.15">
      <c r="A17" s="172" t="s">
        <v>341</v>
      </c>
      <c r="B17" s="173">
        <f t="shared" si="0"/>
        <v>16261</v>
      </c>
      <c r="C17" s="173">
        <f t="shared" si="2"/>
        <v>8487</v>
      </c>
      <c r="D17" s="173">
        <f t="shared" si="3"/>
        <v>7774</v>
      </c>
      <c r="E17" s="173">
        <f>SUM(F17:G17)</f>
        <v>606</v>
      </c>
      <c r="F17" s="173">
        <v>310</v>
      </c>
      <c r="G17" s="173">
        <v>296</v>
      </c>
      <c r="H17" s="173">
        <f>SUM(I17:J17)</f>
        <v>3321</v>
      </c>
      <c r="I17" s="173">
        <v>1715</v>
      </c>
      <c r="J17" s="173">
        <v>1606</v>
      </c>
      <c r="K17" s="173">
        <v>2174</v>
      </c>
      <c r="L17" s="173">
        <v>1117</v>
      </c>
      <c r="M17" s="173">
        <v>1057</v>
      </c>
      <c r="N17" s="173">
        <v>4349</v>
      </c>
      <c r="O17" s="173">
        <v>2327</v>
      </c>
      <c r="P17" s="173">
        <v>2022</v>
      </c>
      <c r="Q17" s="173">
        <v>5811</v>
      </c>
      <c r="R17" s="173">
        <v>3018</v>
      </c>
      <c r="S17" s="173">
        <v>2793</v>
      </c>
    </row>
    <row r="18" spans="1:19" s="171" customFormat="1" ht="15.75" customHeight="1" x14ac:dyDescent="0.15">
      <c r="A18" s="174" t="s">
        <v>44</v>
      </c>
      <c r="B18" s="170">
        <f t="shared" si="0"/>
        <v>78816</v>
      </c>
      <c r="C18" s="170">
        <f t="shared" si="2"/>
        <v>41016</v>
      </c>
      <c r="D18" s="170">
        <f t="shared" si="3"/>
        <v>37800</v>
      </c>
      <c r="E18" s="170">
        <f t="shared" ref="E18:S18" si="6">SUM(E19:E23)</f>
        <v>3166</v>
      </c>
      <c r="F18" s="170">
        <f t="shared" si="6"/>
        <v>1692</v>
      </c>
      <c r="G18" s="170">
        <f t="shared" si="6"/>
        <v>1474</v>
      </c>
      <c r="H18" s="170">
        <f t="shared" si="6"/>
        <v>16692</v>
      </c>
      <c r="I18" s="170">
        <f t="shared" si="6"/>
        <v>8810</v>
      </c>
      <c r="J18" s="170">
        <f t="shared" si="6"/>
        <v>7882</v>
      </c>
      <c r="K18" s="170">
        <f t="shared" si="6"/>
        <v>10989</v>
      </c>
      <c r="L18" s="170">
        <f t="shared" si="6"/>
        <v>5562</v>
      </c>
      <c r="M18" s="170">
        <f t="shared" si="6"/>
        <v>5427</v>
      </c>
      <c r="N18" s="170">
        <f t="shared" si="6"/>
        <v>21476</v>
      </c>
      <c r="O18" s="170">
        <f t="shared" si="6"/>
        <v>11300</v>
      </c>
      <c r="P18" s="170">
        <f t="shared" si="6"/>
        <v>10176</v>
      </c>
      <c r="Q18" s="170">
        <f t="shared" si="6"/>
        <v>26493</v>
      </c>
      <c r="R18" s="170">
        <f t="shared" si="6"/>
        <v>13652</v>
      </c>
      <c r="S18" s="170">
        <f t="shared" si="6"/>
        <v>12841</v>
      </c>
    </row>
    <row r="19" spans="1:19" ht="15.75" customHeight="1" x14ac:dyDescent="0.15">
      <c r="A19" s="172" t="s">
        <v>204</v>
      </c>
      <c r="B19" s="173">
        <f t="shared" si="0"/>
        <v>14717</v>
      </c>
      <c r="C19" s="173">
        <f t="shared" si="2"/>
        <v>7640</v>
      </c>
      <c r="D19" s="173">
        <f t="shared" si="3"/>
        <v>7077</v>
      </c>
      <c r="E19" s="173">
        <f>SUM(F19:G19)</f>
        <v>602</v>
      </c>
      <c r="F19" s="173">
        <v>313</v>
      </c>
      <c r="G19" s="173">
        <v>289</v>
      </c>
      <c r="H19" s="173">
        <f>SUM(I19:J19)</f>
        <v>3076</v>
      </c>
      <c r="I19" s="173">
        <v>1619</v>
      </c>
      <c r="J19" s="173">
        <v>1457</v>
      </c>
      <c r="K19" s="173">
        <v>2043</v>
      </c>
      <c r="L19" s="173">
        <v>1018</v>
      </c>
      <c r="M19" s="173">
        <v>1025</v>
      </c>
      <c r="N19" s="173">
        <v>3869</v>
      </c>
      <c r="O19" s="173">
        <v>2035</v>
      </c>
      <c r="P19" s="173">
        <v>1834</v>
      </c>
      <c r="Q19" s="173">
        <v>5127</v>
      </c>
      <c r="R19" s="173">
        <v>2655</v>
      </c>
      <c r="S19" s="173">
        <v>2472</v>
      </c>
    </row>
    <row r="20" spans="1:19" ht="15.75" customHeight="1" x14ac:dyDescent="0.15">
      <c r="A20" s="172" t="s">
        <v>214</v>
      </c>
      <c r="B20" s="173">
        <f t="shared" si="0"/>
        <v>14362</v>
      </c>
      <c r="C20" s="173">
        <f t="shared" si="2"/>
        <v>7467</v>
      </c>
      <c r="D20" s="173">
        <f t="shared" si="3"/>
        <v>6895</v>
      </c>
      <c r="E20" s="173">
        <f>SUM(F20:G20)</f>
        <v>523</v>
      </c>
      <c r="F20" s="173">
        <v>282</v>
      </c>
      <c r="G20" s="173">
        <v>241</v>
      </c>
      <c r="H20" s="173">
        <f>SUM(I20:J20)</f>
        <v>2998</v>
      </c>
      <c r="I20" s="173">
        <v>1553</v>
      </c>
      <c r="J20" s="173">
        <v>1445</v>
      </c>
      <c r="K20" s="173">
        <v>1977</v>
      </c>
      <c r="L20" s="173">
        <v>1009</v>
      </c>
      <c r="M20" s="173">
        <v>968</v>
      </c>
      <c r="N20" s="173">
        <v>3858</v>
      </c>
      <c r="O20" s="173">
        <v>2049</v>
      </c>
      <c r="P20" s="173">
        <v>1809</v>
      </c>
      <c r="Q20" s="173">
        <v>5006</v>
      </c>
      <c r="R20" s="173">
        <v>2574</v>
      </c>
      <c r="S20" s="173">
        <v>2432</v>
      </c>
    </row>
    <row r="21" spans="1:19" ht="15.75" customHeight="1" x14ac:dyDescent="0.15">
      <c r="A21" s="172" t="s">
        <v>206</v>
      </c>
      <c r="B21" s="173">
        <f t="shared" si="0"/>
        <v>15791</v>
      </c>
      <c r="C21" s="173">
        <f t="shared" si="2"/>
        <v>8192</v>
      </c>
      <c r="D21" s="173">
        <f t="shared" si="3"/>
        <v>7599</v>
      </c>
      <c r="E21" s="173">
        <f>SUM(F21:G21)</f>
        <v>643</v>
      </c>
      <c r="F21" s="173">
        <v>343</v>
      </c>
      <c r="G21" s="173">
        <v>300</v>
      </c>
      <c r="H21" s="173">
        <f>SUM(I21:J21)</f>
        <v>3312</v>
      </c>
      <c r="I21" s="173">
        <v>1720</v>
      </c>
      <c r="J21" s="173">
        <v>1592</v>
      </c>
      <c r="K21" s="173">
        <v>2225</v>
      </c>
      <c r="L21" s="173">
        <v>1139</v>
      </c>
      <c r="M21" s="173">
        <v>1086</v>
      </c>
      <c r="N21" s="173">
        <v>4247</v>
      </c>
      <c r="O21" s="173">
        <v>2235</v>
      </c>
      <c r="P21" s="173">
        <v>2012</v>
      </c>
      <c r="Q21" s="173">
        <v>5364</v>
      </c>
      <c r="R21" s="173">
        <v>2755</v>
      </c>
      <c r="S21" s="173">
        <v>2609</v>
      </c>
    </row>
    <row r="22" spans="1:19" ht="15.75" customHeight="1" x14ac:dyDescent="0.15">
      <c r="A22" s="172" t="s">
        <v>198</v>
      </c>
      <c r="B22" s="173">
        <f t="shared" si="0"/>
        <v>17073</v>
      </c>
      <c r="C22" s="173">
        <f t="shared" si="2"/>
        <v>8960</v>
      </c>
      <c r="D22" s="173">
        <f t="shared" si="3"/>
        <v>8113</v>
      </c>
      <c r="E22" s="173">
        <f>SUM(F22:G22)</f>
        <v>696</v>
      </c>
      <c r="F22" s="173">
        <v>388</v>
      </c>
      <c r="G22" s="173">
        <v>308</v>
      </c>
      <c r="H22" s="173">
        <f>SUM(I22:J22)</f>
        <v>3602</v>
      </c>
      <c r="I22" s="173">
        <v>1914</v>
      </c>
      <c r="J22" s="173">
        <v>1688</v>
      </c>
      <c r="K22" s="173">
        <v>2319</v>
      </c>
      <c r="L22" s="173">
        <v>1184</v>
      </c>
      <c r="M22" s="173">
        <v>1135</v>
      </c>
      <c r="N22" s="173">
        <v>4802</v>
      </c>
      <c r="O22" s="173">
        <v>2535</v>
      </c>
      <c r="P22" s="173">
        <v>2267</v>
      </c>
      <c r="Q22" s="173">
        <v>5654</v>
      </c>
      <c r="R22" s="173">
        <v>2939</v>
      </c>
      <c r="S22" s="173">
        <v>2715</v>
      </c>
    </row>
    <row r="23" spans="1:19" ht="15.75" customHeight="1" x14ac:dyDescent="0.15">
      <c r="A23" s="172" t="s">
        <v>205</v>
      </c>
      <c r="B23" s="173">
        <f t="shared" si="0"/>
        <v>16873</v>
      </c>
      <c r="C23" s="173">
        <f t="shared" si="2"/>
        <v>8757</v>
      </c>
      <c r="D23" s="173">
        <f t="shared" si="3"/>
        <v>8116</v>
      </c>
      <c r="E23" s="173">
        <f>SUM(F23:G23)</f>
        <v>702</v>
      </c>
      <c r="F23" s="173">
        <v>366</v>
      </c>
      <c r="G23" s="173">
        <v>336</v>
      </c>
      <c r="H23" s="173">
        <f>SUM(I23:J23)</f>
        <v>3704</v>
      </c>
      <c r="I23" s="173">
        <v>2004</v>
      </c>
      <c r="J23" s="173">
        <v>1700</v>
      </c>
      <c r="K23" s="173">
        <v>2425</v>
      </c>
      <c r="L23" s="173">
        <v>1212</v>
      </c>
      <c r="M23" s="173">
        <v>1213</v>
      </c>
      <c r="N23" s="173">
        <v>4700</v>
      </c>
      <c r="O23" s="173">
        <v>2446</v>
      </c>
      <c r="P23" s="173">
        <v>2254</v>
      </c>
      <c r="Q23" s="173">
        <v>5342</v>
      </c>
      <c r="R23" s="173">
        <v>2729</v>
      </c>
      <c r="S23" s="173">
        <v>2613</v>
      </c>
    </row>
    <row r="24" spans="1:19" s="171" customFormat="1" ht="15.75" customHeight="1" x14ac:dyDescent="0.15">
      <c r="A24" s="174" t="s">
        <v>38</v>
      </c>
      <c r="B24" s="170">
        <f t="shared" si="0"/>
        <v>108788</v>
      </c>
      <c r="C24" s="170">
        <f t="shared" si="2"/>
        <v>56428</v>
      </c>
      <c r="D24" s="170">
        <f t="shared" si="3"/>
        <v>52360</v>
      </c>
      <c r="E24" s="170">
        <f t="shared" ref="E24:S24" si="7">SUM(E25:E29)</f>
        <v>5123</v>
      </c>
      <c r="F24" s="170">
        <f t="shared" si="7"/>
        <v>2660</v>
      </c>
      <c r="G24" s="170">
        <f t="shared" si="7"/>
        <v>2463</v>
      </c>
      <c r="H24" s="170">
        <f t="shared" si="7"/>
        <v>23966</v>
      </c>
      <c r="I24" s="170">
        <f t="shared" si="7"/>
        <v>12547</v>
      </c>
      <c r="J24" s="170">
        <f t="shared" si="7"/>
        <v>11419</v>
      </c>
      <c r="K24" s="170">
        <f t="shared" si="7"/>
        <v>15657</v>
      </c>
      <c r="L24" s="170">
        <f t="shared" si="7"/>
        <v>7946</v>
      </c>
      <c r="M24" s="170">
        <f t="shared" si="7"/>
        <v>7711</v>
      </c>
      <c r="N24" s="170">
        <f t="shared" si="7"/>
        <v>31332</v>
      </c>
      <c r="O24" s="170">
        <f t="shared" si="7"/>
        <v>16326</v>
      </c>
      <c r="P24" s="170">
        <f t="shared" si="7"/>
        <v>15006</v>
      </c>
      <c r="Q24" s="170">
        <f t="shared" si="7"/>
        <v>32710</v>
      </c>
      <c r="R24" s="170">
        <f t="shared" si="7"/>
        <v>16949</v>
      </c>
      <c r="S24" s="170">
        <f t="shared" si="7"/>
        <v>15761</v>
      </c>
    </row>
    <row r="25" spans="1:19" ht="15.75" customHeight="1" x14ac:dyDescent="0.15">
      <c r="A25" s="172" t="s">
        <v>200</v>
      </c>
      <c r="B25" s="173">
        <f t="shared" si="0"/>
        <v>19442</v>
      </c>
      <c r="C25" s="173">
        <f t="shared" si="2"/>
        <v>10084</v>
      </c>
      <c r="D25" s="173">
        <f t="shared" si="3"/>
        <v>9358</v>
      </c>
      <c r="E25" s="173">
        <f>SUM(F25:G25)</f>
        <v>840</v>
      </c>
      <c r="F25" s="173">
        <v>432</v>
      </c>
      <c r="G25" s="173">
        <v>408</v>
      </c>
      <c r="H25" s="173">
        <f>SUM(I25:J25)</f>
        <v>4302</v>
      </c>
      <c r="I25" s="173">
        <v>2221</v>
      </c>
      <c r="J25" s="173">
        <v>2081</v>
      </c>
      <c r="K25" s="173">
        <v>2731</v>
      </c>
      <c r="L25" s="173">
        <v>1389</v>
      </c>
      <c r="M25" s="173">
        <v>1342</v>
      </c>
      <c r="N25" s="173">
        <v>5436</v>
      </c>
      <c r="O25" s="173">
        <v>2871</v>
      </c>
      <c r="P25" s="173">
        <v>2565</v>
      </c>
      <c r="Q25" s="173">
        <v>6133</v>
      </c>
      <c r="R25" s="173">
        <v>3171</v>
      </c>
      <c r="S25" s="173">
        <v>2962</v>
      </c>
    </row>
    <row r="26" spans="1:19" ht="15.75" customHeight="1" x14ac:dyDescent="0.15">
      <c r="A26" s="172" t="s">
        <v>215</v>
      </c>
      <c r="B26" s="173">
        <f t="shared" si="0"/>
        <v>22355</v>
      </c>
      <c r="C26" s="173">
        <f t="shared" si="2"/>
        <v>11675</v>
      </c>
      <c r="D26" s="173">
        <f t="shared" si="3"/>
        <v>10680</v>
      </c>
      <c r="E26" s="173">
        <f>SUM(F26:G26)</f>
        <v>1022</v>
      </c>
      <c r="F26" s="173">
        <v>537</v>
      </c>
      <c r="G26" s="173">
        <v>485</v>
      </c>
      <c r="H26" s="173">
        <f>SUM(I26:J26)</f>
        <v>4831</v>
      </c>
      <c r="I26" s="173">
        <v>2519</v>
      </c>
      <c r="J26" s="173">
        <v>2312</v>
      </c>
      <c r="K26" s="173">
        <v>3148</v>
      </c>
      <c r="L26" s="173">
        <v>1591</v>
      </c>
      <c r="M26" s="173">
        <v>1557</v>
      </c>
      <c r="N26" s="173">
        <v>6390</v>
      </c>
      <c r="O26" s="173">
        <v>3407</v>
      </c>
      <c r="P26" s="173">
        <v>2983</v>
      </c>
      <c r="Q26" s="173">
        <v>6964</v>
      </c>
      <c r="R26" s="173">
        <v>3621</v>
      </c>
      <c r="S26" s="173">
        <v>3343</v>
      </c>
    </row>
    <row r="27" spans="1:19" ht="15.75" customHeight="1" x14ac:dyDescent="0.15">
      <c r="A27" s="172" t="s">
        <v>201</v>
      </c>
      <c r="B27" s="173">
        <f t="shared" si="0"/>
        <v>21561</v>
      </c>
      <c r="C27" s="173">
        <f t="shared" si="2"/>
        <v>11148</v>
      </c>
      <c r="D27" s="173">
        <f t="shared" si="3"/>
        <v>10413</v>
      </c>
      <c r="E27" s="173">
        <f>SUM(F27:G27)</f>
        <v>983</v>
      </c>
      <c r="F27" s="173">
        <v>512</v>
      </c>
      <c r="G27" s="173">
        <v>471</v>
      </c>
      <c r="H27" s="173">
        <f>SUM(I27:J27)</f>
        <v>4766</v>
      </c>
      <c r="I27" s="173">
        <v>2545</v>
      </c>
      <c r="J27" s="173">
        <v>2221</v>
      </c>
      <c r="K27" s="173">
        <v>3128</v>
      </c>
      <c r="L27" s="173">
        <v>1556</v>
      </c>
      <c r="M27" s="173">
        <v>1572</v>
      </c>
      <c r="N27" s="173">
        <v>6177</v>
      </c>
      <c r="O27" s="173">
        <v>3168</v>
      </c>
      <c r="P27" s="173">
        <v>3009</v>
      </c>
      <c r="Q27" s="173">
        <v>6507</v>
      </c>
      <c r="R27" s="173">
        <v>3367</v>
      </c>
      <c r="S27" s="173">
        <v>3140</v>
      </c>
    </row>
    <row r="28" spans="1:19" ht="15.75" customHeight="1" x14ac:dyDescent="0.15">
      <c r="A28" s="172" t="s">
        <v>210</v>
      </c>
      <c r="B28" s="173">
        <f t="shared" si="0"/>
        <v>22344</v>
      </c>
      <c r="C28" s="173">
        <f t="shared" si="2"/>
        <v>11604</v>
      </c>
      <c r="D28" s="173">
        <f t="shared" si="3"/>
        <v>10740</v>
      </c>
      <c r="E28" s="173">
        <f>SUM(F28:G28)</f>
        <v>1109</v>
      </c>
      <c r="F28" s="173">
        <v>584</v>
      </c>
      <c r="G28" s="173">
        <v>525</v>
      </c>
      <c r="H28" s="173">
        <f>SUM(I28:J28)</f>
        <v>4912</v>
      </c>
      <c r="I28" s="173">
        <v>2563</v>
      </c>
      <c r="J28" s="173">
        <v>2349</v>
      </c>
      <c r="K28" s="173">
        <v>3331</v>
      </c>
      <c r="L28" s="173">
        <v>1725</v>
      </c>
      <c r="M28" s="173">
        <v>1606</v>
      </c>
      <c r="N28" s="173">
        <v>6465</v>
      </c>
      <c r="O28" s="173">
        <v>3369</v>
      </c>
      <c r="P28" s="173">
        <v>3096</v>
      </c>
      <c r="Q28" s="173">
        <v>6527</v>
      </c>
      <c r="R28" s="173">
        <v>3363</v>
      </c>
      <c r="S28" s="173">
        <v>3164</v>
      </c>
    </row>
    <row r="29" spans="1:19" ht="15.75" customHeight="1" x14ac:dyDescent="0.15">
      <c r="A29" s="172" t="s">
        <v>209</v>
      </c>
      <c r="B29" s="173">
        <f t="shared" si="0"/>
        <v>23086</v>
      </c>
      <c r="C29" s="173">
        <f t="shared" si="2"/>
        <v>11917</v>
      </c>
      <c r="D29" s="173">
        <f t="shared" si="3"/>
        <v>11169</v>
      </c>
      <c r="E29" s="173">
        <f>SUM(F29:G29)</f>
        <v>1169</v>
      </c>
      <c r="F29" s="173">
        <v>595</v>
      </c>
      <c r="G29" s="173">
        <v>574</v>
      </c>
      <c r="H29" s="173">
        <f>SUM(I29:J29)</f>
        <v>5155</v>
      </c>
      <c r="I29" s="173">
        <v>2699</v>
      </c>
      <c r="J29" s="173">
        <v>2456</v>
      </c>
      <c r="K29" s="173">
        <v>3319</v>
      </c>
      <c r="L29" s="173">
        <v>1685</v>
      </c>
      <c r="M29" s="173">
        <v>1634</v>
      </c>
      <c r="N29" s="173">
        <v>6864</v>
      </c>
      <c r="O29" s="173">
        <v>3511</v>
      </c>
      <c r="P29" s="173">
        <v>3353</v>
      </c>
      <c r="Q29" s="173">
        <v>6579</v>
      </c>
      <c r="R29" s="173">
        <v>3427</v>
      </c>
      <c r="S29" s="173">
        <v>3152</v>
      </c>
    </row>
    <row r="30" spans="1:19" s="171" customFormat="1" ht="16.5" customHeight="1" x14ac:dyDescent="0.15">
      <c r="A30" s="174" t="s">
        <v>32</v>
      </c>
      <c r="B30" s="170">
        <f t="shared" si="0"/>
        <v>113334</v>
      </c>
      <c r="C30" s="170">
        <f t="shared" si="2"/>
        <v>59840</v>
      </c>
      <c r="D30" s="170">
        <f t="shared" si="3"/>
        <v>53494</v>
      </c>
      <c r="E30" s="170">
        <f t="shared" ref="E30:S30" si="8">SUM(E31:E35)</f>
        <v>6809</v>
      </c>
      <c r="F30" s="170">
        <f t="shared" si="8"/>
        <v>3509</v>
      </c>
      <c r="G30" s="170">
        <f t="shared" si="8"/>
        <v>3300</v>
      </c>
      <c r="H30" s="170">
        <f t="shared" si="8"/>
        <v>24720</v>
      </c>
      <c r="I30" s="170">
        <f t="shared" si="8"/>
        <v>13023</v>
      </c>
      <c r="J30" s="170">
        <f t="shared" si="8"/>
        <v>11697</v>
      </c>
      <c r="K30" s="170">
        <f t="shared" si="8"/>
        <v>16515</v>
      </c>
      <c r="L30" s="170">
        <f t="shared" si="8"/>
        <v>8605</v>
      </c>
      <c r="M30" s="170">
        <f t="shared" si="8"/>
        <v>7910</v>
      </c>
      <c r="N30" s="170">
        <f t="shared" si="8"/>
        <v>35169</v>
      </c>
      <c r="O30" s="170">
        <f t="shared" si="8"/>
        <v>18726</v>
      </c>
      <c r="P30" s="170">
        <f t="shared" si="8"/>
        <v>16443</v>
      </c>
      <c r="Q30" s="170">
        <f t="shared" si="8"/>
        <v>30121</v>
      </c>
      <c r="R30" s="170">
        <f t="shared" si="8"/>
        <v>15977</v>
      </c>
      <c r="S30" s="170">
        <f t="shared" si="8"/>
        <v>14144</v>
      </c>
    </row>
    <row r="31" spans="1:19" ht="16.5" customHeight="1" x14ac:dyDescent="0.15">
      <c r="A31" s="172" t="s">
        <v>203</v>
      </c>
      <c r="B31" s="173">
        <f t="shared" si="0"/>
        <v>22965</v>
      </c>
      <c r="C31" s="173">
        <f t="shared" si="2"/>
        <v>12091</v>
      </c>
      <c r="D31" s="173">
        <f t="shared" si="3"/>
        <v>10874</v>
      </c>
      <c r="E31" s="173">
        <f>SUM(F31:G31)</f>
        <v>1177</v>
      </c>
      <c r="F31" s="173">
        <v>594</v>
      </c>
      <c r="G31" s="173">
        <v>583</v>
      </c>
      <c r="H31" s="173">
        <f>SUM(I31:J31)</f>
        <v>4959</v>
      </c>
      <c r="I31" s="173">
        <v>2650</v>
      </c>
      <c r="J31" s="173">
        <v>2309</v>
      </c>
      <c r="K31" s="173">
        <v>3336</v>
      </c>
      <c r="L31" s="173">
        <v>1697</v>
      </c>
      <c r="M31" s="173">
        <v>1639</v>
      </c>
      <c r="N31" s="173">
        <v>6971</v>
      </c>
      <c r="O31" s="173">
        <v>3726</v>
      </c>
      <c r="P31" s="173">
        <v>3245</v>
      </c>
      <c r="Q31" s="173">
        <v>6522</v>
      </c>
      <c r="R31" s="173">
        <v>3424</v>
      </c>
      <c r="S31" s="173">
        <v>3098</v>
      </c>
    </row>
    <row r="32" spans="1:19" ht="16.5" customHeight="1" x14ac:dyDescent="0.15">
      <c r="A32" s="172" t="s">
        <v>208</v>
      </c>
      <c r="B32" s="173">
        <f t="shared" si="0"/>
        <v>23785</v>
      </c>
      <c r="C32" s="173">
        <f t="shared" si="2"/>
        <v>12391</v>
      </c>
      <c r="D32" s="173">
        <f t="shared" si="3"/>
        <v>11394</v>
      </c>
      <c r="E32" s="173">
        <f>SUM(F32:G32)</f>
        <v>1326</v>
      </c>
      <c r="F32" s="173">
        <v>646</v>
      </c>
      <c r="G32" s="173">
        <v>680</v>
      </c>
      <c r="H32" s="173">
        <f>SUM(I32:J32)</f>
        <v>5259</v>
      </c>
      <c r="I32" s="173">
        <v>2766</v>
      </c>
      <c r="J32" s="173">
        <v>2493</v>
      </c>
      <c r="K32" s="173">
        <v>3535</v>
      </c>
      <c r="L32" s="173">
        <v>1834</v>
      </c>
      <c r="M32" s="173">
        <v>1701</v>
      </c>
      <c r="N32" s="173">
        <v>7346</v>
      </c>
      <c r="O32" s="173">
        <v>3846</v>
      </c>
      <c r="P32" s="173">
        <v>3500</v>
      </c>
      <c r="Q32" s="173">
        <v>6319</v>
      </c>
      <c r="R32" s="173">
        <v>3299</v>
      </c>
      <c r="S32" s="173">
        <v>3020</v>
      </c>
    </row>
    <row r="33" spans="1:19" ht="16.5" customHeight="1" x14ac:dyDescent="0.15">
      <c r="A33" s="172" t="s">
        <v>207</v>
      </c>
      <c r="B33" s="173">
        <f t="shared" si="0"/>
        <v>22998</v>
      </c>
      <c r="C33" s="173">
        <f t="shared" si="2"/>
        <v>12279</v>
      </c>
      <c r="D33" s="173">
        <f t="shared" si="3"/>
        <v>10719</v>
      </c>
      <c r="E33" s="173">
        <f>SUM(F33:G33)</f>
        <v>1440</v>
      </c>
      <c r="F33" s="173">
        <v>755</v>
      </c>
      <c r="G33" s="173">
        <v>685</v>
      </c>
      <c r="H33" s="173">
        <f>SUM(I33:J33)</f>
        <v>4984</v>
      </c>
      <c r="I33" s="173">
        <v>2653</v>
      </c>
      <c r="J33" s="173">
        <v>2331</v>
      </c>
      <c r="K33" s="173">
        <v>3359</v>
      </c>
      <c r="L33" s="173">
        <v>1771</v>
      </c>
      <c r="M33" s="173">
        <v>1588</v>
      </c>
      <c r="N33" s="173">
        <v>7150</v>
      </c>
      <c r="O33" s="173">
        <v>3876</v>
      </c>
      <c r="P33" s="173">
        <v>3274</v>
      </c>
      <c r="Q33" s="173">
        <v>6065</v>
      </c>
      <c r="R33" s="173">
        <v>3224</v>
      </c>
      <c r="S33" s="173">
        <v>2841</v>
      </c>
    </row>
    <row r="34" spans="1:19" ht="16.5" customHeight="1" x14ac:dyDescent="0.15">
      <c r="A34" s="172" t="s">
        <v>225</v>
      </c>
      <c r="B34" s="173">
        <f t="shared" si="0"/>
        <v>21884</v>
      </c>
      <c r="C34" s="173">
        <f t="shared" si="2"/>
        <v>11614</v>
      </c>
      <c r="D34" s="173">
        <f t="shared" si="3"/>
        <v>10270</v>
      </c>
      <c r="E34" s="173">
        <f>SUM(F34:G34)</f>
        <v>1396</v>
      </c>
      <c r="F34" s="173">
        <v>724</v>
      </c>
      <c r="G34" s="173">
        <v>672</v>
      </c>
      <c r="H34" s="173">
        <f>SUM(I34:J34)</f>
        <v>4765</v>
      </c>
      <c r="I34" s="173">
        <v>2503</v>
      </c>
      <c r="J34" s="173">
        <v>2262</v>
      </c>
      <c r="K34" s="173">
        <v>3206</v>
      </c>
      <c r="L34" s="173">
        <v>1690</v>
      </c>
      <c r="M34" s="173">
        <v>1516</v>
      </c>
      <c r="N34" s="173">
        <v>6871</v>
      </c>
      <c r="O34" s="173">
        <v>3653</v>
      </c>
      <c r="P34" s="173">
        <v>3218</v>
      </c>
      <c r="Q34" s="173">
        <v>5646</v>
      </c>
      <c r="R34" s="173">
        <v>3044</v>
      </c>
      <c r="S34" s="173">
        <v>2602</v>
      </c>
    </row>
    <row r="35" spans="1:19" ht="16.5" customHeight="1" x14ac:dyDescent="0.15">
      <c r="A35" s="172" t="s">
        <v>211</v>
      </c>
      <c r="B35" s="173">
        <f t="shared" si="0"/>
        <v>21702</v>
      </c>
      <c r="C35" s="173">
        <f t="shared" si="2"/>
        <v>11465</v>
      </c>
      <c r="D35" s="173">
        <f t="shared" si="3"/>
        <v>10237</v>
      </c>
      <c r="E35" s="173">
        <f>SUM(F35:G35)</f>
        <v>1470</v>
      </c>
      <c r="F35" s="173">
        <v>790</v>
      </c>
      <c r="G35" s="173">
        <v>680</v>
      </c>
      <c r="H35" s="173">
        <f>SUM(I35:J35)</f>
        <v>4753</v>
      </c>
      <c r="I35" s="173">
        <v>2451</v>
      </c>
      <c r="J35" s="173">
        <v>2302</v>
      </c>
      <c r="K35" s="173">
        <v>3079</v>
      </c>
      <c r="L35" s="173">
        <v>1613</v>
      </c>
      <c r="M35" s="173">
        <v>1466</v>
      </c>
      <c r="N35" s="173">
        <v>6831</v>
      </c>
      <c r="O35" s="173">
        <v>3625</v>
      </c>
      <c r="P35" s="173">
        <v>3206</v>
      </c>
      <c r="Q35" s="173">
        <v>5569</v>
      </c>
      <c r="R35" s="173">
        <v>2986</v>
      </c>
      <c r="S35" s="173">
        <v>2583</v>
      </c>
    </row>
    <row r="36" spans="1:19" s="171" customFormat="1" ht="16.5" customHeight="1" x14ac:dyDescent="0.15">
      <c r="A36" s="175" t="s">
        <v>26</v>
      </c>
      <c r="B36" s="170">
        <f t="shared" si="0"/>
        <v>88068</v>
      </c>
      <c r="C36" s="170">
        <f t="shared" si="2"/>
        <v>45509</v>
      </c>
      <c r="D36" s="170">
        <f t="shared" si="3"/>
        <v>42559</v>
      </c>
      <c r="E36" s="170">
        <f t="shared" ref="E36:S36" si="9">SUM(E37:E41)</f>
        <v>6099</v>
      </c>
      <c r="F36" s="170">
        <f t="shared" si="9"/>
        <v>3190</v>
      </c>
      <c r="G36" s="170">
        <f t="shared" si="9"/>
        <v>2909</v>
      </c>
      <c r="H36" s="170">
        <f t="shared" si="9"/>
        <v>19306</v>
      </c>
      <c r="I36" s="170">
        <f t="shared" si="9"/>
        <v>9886</v>
      </c>
      <c r="J36" s="170">
        <f t="shared" si="9"/>
        <v>9420</v>
      </c>
      <c r="K36" s="170">
        <f t="shared" si="9"/>
        <v>12456</v>
      </c>
      <c r="L36" s="170">
        <f t="shared" si="9"/>
        <v>6354</v>
      </c>
      <c r="M36" s="170">
        <f t="shared" si="9"/>
        <v>6102</v>
      </c>
      <c r="N36" s="170">
        <f t="shared" si="9"/>
        <v>28228</v>
      </c>
      <c r="O36" s="170">
        <f t="shared" si="9"/>
        <v>14685</v>
      </c>
      <c r="P36" s="170">
        <f t="shared" si="9"/>
        <v>13543</v>
      </c>
      <c r="Q36" s="170">
        <f t="shared" si="9"/>
        <v>21979</v>
      </c>
      <c r="R36" s="170">
        <f t="shared" si="9"/>
        <v>11394</v>
      </c>
      <c r="S36" s="170">
        <f t="shared" si="9"/>
        <v>10585</v>
      </c>
    </row>
    <row r="37" spans="1:19" ht="16.5" customHeight="1" x14ac:dyDescent="0.15">
      <c r="A37" s="176" t="s">
        <v>25</v>
      </c>
      <c r="B37" s="173">
        <f t="shared" ref="B37:B68" si="10">SUM(C37:D37)</f>
        <v>19931</v>
      </c>
      <c r="C37" s="173">
        <f t="shared" si="2"/>
        <v>10436</v>
      </c>
      <c r="D37" s="173">
        <f t="shared" si="3"/>
        <v>9495</v>
      </c>
      <c r="E37" s="173">
        <f>SUM(F37:G37)</f>
        <v>1300</v>
      </c>
      <c r="F37" s="173">
        <v>677</v>
      </c>
      <c r="G37" s="173">
        <v>623</v>
      </c>
      <c r="H37" s="173">
        <f>SUM(I37:J37)</f>
        <v>4407</v>
      </c>
      <c r="I37" s="173">
        <v>2304</v>
      </c>
      <c r="J37" s="173">
        <v>2103</v>
      </c>
      <c r="K37" s="173">
        <v>2960</v>
      </c>
      <c r="L37" s="173">
        <v>1507</v>
      </c>
      <c r="M37" s="173">
        <v>1453</v>
      </c>
      <c r="N37" s="173">
        <v>6299</v>
      </c>
      <c r="O37" s="173">
        <v>3353</v>
      </c>
      <c r="P37" s="173">
        <v>2946</v>
      </c>
      <c r="Q37" s="173">
        <v>4965</v>
      </c>
      <c r="R37" s="173">
        <v>2595</v>
      </c>
      <c r="S37" s="173">
        <v>2370</v>
      </c>
    </row>
    <row r="38" spans="1:19" ht="16.5" customHeight="1" x14ac:dyDescent="0.15">
      <c r="A38" s="176" t="s">
        <v>24</v>
      </c>
      <c r="B38" s="173">
        <f t="shared" si="10"/>
        <v>17710</v>
      </c>
      <c r="C38" s="173">
        <f t="shared" ref="C38:C69" si="11">SUM(F38,I38,L38,O38,R38)</f>
        <v>9346</v>
      </c>
      <c r="D38" s="173">
        <f t="shared" ref="D38:D69" si="12">SUM(G38,J38,M38,P38,S38)</f>
        <v>8364</v>
      </c>
      <c r="E38" s="173">
        <f>SUM(F38:G38)</f>
        <v>1267</v>
      </c>
      <c r="F38" s="173">
        <v>706</v>
      </c>
      <c r="G38" s="173">
        <v>561</v>
      </c>
      <c r="H38" s="173">
        <f>SUM(I38:J38)</f>
        <v>3868</v>
      </c>
      <c r="I38" s="173">
        <v>2044</v>
      </c>
      <c r="J38" s="173">
        <v>1824</v>
      </c>
      <c r="K38" s="173">
        <v>2515</v>
      </c>
      <c r="L38" s="173">
        <v>1285</v>
      </c>
      <c r="M38" s="173">
        <v>1230</v>
      </c>
      <c r="N38" s="173">
        <v>5674</v>
      </c>
      <c r="O38" s="173">
        <v>2984</v>
      </c>
      <c r="P38" s="173">
        <v>2690</v>
      </c>
      <c r="Q38" s="173">
        <v>4386</v>
      </c>
      <c r="R38" s="173">
        <v>2327</v>
      </c>
      <c r="S38" s="173">
        <v>2059</v>
      </c>
    </row>
    <row r="39" spans="1:19" ht="16.5" customHeight="1" x14ac:dyDescent="0.15">
      <c r="A39" s="176" t="s">
        <v>23</v>
      </c>
      <c r="B39" s="173">
        <f t="shared" si="10"/>
        <v>17152</v>
      </c>
      <c r="C39" s="173">
        <f t="shared" si="11"/>
        <v>8730</v>
      </c>
      <c r="D39" s="173">
        <f t="shared" si="12"/>
        <v>8422</v>
      </c>
      <c r="E39" s="173">
        <f>SUM(F39:G39)</f>
        <v>1217</v>
      </c>
      <c r="F39" s="173">
        <v>616</v>
      </c>
      <c r="G39" s="173">
        <v>601</v>
      </c>
      <c r="H39" s="173">
        <f>SUM(I39:J39)</f>
        <v>3776</v>
      </c>
      <c r="I39" s="173">
        <v>1876</v>
      </c>
      <c r="J39" s="173">
        <v>1900</v>
      </c>
      <c r="K39" s="173">
        <v>2463</v>
      </c>
      <c r="L39" s="173">
        <v>1261</v>
      </c>
      <c r="M39" s="173">
        <v>1202</v>
      </c>
      <c r="N39" s="173">
        <v>5511</v>
      </c>
      <c r="O39" s="173">
        <v>2831</v>
      </c>
      <c r="P39" s="173">
        <v>2680</v>
      </c>
      <c r="Q39" s="173">
        <v>4185</v>
      </c>
      <c r="R39" s="173">
        <v>2146</v>
      </c>
      <c r="S39" s="173">
        <v>2039</v>
      </c>
    </row>
    <row r="40" spans="1:19" ht="16.5" customHeight="1" x14ac:dyDescent="0.15">
      <c r="A40" s="172" t="s">
        <v>199</v>
      </c>
      <c r="B40" s="173">
        <f t="shared" si="10"/>
        <v>16616</v>
      </c>
      <c r="C40" s="173">
        <f t="shared" si="11"/>
        <v>8565</v>
      </c>
      <c r="D40" s="173">
        <f t="shared" si="12"/>
        <v>8051</v>
      </c>
      <c r="E40" s="173">
        <f>SUM(F40:G40)</f>
        <v>1170</v>
      </c>
      <c r="F40" s="173">
        <v>616</v>
      </c>
      <c r="G40" s="173">
        <v>554</v>
      </c>
      <c r="H40" s="173">
        <f>SUM(I40:J40)</f>
        <v>3681</v>
      </c>
      <c r="I40" s="173">
        <v>1877</v>
      </c>
      <c r="J40" s="173">
        <v>1804</v>
      </c>
      <c r="K40" s="173">
        <v>2265</v>
      </c>
      <c r="L40" s="173">
        <v>1170</v>
      </c>
      <c r="M40" s="173">
        <v>1095</v>
      </c>
      <c r="N40" s="173">
        <v>5408</v>
      </c>
      <c r="O40" s="173">
        <v>2815</v>
      </c>
      <c r="P40" s="173">
        <v>2593</v>
      </c>
      <c r="Q40" s="173">
        <v>4092</v>
      </c>
      <c r="R40" s="173">
        <v>2087</v>
      </c>
      <c r="S40" s="173">
        <v>2005</v>
      </c>
    </row>
    <row r="41" spans="1:19" ht="16.5" customHeight="1" x14ac:dyDescent="0.15">
      <c r="A41" s="172" t="s">
        <v>223</v>
      </c>
      <c r="B41" s="173">
        <f t="shared" si="10"/>
        <v>16659</v>
      </c>
      <c r="C41" s="173">
        <f t="shared" si="11"/>
        <v>8432</v>
      </c>
      <c r="D41" s="173">
        <f t="shared" si="12"/>
        <v>8227</v>
      </c>
      <c r="E41" s="173">
        <f>SUM(F41:G41)</f>
        <v>1145</v>
      </c>
      <c r="F41" s="173">
        <v>575</v>
      </c>
      <c r="G41" s="173">
        <v>570</v>
      </c>
      <c r="H41" s="173">
        <f>SUM(I41:J41)</f>
        <v>3574</v>
      </c>
      <c r="I41" s="173">
        <v>1785</v>
      </c>
      <c r="J41" s="173">
        <v>1789</v>
      </c>
      <c r="K41" s="173">
        <v>2253</v>
      </c>
      <c r="L41" s="173">
        <v>1131</v>
      </c>
      <c r="M41" s="173">
        <v>1122</v>
      </c>
      <c r="N41" s="173">
        <v>5336</v>
      </c>
      <c r="O41" s="173">
        <v>2702</v>
      </c>
      <c r="P41" s="173">
        <v>2634</v>
      </c>
      <c r="Q41" s="173">
        <v>4351</v>
      </c>
      <c r="R41" s="173">
        <v>2239</v>
      </c>
      <c r="S41" s="173">
        <v>2112</v>
      </c>
    </row>
    <row r="42" spans="1:19" s="171" customFormat="1" ht="16.5" customHeight="1" x14ac:dyDescent="0.15">
      <c r="A42" s="174" t="s">
        <v>20</v>
      </c>
      <c r="B42" s="170">
        <f t="shared" si="10"/>
        <v>97913</v>
      </c>
      <c r="C42" s="170">
        <f t="shared" si="11"/>
        <v>49835</v>
      </c>
      <c r="D42" s="170">
        <f t="shared" si="12"/>
        <v>48078</v>
      </c>
      <c r="E42" s="170">
        <f t="shared" ref="E42:S42" si="13">SUM(E43:E47)</f>
        <v>6150</v>
      </c>
      <c r="F42" s="170">
        <f t="shared" si="13"/>
        <v>3297</v>
      </c>
      <c r="G42" s="170">
        <f t="shared" si="13"/>
        <v>2853</v>
      </c>
      <c r="H42" s="170">
        <f t="shared" si="13"/>
        <v>20529</v>
      </c>
      <c r="I42" s="170">
        <f t="shared" si="13"/>
        <v>10322</v>
      </c>
      <c r="J42" s="170">
        <f t="shared" si="13"/>
        <v>10207</v>
      </c>
      <c r="K42" s="170">
        <f t="shared" si="13"/>
        <v>13581</v>
      </c>
      <c r="L42" s="170">
        <f t="shared" si="13"/>
        <v>6832</v>
      </c>
      <c r="M42" s="170">
        <f t="shared" si="13"/>
        <v>6749</v>
      </c>
      <c r="N42" s="170">
        <f t="shared" si="13"/>
        <v>29922</v>
      </c>
      <c r="O42" s="170">
        <f t="shared" si="13"/>
        <v>15533</v>
      </c>
      <c r="P42" s="170">
        <f t="shared" si="13"/>
        <v>14389</v>
      </c>
      <c r="Q42" s="170">
        <f t="shared" si="13"/>
        <v>27731</v>
      </c>
      <c r="R42" s="170">
        <f t="shared" si="13"/>
        <v>13851</v>
      </c>
      <c r="S42" s="170">
        <f t="shared" si="13"/>
        <v>13880</v>
      </c>
    </row>
    <row r="43" spans="1:19" ht="16.5" customHeight="1" x14ac:dyDescent="0.15">
      <c r="A43" s="172" t="s">
        <v>202</v>
      </c>
      <c r="B43" s="173">
        <f t="shared" si="10"/>
        <v>16912</v>
      </c>
      <c r="C43" s="173">
        <f t="shared" si="11"/>
        <v>8590</v>
      </c>
      <c r="D43" s="173">
        <f t="shared" si="12"/>
        <v>8322</v>
      </c>
      <c r="E43" s="173">
        <f>SUM(F43:G43)</f>
        <v>1135</v>
      </c>
      <c r="F43" s="173">
        <v>605</v>
      </c>
      <c r="G43" s="173">
        <v>530</v>
      </c>
      <c r="H43" s="173">
        <f t="shared" ref="H43:H53" si="14">SUM(I43:J43)</f>
        <v>3748</v>
      </c>
      <c r="I43" s="173">
        <v>1885</v>
      </c>
      <c r="J43" s="173">
        <v>1863</v>
      </c>
      <c r="K43" s="173">
        <v>2247</v>
      </c>
      <c r="L43" s="173">
        <v>1177</v>
      </c>
      <c r="M43" s="173">
        <v>1070</v>
      </c>
      <c r="N43" s="173">
        <v>5347</v>
      </c>
      <c r="O43" s="173">
        <v>2712</v>
      </c>
      <c r="P43" s="173">
        <v>2635</v>
      </c>
      <c r="Q43" s="173">
        <v>4435</v>
      </c>
      <c r="R43" s="173">
        <v>2211</v>
      </c>
      <c r="S43" s="173">
        <v>2224</v>
      </c>
    </row>
    <row r="44" spans="1:19" ht="16.5" customHeight="1" x14ac:dyDescent="0.15">
      <c r="A44" s="172" t="s">
        <v>226</v>
      </c>
      <c r="B44" s="173">
        <f t="shared" si="10"/>
        <v>17664</v>
      </c>
      <c r="C44" s="173">
        <f t="shared" si="11"/>
        <v>9016</v>
      </c>
      <c r="D44" s="173">
        <f t="shared" si="12"/>
        <v>8648</v>
      </c>
      <c r="E44" s="173">
        <f>SUM(F44:G44)</f>
        <v>1190</v>
      </c>
      <c r="F44" s="173">
        <v>643</v>
      </c>
      <c r="G44" s="173">
        <v>547</v>
      </c>
      <c r="H44" s="173">
        <f t="shared" si="14"/>
        <v>3730</v>
      </c>
      <c r="I44" s="173">
        <v>1876</v>
      </c>
      <c r="J44" s="173">
        <v>1854</v>
      </c>
      <c r="K44" s="173">
        <v>2457</v>
      </c>
      <c r="L44" s="173">
        <v>1226</v>
      </c>
      <c r="M44" s="173">
        <v>1231</v>
      </c>
      <c r="N44" s="173">
        <v>5463</v>
      </c>
      <c r="O44" s="173">
        <v>2835</v>
      </c>
      <c r="P44" s="173">
        <v>2628</v>
      </c>
      <c r="Q44" s="173">
        <v>4824</v>
      </c>
      <c r="R44" s="173">
        <v>2436</v>
      </c>
      <c r="S44" s="173">
        <v>2388</v>
      </c>
    </row>
    <row r="45" spans="1:19" ht="16.5" customHeight="1" x14ac:dyDescent="0.15">
      <c r="A45" s="172" t="s">
        <v>230</v>
      </c>
      <c r="B45" s="173">
        <f t="shared" si="10"/>
        <v>18518</v>
      </c>
      <c r="C45" s="173">
        <f t="shared" si="11"/>
        <v>9456</v>
      </c>
      <c r="D45" s="173">
        <f t="shared" si="12"/>
        <v>9062</v>
      </c>
      <c r="E45" s="173">
        <f>SUM(F45:G45)</f>
        <v>1167</v>
      </c>
      <c r="F45" s="173">
        <v>642</v>
      </c>
      <c r="G45" s="173">
        <v>525</v>
      </c>
      <c r="H45" s="173">
        <f t="shared" si="14"/>
        <v>3887</v>
      </c>
      <c r="I45" s="173">
        <v>1952</v>
      </c>
      <c r="J45" s="173">
        <v>1935</v>
      </c>
      <c r="K45" s="173">
        <v>2603</v>
      </c>
      <c r="L45" s="173">
        <v>1277</v>
      </c>
      <c r="M45" s="173">
        <v>1326</v>
      </c>
      <c r="N45" s="173">
        <v>5710</v>
      </c>
      <c r="O45" s="173">
        <v>3045</v>
      </c>
      <c r="P45" s="173">
        <v>2665</v>
      </c>
      <c r="Q45" s="173">
        <v>5151</v>
      </c>
      <c r="R45" s="173">
        <v>2540</v>
      </c>
      <c r="S45" s="173">
        <v>2611</v>
      </c>
    </row>
    <row r="46" spans="1:19" ht="16.5" customHeight="1" x14ac:dyDescent="0.15">
      <c r="A46" s="172" t="s">
        <v>229</v>
      </c>
      <c r="B46" s="173">
        <f t="shared" si="10"/>
        <v>21206</v>
      </c>
      <c r="C46" s="173">
        <f t="shared" si="11"/>
        <v>10844</v>
      </c>
      <c r="D46" s="173">
        <f t="shared" si="12"/>
        <v>10362</v>
      </c>
      <c r="E46" s="173">
        <f>SUM(F46:G46)</f>
        <v>1289</v>
      </c>
      <c r="F46" s="173">
        <v>679</v>
      </c>
      <c r="G46" s="173">
        <v>610</v>
      </c>
      <c r="H46" s="173">
        <f t="shared" si="14"/>
        <v>4392</v>
      </c>
      <c r="I46" s="173">
        <v>2207</v>
      </c>
      <c r="J46" s="173">
        <v>2185</v>
      </c>
      <c r="K46" s="173">
        <v>2976</v>
      </c>
      <c r="L46" s="173">
        <v>1545</v>
      </c>
      <c r="M46" s="173">
        <v>1431</v>
      </c>
      <c r="N46" s="173">
        <v>6419</v>
      </c>
      <c r="O46" s="173">
        <v>3306</v>
      </c>
      <c r="P46" s="173">
        <v>3113</v>
      </c>
      <c r="Q46" s="173">
        <v>6130</v>
      </c>
      <c r="R46" s="173">
        <v>3107</v>
      </c>
      <c r="S46" s="173">
        <v>3023</v>
      </c>
    </row>
    <row r="47" spans="1:19" ht="16.5" customHeight="1" x14ac:dyDescent="0.15">
      <c r="A47" s="172" t="s">
        <v>233</v>
      </c>
      <c r="B47" s="173">
        <f t="shared" si="10"/>
        <v>23613</v>
      </c>
      <c r="C47" s="173">
        <f t="shared" si="11"/>
        <v>11929</v>
      </c>
      <c r="D47" s="173">
        <f t="shared" si="12"/>
        <v>11684</v>
      </c>
      <c r="E47" s="173">
        <f>SUM(F47:G47)</f>
        <v>1369</v>
      </c>
      <c r="F47" s="173">
        <v>728</v>
      </c>
      <c r="G47" s="173">
        <v>641</v>
      </c>
      <c r="H47" s="173">
        <f t="shared" si="14"/>
        <v>4772</v>
      </c>
      <c r="I47" s="173">
        <v>2402</v>
      </c>
      <c r="J47" s="173">
        <v>2370</v>
      </c>
      <c r="K47" s="173">
        <v>3298</v>
      </c>
      <c r="L47" s="173">
        <v>1607</v>
      </c>
      <c r="M47" s="173">
        <v>1691</v>
      </c>
      <c r="N47" s="173">
        <v>6983</v>
      </c>
      <c r="O47" s="173">
        <v>3635</v>
      </c>
      <c r="P47" s="173">
        <v>3348</v>
      </c>
      <c r="Q47" s="173">
        <v>7191</v>
      </c>
      <c r="R47" s="173">
        <v>3557</v>
      </c>
      <c r="S47" s="173">
        <v>3634</v>
      </c>
    </row>
    <row r="48" spans="1:19" s="171" customFormat="1" ht="16.5" customHeight="1" x14ac:dyDescent="0.15">
      <c r="A48" s="174" t="s">
        <v>14</v>
      </c>
      <c r="B48" s="170">
        <f t="shared" si="10"/>
        <v>115482</v>
      </c>
      <c r="C48" s="170">
        <f t="shared" si="11"/>
        <v>57412</v>
      </c>
      <c r="D48" s="170">
        <f t="shared" si="12"/>
        <v>58070</v>
      </c>
      <c r="E48" s="170">
        <f>SUM(E49:E53)</f>
        <v>6420</v>
      </c>
      <c r="F48" s="170">
        <f>SUM(F49:F53)</f>
        <v>3474</v>
      </c>
      <c r="G48" s="170">
        <f>SUM(G49:G53)</f>
        <v>2946</v>
      </c>
      <c r="H48" s="177">
        <f t="shared" si="14"/>
        <v>23356</v>
      </c>
      <c r="I48" s="177">
        <f t="shared" ref="I48:S48" si="15">SUM(I49:I53)</f>
        <v>11328</v>
      </c>
      <c r="J48" s="177">
        <f t="shared" si="15"/>
        <v>12028</v>
      </c>
      <c r="K48" s="170">
        <f t="shared" si="15"/>
        <v>16055</v>
      </c>
      <c r="L48" s="170">
        <f t="shared" si="15"/>
        <v>7957</v>
      </c>
      <c r="M48" s="170">
        <f t="shared" si="15"/>
        <v>8098</v>
      </c>
      <c r="N48" s="170">
        <f t="shared" si="15"/>
        <v>32987</v>
      </c>
      <c r="O48" s="170">
        <f t="shared" si="15"/>
        <v>16718</v>
      </c>
      <c r="P48" s="170">
        <f t="shared" si="15"/>
        <v>16269</v>
      </c>
      <c r="Q48" s="170">
        <f t="shared" si="15"/>
        <v>36664</v>
      </c>
      <c r="R48" s="170">
        <f t="shared" si="15"/>
        <v>17935</v>
      </c>
      <c r="S48" s="170">
        <f t="shared" si="15"/>
        <v>18729</v>
      </c>
    </row>
    <row r="49" spans="1:19" ht="16.5" customHeight="1" x14ac:dyDescent="0.15">
      <c r="A49" s="172" t="s">
        <v>231</v>
      </c>
      <c r="B49" s="173">
        <f t="shared" si="10"/>
        <v>23467</v>
      </c>
      <c r="C49" s="173">
        <f t="shared" si="11"/>
        <v>11741</v>
      </c>
      <c r="D49" s="173">
        <f t="shared" si="12"/>
        <v>11726</v>
      </c>
      <c r="E49" s="173">
        <f>SUM(F49:G49)</f>
        <v>1398</v>
      </c>
      <c r="F49" s="173">
        <v>779</v>
      </c>
      <c r="G49" s="173">
        <v>619</v>
      </c>
      <c r="H49" s="173">
        <f t="shared" si="14"/>
        <v>4739</v>
      </c>
      <c r="I49" s="173">
        <v>2352</v>
      </c>
      <c r="J49" s="173">
        <v>2387</v>
      </c>
      <c r="K49" s="173">
        <v>3384</v>
      </c>
      <c r="L49" s="173">
        <v>1658</v>
      </c>
      <c r="M49" s="173">
        <v>1726</v>
      </c>
      <c r="N49" s="173">
        <v>6777</v>
      </c>
      <c r="O49" s="173">
        <v>3429</v>
      </c>
      <c r="P49" s="173">
        <v>3348</v>
      </c>
      <c r="Q49" s="173">
        <v>7169</v>
      </c>
      <c r="R49" s="173">
        <v>3523</v>
      </c>
      <c r="S49" s="173">
        <v>3646</v>
      </c>
    </row>
    <row r="50" spans="1:19" ht="16.5" customHeight="1" x14ac:dyDescent="0.15">
      <c r="A50" s="172" t="s">
        <v>212</v>
      </c>
      <c r="B50" s="173">
        <f t="shared" si="10"/>
        <v>23566</v>
      </c>
      <c r="C50" s="173">
        <f t="shared" si="11"/>
        <v>11743</v>
      </c>
      <c r="D50" s="173">
        <f t="shared" si="12"/>
        <v>11823</v>
      </c>
      <c r="E50" s="173">
        <f>SUM(F50:G50)</f>
        <v>1337</v>
      </c>
      <c r="F50" s="173">
        <v>692</v>
      </c>
      <c r="G50" s="173">
        <v>645</v>
      </c>
      <c r="H50" s="173">
        <f t="shared" si="14"/>
        <v>4709</v>
      </c>
      <c r="I50" s="173">
        <v>2294</v>
      </c>
      <c r="J50" s="173">
        <v>2415</v>
      </c>
      <c r="K50" s="173">
        <v>3242</v>
      </c>
      <c r="L50" s="173">
        <v>1621</v>
      </c>
      <c r="M50" s="173">
        <v>1621</v>
      </c>
      <c r="N50" s="173">
        <v>6919</v>
      </c>
      <c r="O50" s="173">
        <v>3526</v>
      </c>
      <c r="P50" s="173">
        <v>3393</v>
      </c>
      <c r="Q50" s="173">
        <v>7359</v>
      </c>
      <c r="R50" s="173">
        <v>3610</v>
      </c>
      <c r="S50" s="173">
        <v>3749</v>
      </c>
    </row>
    <row r="51" spans="1:19" ht="16.5" customHeight="1" x14ac:dyDescent="0.15">
      <c r="A51" s="172" t="s">
        <v>232</v>
      </c>
      <c r="B51" s="173">
        <f t="shared" si="10"/>
        <v>24104</v>
      </c>
      <c r="C51" s="173">
        <f t="shared" si="11"/>
        <v>11799</v>
      </c>
      <c r="D51" s="173">
        <f t="shared" si="12"/>
        <v>12305</v>
      </c>
      <c r="E51" s="173">
        <f>SUM(F51:G51)</f>
        <v>1280</v>
      </c>
      <c r="F51" s="173">
        <v>685</v>
      </c>
      <c r="G51" s="173">
        <v>595</v>
      </c>
      <c r="H51" s="173">
        <f t="shared" si="14"/>
        <v>4825</v>
      </c>
      <c r="I51" s="173">
        <v>2249</v>
      </c>
      <c r="J51" s="173">
        <v>2576</v>
      </c>
      <c r="K51" s="173">
        <v>3247</v>
      </c>
      <c r="L51" s="173">
        <v>1617</v>
      </c>
      <c r="M51" s="173">
        <v>1630</v>
      </c>
      <c r="N51" s="173">
        <v>7002</v>
      </c>
      <c r="O51" s="173">
        <v>3544</v>
      </c>
      <c r="P51" s="173">
        <v>3458</v>
      </c>
      <c r="Q51" s="173">
        <v>7750</v>
      </c>
      <c r="R51" s="173">
        <v>3704</v>
      </c>
      <c r="S51" s="173">
        <v>4046</v>
      </c>
    </row>
    <row r="52" spans="1:19" ht="16.5" customHeight="1" x14ac:dyDescent="0.15">
      <c r="A52" s="172" t="s">
        <v>224</v>
      </c>
      <c r="B52" s="173">
        <f t="shared" si="10"/>
        <v>21123</v>
      </c>
      <c r="C52" s="173">
        <f t="shared" si="11"/>
        <v>10670</v>
      </c>
      <c r="D52" s="173">
        <f t="shared" si="12"/>
        <v>10453</v>
      </c>
      <c r="E52" s="173">
        <f>SUM(F52:G52)</f>
        <v>1134</v>
      </c>
      <c r="F52" s="173">
        <v>642</v>
      </c>
      <c r="G52" s="173">
        <v>492</v>
      </c>
      <c r="H52" s="173">
        <f t="shared" si="14"/>
        <v>4293</v>
      </c>
      <c r="I52" s="173">
        <v>2114</v>
      </c>
      <c r="J52" s="173">
        <v>2179</v>
      </c>
      <c r="K52" s="173">
        <v>2923</v>
      </c>
      <c r="L52" s="173">
        <v>1462</v>
      </c>
      <c r="M52" s="173">
        <v>1461</v>
      </c>
      <c r="N52" s="173">
        <v>5930</v>
      </c>
      <c r="O52" s="173">
        <v>3042</v>
      </c>
      <c r="P52" s="173">
        <v>2888</v>
      </c>
      <c r="Q52" s="173">
        <v>6843</v>
      </c>
      <c r="R52" s="173">
        <v>3410</v>
      </c>
      <c r="S52" s="173">
        <v>3433</v>
      </c>
    </row>
    <row r="53" spans="1:19" ht="16.5" customHeight="1" x14ac:dyDescent="0.15">
      <c r="A53" s="172" t="s">
        <v>187</v>
      </c>
      <c r="B53" s="173">
        <f t="shared" si="10"/>
        <v>23222</v>
      </c>
      <c r="C53" s="173">
        <f t="shared" si="11"/>
        <v>11459</v>
      </c>
      <c r="D53" s="173">
        <f t="shared" si="12"/>
        <v>11763</v>
      </c>
      <c r="E53" s="173">
        <f>SUM(F53:G53)</f>
        <v>1271</v>
      </c>
      <c r="F53" s="173">
        <v>676</v>
      </c>
      <c r="G53" s="173">
        <v>595</v>
      </c>
      <c r="H53" s="173">
        <f t="shared" si="14"/>
        <v>4790</v>
      </c>
      <c r="I53" s="173">
        <v>2319</v>
      </c>
      <c r="J53" s="173">
        <v>2471</v>
      </c>
      <c r="K53" s="173">
        <v>3259</v>
      </c>
      <c r="L53" s="173">
        <v>1599</v>
      </c>
      <c r="M53" s="173">
        <v>1660</v>
      </c>
      <c r="N53" s="173">
        <v>6359</v>
      </c>
      <c r="O53" s="173">
        <v>3177</v>
      </c>
      <c r="P53" s="173">
        <v>3182</v>
      </c>
      <c r="Q53" s="173">
        <v>7543</v>
      </c>
      <c r="R53" s="173">
        <v>3688</v>
      </c>
      <c r="S53" s="173">
        <v>3855</v>
      </c>
    </row>
    <row r="54" spans="1:19" s="171" customFormat="1" ht="16.5" customHeight="1" x14ac:dyDescent="0.15">
      <c r="A54" s="174" t="s">
        <v>9</v>
      </c>
      <c r="B54" s="170">
        <f t="shared" si="10"/>
        <v>124435</v>
      </c>
      <c r="C54" s="170">
        <f t="shared" si="11"/>
        <v>61918</v>
      </c>
      <c r="D54" s="170">
        <f t="shared" si="12"/>
        <v>62517</v>
      </c>
      <c r="E54" s="170">
        <f t="shared" ref="E54:S54" si="16">SUM(E55:E59)</f>
        <v>6455</v>
      </c>
      <c r="F54" s="170">
        <f t="shared" si="16"/>
        <v>3478</v>
      </c>
      <c r="G54" s="170">
        <f t="shared" si="16"/>
        <v>2977</v>
      </c>
      <c r="H54" s="170">
        <f t="shared" si="16"/>
        <v>26426</v>
      </c>
      <c r="I54" s="170">
        <f t="shared" si="16"/>
        <v>12704</v>
      </c>
      <c r="J54" s="170">
        <f t="shared" si="16"/>
        <v>13722</v>
      </c>
      <c r="K54" s="170">
        <f t="shared" si="16"/>
        <v>17003</v>
      </c>
      <c r="L54" s="170">
        <f t="shared" si="16"/>
        <v>8389</v>
      </c>
      <c r="M54" s="170">
        <f t="shared" si="16"/>
        <v>8614</v>
      </c>
      <c r="N54" s="170">
        <f t="shared" si="16"/>
        <v>34755</v>
      </c>
      <c r="O54" s="170">
        <f t="shared" si="16"/>
        <v>17492</v>
      </c>
      <c r="P54" s="170">
        <f t="shared" si="16"/>
        <v>17263</v>
      </c>
      <c r="Q54" s="170">
        <f t="shared" si="16"/>
        <v>39796</v>
      </c>
      <c r="R54" s="170">
        <f t="shared" si="16"/>
        <v>19855</v>
      </c>
      <c r="S54" s="170">
        <f t="shared" si="16"/>
        <v>19941</v>
      </c>
    </row>
    <row r="55" spans="1:19" ht="16.5" customHeight="1" x14ac:dyDescent="0.15">
      <c r="A55" s="172" t="s">
        <v>188</v>
      </c>
      <c r="B55" s="173">
        <f t="shared" si="10"/>
        <v>23015</v>
      </c>
      <c r="C55" s="173">
        <f t="shared" si="11"/>
        <v>11539</v>
      </c>
      <c r="D55" s="173">
        <f t="shared" si="12"/>
        <v>11476</v>
      </c>
      <c r="E55" s="173">
        <f>SUM(F55:G55)</f>
        <v>1261</v>
      </c>
      <c r="F55" s="173">
        <v>690</v>
      </c>
      <c r="G55" s="173">
        <v>571</v>
      </c>
      <c r="H55" s="173">
        <f>SUM(I55:J55)</f>
        <v>4808</v>
      </c>
      <c r="I55" s="173">
        <v>2355</v>
      </c>
      <c r="J55" s="173">
        <v>2453</v>
      </c>
      <c r="K55" s="173">
        <v>3134</v>
      </c>
      <c r="L55" s="173">
        <v>1577</v>
      </c>
      <c r="M55" s="173">
        <v>1557</v>
      </c>
      <c r="N55" s="173">
        <v>6291</v>
      </c>
      <c r="O55" s="173">
        <v>3178</v>
      </c>
      <c r="P55" s="173">
        <v>3113</v>
      </c>
      <c r="Q55" s="173">
        <v>7521</v>
      </c>
      <c r="R55" s="173">
        <v>3739</v>
      </c>
      <c r="S55" s="173">
        <v>3782</v>
      </c>
    </row>
    <row r="56" spans="1:19" ht="16.5" customHeight="1" x14ac:dyDescent="0.15">
      <c r="A56" s="172" t="s">
        <v>186</v>
      </c>
      <c r="B56" s="173">
        <f t="shared" si="10"/>
        <v>22971</v>
      </c>
      <c r="C56" s="173">
        <f t="shared" si="11"/>
        <v>11451</v>
      </c>
      <c r="D56" s="173">
        <f t="shared" si="12"/>
        <v>11520</v>
      </c>
      <c r="E56" s="173">
        <f>SUM(F56:G56)</f>
        <v>1115</v>
      </c>
      <c r="F56" s="173">
        <v>612</v>
      </c>
      <c r="G56" s="173">
        <v>503</v>
      </c>
      <c r="H56" s="173">
        <f>SUM(I56:J56)</f>
        <v>4762</v>
      </c>
      <c r="I56" s="173">
        <v>2292</v>
      </c>
      <c r="J56" s="173">
        <v>2470</v>
      </c>
      <c r="K56" s="173">
        <v>3171</v>
      </c>
      <c r="L56" s="173">
        <v>1567</v>
      </c>
      <c r="M56" s="173">
        <v>1604</v>
      </c>
      <c r="N56" s="173">
        <v>6458</v>
      </c>
      <c r="O56" s="173">
        <v>3329</v>
      </c>
      <c r="P56" s="173">
        <v>3129</v>
      </c>
      <c r="Q56" s="173">
        <v>7465</v>
      </c>
      <c r="R56" s="173">
        <v>3651</v>
      </c>
      <c r="S56" s="173">
        <v>3814</v>
      </c>
    </row>
    <row r="57" spans="1:19" ht="16.5" customHeight="1" x14ac:dyDescent="0.15">
      <c r="A57" s="172" t="s">
        <v>185</v>
      </c>
      <c r="B57" s="173">
        <f t="shared" si="10"/>
        <v>25929</v>
      </c>
      <c r="C57" s="173">
        <f t="shared" si="11"/>
        <v>12968</v>
      </c>
      <c r="D57" s="173">
        <f t="shared" si="12"/>
        <v>12961</v>
      </c>
      <c r="E57" s="173">
        <f>SUM(F57:G57)</f>
        <v>1277</v>
      </c>
      <c r="F57" s="173">
        <v>691</v>
      </c>
      <c r="G57" s="173">
        <v>586</v>
      </c>
      <c r="H57" s="173">
        <f>SUM(I57:J57)</f>
        <v>5564</v>
      </c>
      <c r="I57" s="173">
        <v>2709</v>
      </c>
      <c r="J57" s="173">
        <v>2855</v>
      </c>
      <c r="K57" s="173">
        <v>3479</v>
      </c>
      <c r="L57" s="173">
        <v>1727</v>
      </c>
      <c r="M57" s="173">
        <v>1752</v>
      </c>
      <c r="N57" s="173">
        <v>7252</v>
      </c>
      <c r="O57" s="173">
        <v>3644</v>
      </c>
      <c r="P57" s="173">
        <v>3608</v>
      </c>
      <c r="Q57" s="173">
        <v>8357</v>
      </c>
      <c r="R57" s="173">
        <v>4197</v>
      </c>
      <c r="S57" s="173">
        <v>4160</v>
      </c>
    </row>
    <row r="58" spans="1:19" ht="16.5" customHeight="1" x14ac:dyDescent="0.15">
      <c r="A58" s="172" t="s">
        <v>183</v>
      </c>
      <c r="B58" s="173">
        <f t="shared" si="10"/>
        <v>26164</v>
      </c>
      <c r="C58" s="173">
        <f t="shared" si="11"/>
        <v>12892</v>
      </c>
      <c r="D58" s="173">
        <f t="shared" si="12"/>
        <v>13272</v>
      </c>
      <c r="E58" s="173">
        <f>SUM(F58:G58)</f>
        <v>1430</v>
      </c>
      <c r="F58" s="173">
        <v>743</v>
      </c>
      <c r="G58" s="173">
        <v>687</v>
      </c>
      <c r="H58" s="173">
        <f>SUM(I58:J58)</f>
        <v>5545</v>
      </c>
      <c r="I58" s="173">
        <v>2638</v>
      </c>
      <c r="J58" s="173">
        <v>2907</v>
      </c>
      <c r="K58" s="173">
        <v>3539</v>
      </c>
      <c r="L58" s="173">
        <v>1729</v>
      </c>
      <c r="M58" s="173">
        <v>1810</v>
      </c>
      <c r="N58" s="173">
        <v>7328</v>
      </c>
      <c r="O58" s="173">
        <v>3653</v>
      </c>
      <c r="P58" s="173">
        <v>3675</v>
      </c>
      <c r="Q58" s="173">
        <v>8322</v>
      </c>
      <c r="R58" s="173">
        <v>4129</v>
      </c>
      <c r="S58" s="173">
        <v>4193</v>
      </c>
    </row>
    <row r="59" spans="1:19" ht="16.5" customHeight="1" x14ac:dyDescent="0.15">
      <c r="A59" s="172" t="s">
        <v>184</v>
      </c>
      <c r="B59" s="173">
        <f t="shared" si="10"/>
        <v>26356</v>
      </c>
      <c r="C59" s="173">
        <f t="shared" si="11"/>
        <v>13068</v>
      </c>
      <c r="D59" s="173">
        <f t="shared" si="12"/>
        <v>13288</v>
      </c>
      <c r="E59" s="173">
        <f>SUM(F59:G59)</f>
        <v>1372</v>
      </c>
      <c r="F59" s="173">
        <v>742</v>
      </c>
      <c r="G59" s="173">
        <v>630</v>
      </c>
      <c r="H59" s="173">
        <f>SUM(I59:J59)</f>
        <v>5747</v>
      </c>
      <c r="I59" s="173">
        <v>2710</v>
      </c>
      <c r="J59" s="173">
        <v>3037</v>
      </c>
      <c r="K59" s="173">
        <v>3680</v>
      </c>
      <c r="L59" s="173">
        <v>1789</v>
      </c>
      <c r="M59" s="173">
        <v>1891</v>
      </c>
      <c r="N59" s="173">
        <v>7426</v>
      </c>
      <c r="O59" s="173">
        <v>3688</v>
      </c>
      <c r="P59" s="173">
        <v>3738</v>
      </c>
      <c r="Q59" s="173">
        <v>8131</v>
      </c>
      <c r="R59" s="173">
        <v>4139</v>
      </c>
      <c r="S59" s="173">
        <v>3992</v>
      </c>
    </row>
    <row r="60" spans="1:19" s="171" customFormat="1" ht="16.5" customHeight="1" x14ac:dyDescent="0.15">
      <c r="A60" s="174" t="s">
        <v>59</v>
      </c>
      <c r="B60" s="170">
        <f t="shared" si="10"/>
        <v>131518</v>
      </c>
      <c r="C60" s="170">
        <f t="shared" si="11"/>
        <v>65235</v>
      </c>
      <c r="D60" s="170">
        <f t="shared" si="12"/>
        <v>66283</v>
      </c>
      <c r="E60" s="170">
        <f t="shared" ref="E60:S60" si="17">SUM(E61:E65)</f>
        <v>7086</v>
      </c>
      <c r="F60" s="170">
        <f t="shared" si="17"/>
        <v>3728</v>
      </c>
      <c r="G60" s="170">
        <f t="shared" si="17"/>
        <v>3358</v>
      </c>
      <c r="H60" s="170">
        <f t="shared" si="17"/>
        <v>28809</v>
      </c>
      <c r="I60" s="170">
        <f t="shared" si="17"/>
        <v>14090</v>
      </c>
      <c r="J60" s="170">
        <f t="shared" si="17"/>
        <v>14719</v>
      </c>
      <c r="K60" s="170">
        <f t="shared" si="17"/>
        <v>18181</v>
      </c>
      <c r="L60" s="170">
        <f t="shared" si="17"/>
        <v>8707</v>
      </c>
      <c r="M60" s="170">
        <f t="shared" si="17"/>
        <v>9474</v>
      </c>
      <c r="N60" s="170">
        <f t="shared" si="17"/>
        <v>38625</v>
      </c>
      <c r="O60" s="170">
        <f t="shared" si="17"/>
        <v>18825</v>
      </c>
      <c r="P60" s="170">
        <f t="shared" si="17"/>
        <v>19800</v>
      </c>
      <c r="Q60" s="170">
        <f t="shared" si="17"/>
        <v>38817</v>
      </c>
      <c r="R60" s="170">
        <f t="shared" si="17"/>
        <v>19885</v>
      </c>
      <c r="S60" s="170">
        <f t="shared" si="17"/>
        <v>18932</v>
      </c>
    </row>
    <row r="61" spans="1:19" ht="16.5" customHeight="1" x14ac:dyDescent="0.15">
      <c r="A61" s="172" t="s">
        <v>182</v>
      </c>
      <c r="B61" s="173">
        <f t="shared" si="10"/>
        <v>27420</v>
      </c>
      <c r="C61" s="173">
        <f t="shared" si="11"/>
        <v>13606</v>
      </c>
      <c r="D61" s="173">
        <f t="shared" si="12"/>
        <v>13814</v>
      </c>
      <c r="E61" s="173">
        <f>SUM(F61:G61)</f>
        <v>1428</v>
      </c>
      <c r="F61" s="173">
        <v>758</v>
      </c>
      <c r="G61" s="173">
        <v>670</v>
      </c>
      <c r="H61" s="173">
        <f>SUM(I61:J61)</f>
        <v>5932</v>
      </c>
      <c r="I61" s="173">
        <v>2844</v>
      </c>
      <c r="J61" s="173">
        <v>3088</v>
      </c>
      <c r="K61" s="173">
        <v>3794</v>
      </c>
      <c r="L61" s="173">
        <v>1867</v>
      </c>
      <c r="M61" s="173">
        <v>1927</v>
      </c>
      <c r="N61" s="173">
        <v>7804</v>
      </c>
      <c r="O61" s="173">
        <v>3808</v>
      </c>
      <c r="P61" s="173">
        <v>3996</v>
      </c>
      <c r="Q61" s="173">
        <v>8462</v>
      </c>
      <c r="R61" s="173">
        <v>4329</v>
      </c>
      <c r="S61" s="173">
        <v>4133</v>
      </c>
    </row>
    <row r="62" spans="1:19" ht="16.5" customHeight="1" x14ac:dyDescent="0.15">
      <c r="A62" s="172" t="s">
        <v>181</v>
      </c>
      <c r="B62" s="173">
        <f t="shared" si="10"/>
        <v>26967</v>
      </c>
      <c r="C62" s="173">
        <f t="shared" si="11"/>
        <v>13435</v>
      </c>
      <c r="D62" s="173">
        <f t="shared" si="12"/>
        <v>13532</v>
      </c>
      <c r="E62" s="173">
        <f>SUM(F62:G62)</f>
        <v>1449</v>
      </c>
      <c r="F62" s="173">
        <v>752</v>
      </c>
      <c r="G62" s="173">
        <v>697</v>
      </c>
      <c r="H62" s="173">
        <f>SUM(I62:J62)</f>
        <v>5897</v>
      </c>
      <c r="I62" s="173">
        <v>2930</v>
      </c>
      <c r="J62" s="173">
        <v>2967</v>
      </c>
      <c r="K62" s="173">
        <v>3702</v>
      </c>
      <c r="L62" s="173">
        <v>1747</v>
      </c>
      <c r="M62" s="173">
        <v>1955</v>
      </c>
      <c r="N62" s="173">
        <v>7753</v>
      </c>
      <c r="O62" s="173">
        <v>3781</v>
      </c>
      <c r="P62" s="173">
        <v>3972</v>
      </c>
      <c r="Q62" s="173">
        <v>8166</v>
      </c>
      <c r="R62" s="173">
        <v>4225</v>
      </c>
      <c r="S62" s="173">
        <v>3941</v>
      </c>
    </row>
    <row r="63" spans="1:19" ht="16.5" customHeight="1" x14ac:dyDescent="0.15">
      <c r="A63" s="172" t="s">
        <v>180</v>
      </c>
      <c r="B63" s="173">
        <f t="shared" si="10"/>
        <v>25636</v>
      </c>
      <c r="C63" s="173">
        <f t="shared" si="11"/>
        <v>12793</v>
      </c>
      <c r="D63" s="173">
        <f t="shared" si="12"/>
        <v>12843</v>
      </c>
      <c r="E63" s="173">
        <f>SUM(F63:G63)</f>
        <v>1402</v>
      </c>
      <c r="F63" s="173">
        <v>766</v>
      </c>
      <c r="G63" s="173">
        <v>636</v>
      </c>
      <c r="H63" s="173">
        <f>SUM(I63:J63)</f>
        <v>5721</v>
      </c>
      <c r="I63" s="173">
        <v>2807</v>
      </c>
      <c r="J63" s="173">
        <v>2914</v>
      </c>
      <c r="K63" s="173">
        <v>3450</v>
      </c>
      <c r="L63" s="173">
        <v>1662</v>
      </c>
      <c r="M63" s="173">
        <v>1788</v>
      </c>
      <c r="N63" s="173">
        <v>7513</v>
      </c>
      <c r="O63" s="173">
        <v>3626</v>
      </c>
      <c r="P63" s="173">
        <v>3887</v>
      </c>
      <c r="Q63" s="173">
        <v>7550</v>
      </c>
      <c r="R63" s="173">
        <v>3932</v>
      </c>
      <c r="S63" s="173">
        <v>3618</v>
      </c>
    </row>
    <row r="64" spans="1:19" ht="16.5" customHeight="1" x14ac:dyDescent="0.15">
      <c r="A64" s="172" t="s">
        <v>179</v>
      </c>
      <c r="B64" s="173">
        <f t="shared" si="10"/>
        <v>26919</v>
      </c>
      <c r="C64" s="173">
        <f t="shared" si="11"/>
        <v>13299</v>
      </c>
      <c r="D64" s="173">
        <f t="shared" si="12"/>
        <v>13620</v>
      </c>
      <c r="E64" s="173">
        <f>SUM(F64:G64)</f>
        <v>1444</v>
      </c>
      <c r="F64" s="173">
        <v>731</v>
      </c>
      <c r="G64" s="173">
        <v>713</v>
      </c>
      <c r="H64" s="173">
        <f>SUM(I64:J64)</f>
        <v>5803</v>
      </c>
      <c r="I64" s="173">
        <v>2833</v>
      </c>
      <c r="J64" s="173">
        <v>2970</v>
      </c>
      <c r="K64" s="173">
        <v>3742</v>
      </c>
      <c r="L64" s="173">
        <v>1795</v>
      </c>
      <c r="M64" s="173">
        <v>1947</v>
      </c>
      <c r="N64" s="173">
        <v>8089</v>
      </c>
      <c r="O64" s="173">
        <v>4024</v>
      </c>
      <c r="P64" s="173">
        <v>4065</v>
      </c>
      <c r="Q64" s="173">
        <v>7841</v>
      </c>
      <c r="R64" s="173">
        <v>3916</v>
      </c>
      <c r="S64" s="173">
        <v>3925</v>
      </c>
    </row>
    <row r="65" spans="1:19" ht="16.5" customHeight="1" x14ac:dyDescent="0.15">
      <c r="A65" s="172" t="s">
        <v>143</v>
      </c>
      <c r="B65" s="173">
        <f t="shared" si="10"/>
        <v>24576</v>
      </c>
      <c r="C65" s="173">
        <f t="shared" si="11"/>
        <v>12102</v>
      </c>
      <c r="D65" s="173">
        <f t="shared" si="12"/>
        <v>12474</v>
      </c>
      <c r="E65" s="173">
        <f>SUM(F65:G65)</f>
        <v>1363</v>
      </c>
      <c r="F65" s="173">
        <v>721</v>
      </c>
      <c r="G65" s="173">
        <v>642</v>
      </c>
      <c r="H65" s="173">
        <f>SUM(I65:J65)</f>
        <v>5456</v>
      </c>
      <c r="I65" s="173">
        <v>2676</v>
      </c>
      <c r="J65" s="173">
        <v>2780</v>
      </c>
      <c r="K65" s="173">
        <v>3493</v>
      </c>
      <c r="L65" s="173">
        <v>1636</v>
      </c>
      <c r="M65" s="173">
        <v>1857</v>
      </c>
      <c r="N65" s="173">
        <v>7466</v>
      </c>
      <c r="O65" s="173">
        <v>3586</v>
      </c>
      <c r="P65" s="173">
        <v>3880</v>
      </c>
      <c r="Q65" s="173">
        <v>6798</v>
      </c>
      <c r="R65" s="173">
        <v>3483</v>
      </c>
      <c r="S65" s="173">
        <v>3315</v>
      </c>
    </row>
    <row r="66" spans="1:19" s="171" customFormat="1" ht="16.5" customHeight="1" x14ac:dyDescent="0.15">
      <c r="A66" s="174" t="s">
        <v>65</v>
      </c>
      <c r="B66" s="170">
        <f t="shared" si="10"/>
        <v>114620</v>
      </c>
      <c r="C66" s="170">
        <f t="shared" si="11"/>
        <v>57426</v>
      </c>
      <c r="D66" s="170">
        <f t="shared" si="12"/>
        <v>57194</v>
      </c>
      <c r="E66" s="170">
        <f t="shared" ref="E66:S66" si="18">SUM(E67:E71)</f>
        <v>7272</v>
      </c>
      <c r="F66" s="170">
        <f t="shared" si="18"/>
        <v>3638</v>
      </c>
      <c r="G66" s="170">
        <f t="shared" si="18"/>
        <v>3634</v>
      </c>
      <c r="H66" s="170">
        <f t="shared" si="18"/>
        <v>24534</v>
      </c>
      <c r="I66" s="170">
        <f t="shared" si="18"/>
        <v>12068</v>
      </c>
      <c r="J66" s="170">
        <f t="shared" si="18"/>
        <v>12466</v>
      </c>
      <c r="K66" s="170">
        <f t="shared" si="18"/>
        <v>16852</v>
      </c>
      <c r="L66" s="170">
        <f t="shared" si="18"/>
        <v>8024</v>
      </c>
      <c r="M66" s="170">
        <f t="shared" si="18"/>
        <v>8828</v>
      </c>
      <c r="N66" s="170">
        <f t="shared" si="18"/>
        <v>36172</v>
      </c>
      <c r="O66" s="170">
        <f t="shared" si="18"/>
        <v>17779</v>
      </c>
      <c r="P66" s="170">
        <f t="shared" si="18"/>
        <v>18393</v>
      </c>
      <c r="Q66" s="170">
        <f t="shared" si="18"/>
        <v>29790</v>
      </c>
      <c r="R66" s="170">
        <f t="shared" si="18"/>
        <v>15917</v>
      </c>
      <c r="S66" s="170">
        <f t="shared" si="18"/>
        <v>13873</v>
      </c>
    </row>
    <row r="67" spans="1:19" ht="16.5" customHeight="1" x14ac:dyDescent="0.15">
      <c r="A67" s="172" t="s">
        <v>178</v>
      </c>
      <c r="B67" s="173">
        <f t="shared" si="10"/>
        <v>23817</v>
      </c>
      <c r="C67" s="173">
        <f t="shared" si="11"/>
        <v>12153</v>
      </c>
      <c r="D67" s="173">
        <f t="shared" si="12"/>
        <v>11664</v>
      </c>
      <c r="E67" s="173">
        <f>SUM(F67:G67)</f>
        <v>1417</v>
      </c>
      <c r="F67" s="173">
        <v>736</v>
      </c>
      <c r="G67" s="173">
        <v>681</v>
      </c>
      <c r="H67" s="173">
        <f>SUM(I67:J67)</f>
        <v>5092</v>
      </c>
      <c r="I67" s="173">
        <v>2548</v>
      </c>
      <c r="J67" s="173">
        <v>2544</v>
      </c>
      <c r="K67" s="173">
        <v>3352</v>
      </c>
      <c r="L67" s="173">
        <v>1643</v>
      </c>
      <c r="M67" s="173">
        <v>1709</v>
      </c>
      <c r="N67" s="173">
        <v>7299</v>
      </c>
      <c r="O67" s="173">
        <v>3721</v>
      </c>
      <c r="P67" s="173">
        <v>3578</v>
      </c>
      <c r="Q67" s="173">
        <v>6657</v>
      </c>
      <c r="R67" s="173">
        <v>3505</v>
      </c>
      <c r="S67" s="173">
        <v>3152</v>
      </c>
    </row>
    <row r="68" spans="1:19" ht="16.5" customHeight="1" x14ac:dyDescent="0.15">
      <c r="A68" s="172" t="s">
        <v>194</v>
      </c>
      <c r="B68" s="173">
        <f t="shared" si="10"/>
        <v>23812</v>
      </c>
      <c r="C68" s="173">
        <f t="shared" si="11"/>
        <v>11740</v>
      </c>
      <c r="D68" s="173">
        <f t="shared" si="12"/>
        <v>12072</v>
      </c>
      <c r="E68" s="173">
        <f>SUM(F68:G68)</f>
        <v>1423</v>
      </c>
      <c r="F68" s="173">
        <v>695</v>
      </c>
      <c r="G68" s="173">
        <v>728</v>
      </c>
      <c r="H68" s="173">
        <f>SUM(I68:J68)</f>
        <v>4969</v>
      </c>
      <c r="I68" s="173">
        <v>2457</v>
      </c>
      <c r="J68" s="173">
        <v>2512</v>
      </c>
      <c r="K68" s="173">
        <v>3435</v>
      </c>
      <c r="L68" s="173">
        <v>1629</v>
      </c>
      <c r="M68" s="173">
        <v>1806</v>
      </c>
      <c r="N68" s="173">
        <v>7500</v>
      </c>
      <c r="O68" s="173">
        <v>3626</v>
      </c>
      <c r="P68" s="173">
        <v>3874</v>
      </c>
      <c r="Q68" s="173">
        <v>6485</v>
      </c>
      <c r="R68" s="173">
        <v>3333</v>
      </c>
      <c r="S68" s="173">
        <v>3152</v>
      </c>
    </row>
    <row r="69" spans="1:19" ht="16.5" customHeight="1" x14ac:dyDescent="0.15">
      <c r="A69" s="172" t="s">
        <v>140</v>
      </c>
      <c r="B69" s="173">
        <f t="shared" ref="B69:B100" si="19">SUM(C69:D69)</f>
        <v>22271</v>
      </c>
      <c r="C69" s="173">
        <f t="shared" si="11"/>
        <v>11175</v>
      </c>
      <c r="D69" s="173">
        <f t="shared" si="12"/>
        <v>11096</v>
      </c>
      <c r="E69" s="173">
        <f>SUM(F69:G69)</f>
        <v>1396</v>
      </c>
      <c r="F69" s="173">
        <v>694</v>
      </c>
      <c r="G69" s="173">
        <v>702</v>
      </c>
      <c r="H69" s="173">
        <f>SUM(I69:J69)</f>
        <v>4878</v>
      </c>
      <c r="I69" s="173">
        <v>2404</v>
      </c>
      <c r="J69" s="173">
        <v>2474</v>
      </c>
      <c r="K69" s="173">
        <v>3249</v>
      </c>
      <c r="L69" s="173">
        <v>1538</v>
      </c>
      <c r="M69" s="173">
        <v>1711</v>
      </c>
      <c r="N69" s="173">
        <v>7011</v>
      </c>
      <c r="O69" s="173">
        <v>3447</v>
      </c>
      <c r="P69" s="173">
        <v>3564</v>
      </c>
      <c r="Q69" s="173">
        <v>5737</v>
      </c>
      <c r="R69" s="173">
        <v>3092</v>
      </c>
      <c r="S69" s="173">
        <v>2645</v>
      </c>
    </row>
    <row r="70" spans="1:19" ht="16.5" customHeight="1" x14ac:dyDescent="0.15">
      <c r="A70" s="172" t="s">
        <v>173</v>
      </c>
      <c r="B70" s="173">
        <f t="shared" si="19"/>
        <v>22375</v>
      </c>
      <c r="C70" s="173">
        <f t="shared" ref="C70:C101" si="20">SUM(F70,I70,L70,O70,R70)</f>
        <v>11188</v>
      </c>
      <c r="D70" s="173">
        <f t="shared" ref="D70:D101" si="21">SUM(G70,J70,M70,P70,S70)</f>
        <v>11187</v>
      </c>
      <c r="E70" s="173">
        <f>SUM(F70:G70)</f>
        <v>1513</v>
      </c>
      <c r="F70" s="173">
        <v>763</v>
      </c>
      <c r="G70" s="173">
        <v>750</v>
      </c>
      <c r="H70" s="173">
        <f>SUM(I70:J70)</f>
        <v>4747</v>
      </c>
      <c r="I70" s="173">
        <v>2328</v>
      </c>
      <c r="J70" s="173">
        <v>2419</v>
      </c>
      <c r="K70" s="173">
        <v>3398</v>
      </c>
      <c r="L70" s="173">
        <v>1610</v>
      </c>
      <c r="M70" s="173">
        <v>1788</v>
      </c>
      <c r="N70" s="173">
        <v>7141</v>
      </c>
      <c r="O70" s="173">
        <v>3475</v>
      </c>
      <c r="P70" s="173">
        <v>3666</v>
      </c>
      <c r="Q70" s="173">
        <v>5576</v>
      </c>
      <c r="R70" s="173">
        <v>3012</v>
      </c>
      <c r="S70" s="173">
        <v>2564</v>
      </c>
    </row>
    <row r="71" spans="1:19" ht="16.5" customHeight="1" x14ac:dyDescent="0.15">
      <c r="A71" s="172" t="s">
        <v>193</v>
      </c>
      <c r="B71" s="173">
        <f t="shared" si="19"/>
        <v>22345</v>
      </c>
      <c r="C71" s="173">
        <f t="shared" si="20"/>
        <v>11170</v>
      </c>
      <c r="D71" s="173">
        <f t="shared" si="21"/>
        <v>11175</v>
      </c>
      <c r="E71" s="173">
        <f>SUM(F71:G71)</f>
        <v>1523</v>
      </c>
      <c r="F71" s="173">
        <v>750</v>
      </c>
      <c r="G71" s="173">
        <v>773</v>
      </c>
      <c r="H71" s="173">
        <f>SUM(I71:J71)</f>
        <v>4848</v>
      </c>
      <c r="I71" s="173">
        <v>2331</v>
      </c>
      <c r="J71" s="173">
        <v>2517</v>
      </c>
      <c r="K71" s="173">
        <v>3418</v>
      </c>
      <c r="L71" s="173">
        <v>1604</v>
      </c>
      <c r="M71" s="173">
        <v>1814</v>
      </c>
      <c r="N71" s="173">
        <v>7221</v>
      </c>
      <c r="O71" s="173">
        <v>3510</v>
      </c>
      <c r="P71" s="173">
        <v>3711</v>
      </c>
      <c r="Q71" s="173">
        <v>5335</v>
      </c>
      <c r="R71" s="173">
        <v>2975</v>
      </c>
      <c r="S71" s="173">
        <v>2360</v>
      </c>
    </row>
    <row r="72" spans="1:19" s="171" customFormat="1" ht="16.5" customHeight="1" x14ac:dyDescent="0.15">
      <c r="A72" s="174" t="s">
        <v>71</v>
      </c>
      <c r="B72" s="170">
        <f t="shared" si="19"/>
        <v>108294</v>
      </c>
      <c r="C72" s="170">
        <f t="shared" si="20"/>
        <v>52701</v>
      </c>
      <c r="D72" s="170">
        <f t="shared" si="21"/>
        <v>55593</v>
      </c>
      <c r="E72" s="170">
        <f t="shared" ref="E72:S72" si="22">SUM(E73:E77)</f>
        <v>8525</v>
      </c>
      <c r="F72" s="170">
        <f t="shared" si="22"/>
        <v>4161</v>
      </c>
      <c r="G72" s="170">
        <f t="shared" si="22"/>
        <v>4364</v>
      </c>
      <c r="H72" s="170">
        <f t="shared" si="22"/>
        <v>22911</v>
      </c>
      <c r="I72" s="170">
        <f t="shared" si="22"/>
        <v>10957</v>
      </c>
      <c r="J72" s="170">
        <f t="shared" si="22"/>
        <v>11954</v>
      </c>
      <c r="K72" s="170">
        <f t="shared" si="22"/>
        <v>17826</v>
      </c>
      <c r="L72" s="170">
        <f t="shared" si="22"/>
        <v>8243</v>
      </c>
      <c r="M72" s="170">
        <f t="shared" si="22"/>
        <v>9583</v>
      </c>
      <c r="N72" s="170">
        <f t="shared" si="22"/>
        <v>35659</v>
      </c>
      <c r="O72" s="170">
        <f t="shared" si="22"/>
        <v>17165</v>
      </c>
      <c r="P72" s="170">
        <f t="shared" si="22"/>
        <v>18494</v>
      </c>
      <c r="Q72" s="170">
        <f t="shared" si="22"/>
        <v>23373</v>
      </c>
      <c r="R72" s="170">
        <f t="shared" si="22"/>
        <v>12175</v>
      </c>
      <c r="S72" s="170">
        <f t="shared" si="22"/>
        <v>11198</v>
      </c>
    </row>
    <row r="73" spans="1:19" ht="16.5" customHeight="1" x14ac:dyDescent="0.15">
      <c r="A73" s="172" t="s">
        <v>141</v>
      </c>
      <c r="B73" s="173">
        <f t="shared" si="19"/>
        <v>22727</v>
      </c>
      <c r="C73" s="173">
        <f t="shared" si="20"/>
        <v>11151</v>
      </c>
      <c r="D73" s="173">
        <f t="shared" si="21"/>
        <v>11576</v>
      </c>
      <c r="E73" s="173">
        <f>SUM(F73:G73)</f>
        <v>1661</v>
      </c>
      <c r="F73" s="173">
        <v>806</v>
      </c>
      <c r="G73" s="173">
        <v>855</v>
      </c>
      <c r="H73" s="173">
        <f>SUM(I73:J73)</f>
        <v>4761</v>
      </c>
      <c r="I73" s="173">
        <v>2313</v>
      </c>
      <c r="J73" s="173">
        <v>2448</v>
      </c>
      <c r="K73" s="173">
        <v>3621</v>
      </c>
      <c r="L73" s="173">
        <v>1657</v>
      </c>
      <c r="M73" s="173">
        <v>1964</v>
      </c>
      <c r="N73" s="173">
        <v>7448</v>
      </c>
      <c r="O73" s="173">
        <v>3593</v>
      </c>
      <c r="P73" s="173">
        <v>3855</v>
      </c>
      <c r="Q73" s="173">
        <v>5236</v>
      </c>
      <c r="R73" s="173">
        <v>2782</v>
      </c>
      <c r="S73" s="173">
        <v>2454</v>
      </c>
    </row>
    <row r="74" spans="1:19" ht="16.5" customHeight="1" x14ac:dyDescent="0.15">
      <c r="A74" s="172" t="s">
        <v>175</v>
      </c>
      <c r="B74" s="173">
        <f t="shared" si="19"/>
        <v>24516</v>
      </c>
      <c r="C74" s="173">
        <f t="shared" si="20"/>
        <v>11962</v>
      </c>
      <c r="D74" s="173">
        <f t="shared" si="21"/>
        <v>12554</v>
      </c>
      <c r="E74" s="173">
        <f>SUM(F74:G74)</f>
        <v>1846</v>
      </c>
      <c r="F74" s="173">
        <v>883</v>
      </c>
      <c r="G74" s="173">
        <v>963</v>
      </c>
      <c r="H74" s="173">
        <f>SUM(I74:J74)</f>
        <v>5222</v>
      </c>
      <c r="I74" s="173">
        <v>2507</v>
      </c>
      <c r="J74" s="173">
        <v>2715</v>
      </c>
      <c r="K74" s="173">
        <v>3919</v>
      </c>
      <c r="L74" s="173">
        <v>1793</v>
      </c>
      <c r="M74" s="173">
        <v>2126</v>
      </c>
      <c r="N74" s="173">
        <v>8079</v>
      </c>
      <c r="O74" s="173">
        <v>3882</v>
      </c>
      <c r="P74" s="173">
        <v>4197</v>
      </c>
      <c r="Q74" s="173">
        <v>5450</v>
      </c>
      <c r="R74" s="173">
        <v>2897</v>
      </c>
      <c r="S74" s="173">
        <v>2553</v>
      </c>
    </row>
    <row r="75" spans="1:19" ht="16.5" customHeight="1" x14ac:dyDescent="0.15">
      <c r="A75" s="172" t="s">
        <v>144</v>
      </c>
      <c r="B75" s="173">
        <f t="shared" si="19"/>
        <v>22104</v>
      </c>
      <c r="C75" s="173">
        <f t="shared" si="20"/>
        <v>10703</v>
      </c>
      <c r="D75" s="173">
        <f t="shared" si="21"/>
        <v>11401</v>
      </c>
      <c r="E75" s="173">
        <f>SUM(F75:G75)</f>
        <v>1697</v>
      </c>
      <c r="F75" s="173">
        <v>842</v>
      </c>
      <c r="G75" s="173">
        <v>855</v>
      </c>
      <c r="H75" s="173">
        <f>SUM(I75:J75)</f>
        <v>4665</v>
      </c>
      <c r="I75" s="173">
        <v>2218</v>
      </c>
      <c r="J75" s="173">
        <v>2447</v>
      </c>
      <c r="K75" s="173">
        <v>3618</v>
      </c>
      <c r="L75" s="173">
        <v>1682</v>
      </c>
      <c r="M75" s="173">
        <v>1936</v>
      </c>
      <c r="N75" s="173">
        <v>7394</v>
      </c>
      <c r="O75" s="173">
        <v>3531</v>
      </c>
      <c r="P75" s="173">
        <v>3863</v>
      </c>
      <c r="Q75" s="173">
        <v>4730</v>
      </c>
      <c r="R75" s="173">
        <v>2430</v>
      </c>
      <c r="S75" s="173">
        <v>2300</v>
      </c>
    </row>
    <row r="76" spans="1:19" ht="16.5" customHeight="1" x14ac:dyDescent="0.15">
      <c r="A76" s="172" t="s">
        <v>174</v>
      </c>
      <c r="B76" s="173">
        <f t="shared" si="19"/>
        <v>19614</v>
      </c>
      <c r="C76" s="173">
        <f t="shared" si="20"/>
        <v>9471</v>
      </c>
      <c r="D76" s="173">
        <f t="shared" si="21"/>
        <v>10143</v>
      </c>
      <c r="E76" s="173">
        <f>SUM(F76:G76)</f>
        <v>1646</v>
      </c>
      <c r="F76" s="173">
        <v>806</v>
      </c>
      <c r="G76" s="173">
        <v>840</v>
      </c>
      <c r="H76" s="173">
        <f>SUM(I76:J76)</f>
        <v>4139</v>
      </c>
      <c r="I76" s="173">
        <v>1922</v>
      </c>
      <c r="J76" s="173">
        <v>2217</v>
      </c>
      <c r="K76" s="173">
        <v>3375</v>
      </c>
      <c r="L76" s="173">
        <v>1598</v>
      </c>
      <c r="M76" s="173">
        <v>1777</v>
      </c>
      <c r="N76" s="173">
        <v>6330</v>
      </c>
      <c r="O76" s="173">
        <v>3018</v>
      </c>
      <c r="P76" s="173">
        <v>3312</v>
      </c>
      <c r="Q76" s="173">
        <v>4124</v>
      </c>
      <c r="R76" s="173">
        <v>2127</v>
      </c>
      <c r="S76" s="173">
        <v>1997</v>
      </c>
    </row>
    <row r="77" spans="1:19" ht="16.5" customHeight="1" x14ac:dyDescent="0.15">
      <c r="A77" s="172" t="s">
        <v>142</v>
      </c>
      <c r="B77" s="173">
        <f t="shared" si="19"/>
        <v>19333</v>
      </c>
      <c r="C77" s="173">
        <f t="shared" si="20"/>
        <v>9414</v>
      </c>
      <c r="D77" s="173">
        <f t="shared" si="21"/>
        <v>9919</v>
      </c>
      <c r="E77" s="173">
        <f>SUM(F77:G77)</f>
        <v>1675</v>
      </c>
      <c r="F77" s="173">
        <v>824</v>
      </c>
      <c r="G77" s="173">
        <v>851</v>
      </c>
      <c r="H77" s="173">
        <f>SUM(I77:J77)</f>
        <v>4124</v>
      </c>
      <c r="I77" s="173">
        <v>1997</v>
      </c>
      <c r="J77" s="173">
        <v>2127</v>
      </c>
      <c r="K77" s="173">
        <v>3293</v>
      </c>
      <c r="L77" s="173">
        <v>1513</v>
      </c>
      <c r="M77" s="173">
        <v>1780</v>
      </c>
      <c r="N77" s="173">
        <v>6408</v>
      </c>
      <c r="O77" s="173">
        <v>3141</v>
      </c>
      <c r="P77" s="173">
        <v>3267</v>
      </c>
      <c r="Q77" s="173">
        <v>3833</v>
      </c>
      <c r="R77" s="173">
        <v>1939</v>
      </c>
      <c r="S77" s="173">
        <v>1894</v>
      </c>
    </row>
    <row r="78" spans="1:19" s="171" customFormat="1" ht="16.5" customHeight="1" x14ac:dyDescent="0.15">
      <c r="A78" s="174" t="s">
        <v>78</v>
      </c>
      <c r="B78" s="170">
        <f t="shared" si="19"/>
        <v>74420</v>
      </c>
      <c r="C78" s="170">
        <f t="shared" si="20"/>
        <v>35778</v>
      </c>
      <c r="D78" s="170">
        <f t="shared" si="21"/>
        <v>38642</v>
      </c>
      <c r="E78" s="170">
        <f t="shared" ref="E78:S78" si="23">SUM(E79:E83)</f>
        <v>7005</v>
      </c>
      <c r="F78" s="170">
        <f t="shared" si="23"/>
        <v>3309</v>
      </c>
      <c r="G78" s="170">
        <f t="shared" si="23"/>
        <v>3696</v>
      </c>
      <c r="H78" s="170">
        <f t="shared" si="23"/>
        <v>15835</v>
      </c>
      <c r="I78" s="170">
        <f t="shared" si="23"/>
        <v>7608</v>
      </c>
      <c r="J78" s="170">
        <f t="shared" si="23"/>
        <v>8227</v>
      </c>
      <c r="K78" s="170">
        <f t="shared" si="23"/>
        <v>13420</v>
      </c>
      <c r="L78" s="170">
        <f t="shared" si="23"/>
        <v>6288</v>
      </c>
      <c r="M78" s="170">
        <f t="shared" si="23"/>
        <v>7132</v>
      </c>
      <c r="N78" s="170">
        <f t="shared" si="23"/>
        <v>24260</v>
      </c>
      <c r="O78" s="170">
        <f t="shared" si="23"/>
        <v>11758</v>
      </c>
      <c r="P78" s="170">
        <f t="shared" si="23"/>
        <v>12502</v>
      </c>
      <c r="Q78" s="170">
        <f t="shared" si="23"/>
        <v>13900</v>
      </c>
      <c r="R78" s="170">
        <f t="shared" si="23"/>
        <v>6815</v>
      </c>
      <c r="S78" s="170">
        <f t="shared" si="23"/>
        <v>7085</v>
      </c>
    </row>
    <row r="79" spans="1:19" ht="16.5" customHeight="1" x14ac:dyDescent="0.15">
      <c r="A79" s="172" t="s">
        <v>197</v>
      </c>
      <c r="B79" s="173">
        <f t="shared" si="19"/>
        <v>16366</v>
      </c>
      <c r="C79" s="173">
        <f t="shared" si="20"/>
        <v>8062</v>
      </c>
      <c r="D79" s="173">
        <f t="shared" si="21"/>
        <v>8304</v>
      </c>
      <c r="E79" s="173">
        <f>SUM(F79:G79)</f>
        <v>1438</v>
      </c>
      <c r="F79" s="173">
        <v>726</v>
      </c>
      <c r="G79" s="173">
        <v>712</v>
      </c>
      <c r="H79" s="173">
        <f>SUM(I79:J79)</f>
        <v>3530</v>
      </c>
      <c r="I79" s="173">
        <v>1723</v>
      </c>
      <c r="J79" s="173">
        <v>1807</v>
      </c>
      <c r="K79" s="173">
        <v>2908</v>
      </c>
      <c r="L79" s="173">
        <v>1375</v>
      </c>
      <c r="M79" s="173">
        <v>1533</v>
      </c>
      <c r="N79" s="173">
        <v>5315</v>
      </c>
      <c r="O79" s="173">
        <v>2643</v>
      </c>
      <c r="P79" s="173">
        <v>2672</v>
      </c>
      <c r="Q79" s="173">
        <v>3175</v>
      </c>
      <c r="R79" s="173">
        <v>1595</v>
      </c>
      <c r="S79" s="173">
        <v>1580</v>
      </c>
    </row>
    <row r="80" spans="1:19" ht="16.5" customHeight="1" x14ac:dyDescent="0.15">
      <c r="A80" s="172" t="s">
        <v>145</v>
      </c>
      <c r="B80" s="173">
        <f t="shared" si="19"/>
        <v>17331</v>
      </c>
      <c r="C80" s="173">
        <f t="shared" si="20"/>
        <v>8324</v>
      </c>
      <c r="D80" s="173">
        <f t="shared" si="21"/>
        <v>9007</v>
      </c>
      <c r="E80" s="173">
        <f>SUM(F80:G80)</f>
        <v>1635</v>
      </c>
      <c r="F80" s="173">
        <v>758</v>
      </c>
      <c r="G80" s="173">
        <v>877</v>
      </c>
      <c r="H80" s="173">
        <f>SUM(I80:J80)</f>
        <v>3729</v>
      </c>
      <c r="I80" s="173">
        <v>1780</v>
      </c>
      <c r="J80" s="173">
        <v>1949</v>
      </c>
      <c r="K80" s="173">
        <v>3093</v>
      </c>
      <c r="L80" s="173">
        <v>1432</v>
      </c>
      <c r="M80" s="173">
        <v>1661</v>
      </c>
      <c r="N80" s="173">
        <v>5667</v>
      </c>
      <c r="O80" s="173">
        <v>2745</v>
      </c>
      <c r="P80" s="173">
        <v>2922</v>
      </c>
      <c r="Q80" s="173">
        <v>3207</v>
      </c>
      <c r="R80" s="173">
        <v>1609</v>
      </c>
      <c r="S80" s="173">
        <v>1598</v>
      </c>
    </row>
    <row r="81" spans="1:19" ht="16.5" customHeight="1" x14ac:dyDescent="0.15">
      <c r="A81" s="172" t="s">
        <v>146</v>
      </c>
      <c r="B81" s="173">
        <f t="shared" si="19"/>
        <v>14398</v>
      </c>
      <c r="C81" s="173">
        <f t="shared" si="20"/>
        <v>6965</v>
      </c>
      <c r="D81" s="173">
        <f t="shared" si="21"/>
        <v>7433</v>
      </c>
      <c r="E81" s="173">
        <f>SUM(F81:G81)</f>
        <v>1382</v>
      </c>
      <c r="F81" s="173">
        <v>673</v>
      </c>
      <c r="G81" s="173">
        <v>709</v>
      </c>
      <c r="H81" s="173">
        <f>SUM(I81:J81)</f>
        <v>2994</v>
      </c>
      <c r="I81" s="173">
        <v>1447</v>
      </c>
      <c r="J81" s="173">
        <v>1547</v>
      </c>
      <c r="K81" s="173">
        <v>2543</v>
      </c>
      <c r="L81" s="173">
        <v>1191</v>
      </c>
      <c r="M81" s="173">
        <v>1352</v>
      </c>
      <c r="N81" s="173">
        <v>4766</v>
      </c>
      <c r="O81" s="173">
        <v>2332</v>
      </c>
      <c r="P81" s="173">
        <v>2434</v>
      </c>
      <c r="Q81" s="173">
        <v>2713</v>
      </c>
      <c r="R81" s="173">
        <v>1322</v>
      </c>
      <c r="S81" s="173">
        <v>1391</v>
      </c>
    </row>
    <row r="82" spans="1:19" ht="16.5" customHeight="1" x14ac:dyDescent="0.15">
      <c r="A82" s="172" t="s">
        <v>196</v>
      </c>
      <c r="B82" s="173">
        <f t="shared" si="19"/>
        <v>12377</v>
      </c>
      <c r="C82" s="173">
        <f t="shared" si="20"/>
        <v>5834</v>
      </c>
      <c r="D82" s="173">
        <f t="shared" si="21"/>
        <v>6543</v>
      </c>
      <c r="E82" s="173">
        <f>SUM(F82:G82)</f>
        <v>1194</v>
      </c>
      <c r="F82" s="173">
        <v>546</v>
      </c>
      <c r="G82" s="173">
        <v>648</v>
      </c>
      <c r="H82" s="173">
        <f>SUM(I82:J82)</f>
        <v>2620</v>
      </c>
      <c r="I82" s="173">
        <v>1239</v>
      </c>
      <c r="J82" s="173">
        <v>1381</v>
      </c>
      <c r="K82" s="173">
        <v>2254</v>
      </c>
      <c r="L82" s="173">
        <v>1080</v>
      </c>
      <c r="M82" s="173">
        <v>1174</v>
      </c>
      <c r="N82" s="173">
        <v>4011</v>
      </c>
      <c r="O82" s="173">
        <v>1891</v>
      </c>
      <c r="P82" s="173">
        <v>2120</v>
      </c>
      <c r="Q82" s="173">
        <v>2298</v>
      </c>
      <c r="R82" s="173">
        <v>1078</v>
      </c>
      <c r="S82" s="173">
        <v>1220</v>
      </c>
    </row>
    <row r="83" spans="1:19" ht="16.5" customHeight="1" x14ac:dyDescent="0.15">
      <c r="A83" s="172" t="s">
        <v>177</v>
      </c>
      <c r="B83" s="173">
        <f t="shared" si="19"/>
        <v>13948</v>
      </c>
      <c r="C83" s="173">
        <f t="shared" si="20"/>
        <v>6593</v>
      </c>
      <c r="D83" s="173">
        <f t="shared" si="21"/>
        <v>7355</v>
      </c>
      <c r="E83" s="173">
        <f>SUM(F83:G83)</f>
        <v>1356</v>
      </c>
      <c r="F83" s="173">
        <v>606</v>
      </c>
      <c r="G83" s="173">
        <v>750</v>
      </c>
      <c r="H83" s="173">
        <f>SUM(I83:J83)</f>
        <v>2962</v>
      </c>
      <c r="I83" s="173">
        <v>1419</v>
      </c>
      <c r="J83" s="173">
        <v>1543</v>
      </c>
      <c r="K83" s="173">
        <v>2622</v>
      </c>
      <c r="L83" s="173">
        <v>1210</v>
      </c>
      <c r="M83" s="173">
        <v>1412</v>
      </c>
      <c r="N83" s="173">
        <v>4501</v>
      </c>
      <c r="O83" s="173">
        <v>2147</v>
      </c>
      <c r="P83" s="173">
        <v>2354</v>
      </c>
      <c r="Q83" s="173">
        <v>2507</v>
      </c>
      <c r="R83" s="173">
        <v>1211</v>
      </c>
      <c r="S83" s="173">
        <v>1296</v>
      </c>
    </row>
    <row r="84" spans="1:19" s="171" customFormat="1" ht="16.5" customHeight="1" x14ac:dyDescent="0.15">
      <c r="A84" s="174" t="s">
        <v>83</v>
      </c>
      <c r="B84" s="170">
        <f t="shared" si="19"/>
        <v>58451</v>
      </c>
      <c r="C84" s="170">
        <f t="shared" si="20"/>
        <v>27279</v>
      </c>
      <c r="D84" s="170">
        <f t="shared" si="21"/>
        <v>31172</v>
      </c>
      <c r="E84" s="170">
        <f t="shared" ref="E84:S84" si="24">SUM(E85:E89)</f>
        <v>6109</v>
      </c>
      <c r="F84" s="170">
        <f t="shared" si="24"/>
        <v>2770</v>
      </c>
      <c r="G84" s="170">
        <f t="shared" si="24"/>
        <v>3339</v>
      </c>
      <c r="H84" s="170">
        <f t="shared" si="24"/>
        <v>12102</v>
      </c>
      <c r="I84" s="170">
        <f t="shared" si="24"/>
        <v>5656</v>
      </c>
      <c r="J84" s="170">
        <f t="shared" si="24"/>
        <v>6446</v>
      </c>
      <c r="K84" s="170">
        <f t="shared" si="24"/>
        <v>10941</v>
      </c>
      <c r="L84" s="170">
        <f t="shared" si="24"/>
        <v>5035</v>
      </c>
      <c r="M84" s="170">
        <f t="shared" si="24"/>
        <v>5906</v>
      </c>
      <c r="N84" s="170">
        <f t="shared" si="24"/>
        <v>18808</v>
      </c>
      <c r="O84" s="170">
        <f t="shared" si="24"/>
        <v>9009</v>
      </c>
      <c r="P84" s="170">
        <f t="shared" si="24"/>
        <v>9799</v>
      </c>
      <c r="Q84" s="170">
        <f t="shared" si="24"/>
        <v>10491</v>
      </c>
      <c r="R84" s="170">
        <f t="shared" si="24"/>
        <v>4809</v>
      </c>
      <c r="S84" s="170">
        <f t="shared" si="24"/>
        <v>5682</v>
      </c>
    </row>
    <row r="85" spans="1:19" ht="16.5" customHeight="1" x14ac:dyDescent="0.15">
      <c r="A85" s="172" t="s">
        <v>189</v>
      </c>
      <c r="B85" s="173">
        <f t="shared" si="19"/>
        <v>11258</v>
      </c>
      <c r="C85" s="173">
        <f t="shared" si="20"/>
        <v>5329</v>
      </c>
      <c r="D85" s="173">
        <f t="shared" si="21"/>
        <v>5929</v>
      </c>
      <c r="E85" s="173">
        <f>SUM(F85:G85)</f>
        <v>1141</v>
      </c>
      <c r="F85" s="173">
        <v>520</v>
      </c>
      <c r="G85" s="173">
        <v>621</v>
      </c>
      <c r="H85" s="173">
        <f>SUM(I85:J85)</f>
        <v>2336</v>
      </c>
      <c r="I85" s="173">
        <v>1119</v>
      </c>
      <c r="J85" s="173">
        <v>1217</v>
      </c>
      <c r="K85" s="173">
        <v>2078</v>
      </c>
      <c r="L85" s="173">
        <v>955</v>
      </c>
      <c r="M85" s="173">
        <v>1123</v>
      </c>
      <c r="N85" s="173">
        <v>3679</v>
      </c>
      <c r="O85" s="173">
        <v>1773</v>
      </c>
      <c r="P85" s="173">
        <v>1906</v>
      </c>
      <c r="Q85" s="173">
        <v>2024</v>
      </c>
      <c r="R85" s="173">
        <v>962</v>
      </c>
      <c r="S85" s="173">
        <v>1062</v>
      </c>
    </row>
    <row r="86" spans="1:19" ht="16.5" customHeight="1" x14ac:dyDescent="0.15">
      <c r="A86" s="172" t="s">
        <v>195</v>
      </c>
      <c r="B86" s="173">
        <f t="shared" si="19"/>
        <v>11752</v>
      </c>
      <c r="C86" s="173">
        <f t="shared" si="20"/>
        <v>5557</v>
      </c>
      <c r="D86" s="173">
        <f t="shared" si="21"/>
        <v>6195</v>
      </c>
      <c r="E86" s="173">
        <f>SUM(F86:G86)</f>
        <v>1190</v>
      </c>
      <c r="F86" s="173">
        <v>545</v>
      </c>
      <c r="G86" s="173">
        <v>645</v>
      </c>
      <c r="H86" s="173">
        <f>SUM(I86:J86)</f>
        <v>2458</v>
      </c>
      <c r="I86" s="173">
        <v>1159</v>
      </c>
      <c r="J86" s="173">
        <v>1299</v>
      </c>
      <c r="K86" s="173">
        <v>2159</v>
      </c>
      <c r="L86" s="173">
        <v>1000</v>
      </c>
      <c r="M86" s="173">
        <v>1159</v>
      </c>
      <c r="N86" s="173">
        <v>3878</v>
      </c>
      <c r="O86" s="173">
        <v>1927</v>
      </c>
      <c r="P86" s="173">
        <v>1951</v>
      </c>
      <c r="Q86" s="173">
        <v>2067</v>
      </c>
      <c r="R86" s="173">
        <v>926</v>
      </c>
      <c r="S86" s="173">
        <v>1141</v>
      </c>
    </row>
    <row r="87" spans="1:19" ht="16.5" customHeight="1" x14ac:dyDescent="0.15">
      <c r="A87" s="172" t="s">
        <v>227</v>
      </c>
      <c r="B87" s="173">
        <f t="shared" si="19"/>
        <v>12273</v>
      </c>
      <c r="C87" s="173">
        <f t="shared" si="20"/>
        <v>5680</v>
      </c>
      <c r="D87" s="173">
        <f t="shared" si="21"/>
        <v>6593</v>
      </c>
      <c r="E87" s="173">
        <f>SUM(F87:G87)</f>
        <v>1298</v>
      </c>
      <c r="F87" s="173">
        <v>602</v>
      </c>
      <c r="G87" s="173">
        <v>696</v>
      </c>
      <c r="H87" s="173">
        <f>SUM(I87:J87)</f>
        <v>2527</v>
      </c>
      <c r="I87" s="173">
        <v>1169</v>
      </c>
      <c r="J87" s="173">
        <v>1358</v>
      </c>
      <c r="K87" s="173">
        <v>2356</v>
      </c>
      <c r="L87" s="173">
        <v>1075</v>
      </c>
      <c r="M87" s="173">
        <v>1281</v>
      </c>
      <c r="N87" s="173">
        <v>3886</v>
      </c>
      <c r="O87" s="173">
        <v>1836</v>
      </c>
      <c r="P87" s="173">
        <v>2050</v>
      </c>
      <c r="Q87" s="173">
        <v>2206</v>
      </c>
      <c r="R87" s="173">
        <v>998</v>
      </c>
      <c r="S87" s="173">
        <v>1208</v>
      </c>
    </row>
    <row r="88" spans="1:19" ht="16.5" customHeight="1" x14ac:dyDescent="0.15">
      <c r="A88" s="172" t="s">
        <v>190</v>
      </c>
      <c r="B88" s="173">
        <f t="shared" si="19"/>
        <v>11260</v>
      </c>
      <c r="C88" s="173">
        <f t="shared" si="20"/>
        <v>5300</v>
      </c>
      <c r="D88" s="173">
        <f t="shared" si="21"/>
        <v>5960</v>
      </c>
      <c r="E88" s="173">
        <f>SUM(F88:G88)</f>
        <v>1193</v>
      </c>
      <c r="F88" s="173">
        <v>530</v>
      </c>
      <c r="G88" s="173">
        <v>663</v>
      </c>
      <c r="H88" s="173">
        <f>SUM(I88:J88)</f>
        <v>2313</v>
      </c>
      <c r="I88" s="173">
        <v>1087</v>
      </c>
      <c r="J88" s="173">
        <v>1226</v>
      </c>
      <c r="K88" s="173">
        <v>2108</v>
      </c>
      <c r="L88" s="173">
        <v>977</v>
      </c>
      <c r="M88" s="173">
        <v>1131</v>
      </c>
      <c r="N88" s="173">
        <v>3616</v>
      </c>
      <c r="O88" s="173">
        <v>1753</v>
      </c>
      <c r="P88" s="173">
        <v>1863</v>
      </c>
      <c r="Q88" s="173">
        <v>2030</v>
      </c>
      <c r="R88" s="173">
        <v>953</v>
      </c>
      <c r="S88" s="173">
        <v>1077</v>
      </c>
    </row>
    <row r="89" spans="1:19" ht="16.5" customHeight="1" x14ac:dyDescent="0.15">
      <c r="A89" s="172" t="s">
        <v>139</v>
      </c>
      <c r="B89" s="173">
        <f t="shared" si="19"/>
        <v>11908</v>
      </c>
      <c r="C89" s="173">
        <f t="shared" si="20"/>
        <v>5413</v>
      </c>
      <c r="D89" s="173">
        <f t="shared" si="21"/>
        <v>6495</v>
      </c>
      <c r="E89" s="173">
        <f>SUM(F89:G89)</f>
        <v>1287</v>
      </c>
      <c r="F89" s="173">
        <v>573</v>
      </c>
      <c r="G89" s="173">
        <v>714</v>
      </c>
      <c r="H89" s="173">
        <f>SUM(I89:J89)</f>
        <v>2468</v>
      </c>
      <c r="I89" s="173">
        <v>1122</v>
      </c>
      <c r="J89" s="173">
        <v>1346</v>
      </c>
      <c r="K89" s="173">
        <v>2240</v>
      </c>
      <c r="L89" s="173">
        <v>1028</v>
      </c>
      <c r="M89" s="173">
        <v>1212</v>
      </c>
      <c r="N89" s="173">
        <v>3749</v>
      </c>
      <c r="O89" s="173">
        <v>1720</v>
      </c>
      <c r="P89" s="173">
        <v>2029</v>
      </c>
      <c r="Q89" s="173">
        <v>2164</v>
      </c>
      <c r="R89" s="173">
        <v>970</v>
      </c>
      <c r="S89" s="173">
        <v>1194</v>
      </c>
    </row>
    <row r="90" spans="1:19" s="171" customFormat="1" ht="13.5" customHeight="1" x14ac:dyDescent="0.15">
      <c r="A90" s="174" t="s">
        <v>91</v>
      </c>
      <c r="B90" s="170">
        <f t="shared" si="19"/>
        <v>44765</v>
      </c>
      <c r="C90" s="170">
        <f t="shared" si="20"/>
        <v>20395</v>
      </c>
      <c r="D90" s="170">
        <f t="shared" si="21"/>
        <v>24370</v>
      </c>
      <c r="E90" s="170">
        <f t="shared" ref="E90:S90" si="25">SUM(E91:E95)</f>
        <v>5101</v>
      </c>
      <c r="F90" s="170">
        <f t="shared" si="25"/>
        <v>2331</v>
      </c>
      <c r="G90" s="170">
        <f t="shared" si="25"/>
        <v>2770</v>
      </c>
      <c r="H90" s="170">
        <f t="shared" si="25"/>
        <v>9179</v>
      </c>
      <c r="I90" s="170">
        <f t="shared" si="25"/>
        <v>4189</v>
      </c>
      <c r="J90" s="170">
        <f t="shared" si="25"/>
        <v>4990</v>
      </c>
      <c r="K90" s="170">
        <f t="shared" si="25"/>
        <v>8372</v>
      </c>
      <c r="L90" s="170">
        <f t="shared" si="25"/>
        <v>3912</v>
      </c>
      <c r="M90" s="170">
        <f t="shared" si="25"/>
        <v>4460</v>
      </c>
      <c r="N90" s="170">
        <f t="shared" si="25"/>
        <v>13907</v>
      </c>
      <c r="O90" s="170">
        <f t="shared" si="25"/>
        <v>6364</v>
      </c>
      <c r="P90" s="170">
        <f t="shared" si="25"/>
        <v>7543</v>
      </c>
      <c r="Q90" s="170">
        <f t="shared" si="25"/>
        <v>8206</v>
      </c>
      <c r="R90" s="170">
        <f t="shared" si="25"/>
        <v>3599</v>
      </c>
      <c r="S90" s="170">
        <f t="shared" si="25"/>
        <v>4607</v>
      </c>
    </row>
    <row r="91" spans="1:19" ht="13.5" customHeight="1" x14ac:dyDescent="0.15">
      <c r="A91" s="172" t="s">
        <v>192</v>
      </c>
      <c r="B91" s="173">
        <f t="shared" si="19"/>
        <v>9461</v>
      </c>
      <c r="C91" s="173">
        <f t="shared" si="20"/>
        <v>4479</v>
      </c>
      <c r="D91" s="173">
        <f t="shared" si="21"/>
        <v>4982</v>
      </c>
      <c r="E91" s="173">
        <f>SUM(F91:G91)</f>
        <v>1040</v>
      </c>
      <c r="F91" s="173">
        <v>461</v>
      </c>
      <c r="G91" s="173">
        <v>579</v>
      </c>
      <c r="H91" s="173">
        <f>SUM(I91:J91)</f>
        <v>1920</v>
      </c>
      <c r="I91" s="173">
        <v>892</v>
      </c>
      <c r="J91" s="173">
        <v>1028</v>
      </c>
      <c r="K91" s="173">
        <v>1754</v>
      </c>
      <c r="L91" s="173">
        <v>827</v>
      </c>
      <c r="M91" s="173">
        <v>927</v>
      </c>
      <c r="N91" s="173">
        <v>2995</v>
      </c>
      <c r="O91" s="173">
        <v>1461</v>
      </c>
      <c r="P91" s="173">
        <v>1534</v>
      </c>
      <c r="Q91" s="173">
        <v>1752</v>
      </c>
      <c r="R91" s="173">
        <v>838</v>
      </c>
      <c r="S91" s="173">
        <v>914</v>
      </c>
    </row>
    <row r="92" spans="1:19" ht="13.5" customHeight="1" x14ac:dyDescent="0.15">
      <c r="A92" s="172" t="s">
        <v>170</v>
      </c>
      <c r="B92" s="173">
        <f t="shared" si="19"/>
        <v>8412</v>
      </c>
      <c r="C92" s="173">
        <f t="shared" si="20"/>
        <v>3857</v>
      </c>
      <c r="D92" s="173">
        <f t="shared" si="21"/>
        <v>4555</v>
      </c>
      <c r="E92" s="173">
        <f>SUM(F92:G92)</f>
        <v>971</v>
      </c>
      <c r="F92" s="173">
        <v>438</v>
      </c>
      <c r="G92" s="173">
        <v>533</v>
      </c>
      <c r="H92" s="173">
        <f>SUM(I92:J92)</f>
        <v>1752</v>
      </c>
      <c r="I92" s="173">
        <v>818</v>
      </c>
      <c r="J92" s="173">
        <v>934</v>
      </c>
      <c r="K92" s="173">
        <v>1602</v>
      </c>
      <c r="L92" s="173">
        <v>753</v>
      </c>
      <c r="M92" s="173">
        <v>849</v>
      </c>
      <c r="N92" s="173">
        <v>2577</v>
      </c>
      <c r="O92" s="173">
        <v>1158</v>
      </c>
      <c r="P92" s="173">
        <v>1419</v>
      </c>
      <c r="Q92" s="173">
        <v>1510</v>
      </c>
      <c r="R92" s="173">
        <v>690</v>
      </c>
      <c r="S92" s="173">
        <v>820</v>
      </c>
    </row>
    <row r="93" spans="1:19" ht="13.5" customHeight="1" x14ac:dyDescent="0.15">
      <c r="A93" s="172" t="s">
        <v>169</v>
      </c>
      <c r="B93" s="173">
        <f t="shared" si="19"/>
        <v>8408</v>
      </c>
      <c r="C93" s="173">
        <f t="shared" si="20"/>
        <v>3769</v>
      </c>
      <c r="D93" s="173">
        <f t="shared" si="21"/>
        <v>4639</v>
      </c>
      <c r="E93" s="173">
        <f>SUM(F93:G93)</f>
        <v>913</v>
      </c>
      <c r="F93" s="173">
        <v>428</v>
      </c>
      <c r="G93" s="173">
        <v>485</v>
      </c>
      <c r="H93" s="173">
        <f>SUM(I93:J93)</f>
        <v>1757</v>
      </c>
      <c r="I93" s="173">
        <v>778</v>
      </c>
      <c r="J93" s="173">
        <v>979</v>
      </c>
      <c r="K93" s="173">
        <v>1587</v>
      </c>
      <c r="L93" s="173">
        <v>739</v>
      </c>
      <c r="M93" s="173">
        <v>848</v>
      </c>
      <c r="N93" s="173">
        <v>2636</v>
      </c>
      <c r="O93" s="173">
        <v>1184</v>
      </c>
      <c r="P93" s="173">
        <v>1452</v>
      </c>
      <c r="Q93" s="173">
        <v>1515</v>
      </c>
      <c r="R93" s="173">
        <v>640</v>
      </c>
      <c r="S93" s="173">
        <v>875</v>
      </c>
    </row>
    <row r="94" spans="1:19" ht="13.5" customHeight="1" x14ac:dyDescent="0.15">
      <c r="A94" s="172" t="s">
        <v>166</v>
      </c>
      <c r="B94" s="173">
        <f t="shared" si="19"/>
        <v>7742</v>
      </c>
      <c r="C94" s="173">
        <f t="shared" si="20"/>
        <v>3457</v>
      </c>
      <c r="D94" s="173">
        <f t="shared" si="21"/>
        <v>4285</v>
      </c>
      <c r="E94" s="173">
        <f>SUM(F94:G94)</f>
        <v>895</v>
      </c>
      <c r="F94" s="173">
        <v>398</v>
      </c>
      <c r="G94" s="173">
        <v>497</v>
      </c>
      <c r="H94" s="173">
        <f>SUM(I94:J94)</f>
        <v>1628</v>
      </c>
      <c r="I94" s="173">
        <v>762</v>
      </c>
      <c r="J94" s="173">
        <v>866</v>
      </c>
      <c r="K94" s="173">
        <v>1468</v>
      </c>
      <c r="L94" s="173">
        <v>677</v>
      </c>
      <c r="M94" s="173">
        <v>791</v>
      </c>
      <c r="N94" s="173">
        <v>2344</v>
      </c>
      <c r="O94" s="173">
        <v>1028</v>
      </c>
      <c r="P94" s="173">
        <v>1316</v>
      </c>
      <c r="Q94" s="173">
        <v>1407</v>
      </c>
      <c r="R94" s="173">
        <v>592</v>
      </c>
      <c r="S94" s="173">
        <v>815</v>
      </c>
    </row>
    <row r="95" spans="1:19" ht="13.5" customHeight="1" x14ac:dyDescent="0.15">
      <c r="A95" s="172" t="s">
        <v>191</v>
      </c>
      <c r="B95" s="173">
        <f t="shared" si="19"/>
        <v>10742</v>
      </c>
      <c r="C95" s="173">
        <f t="shared" si="20"/>
        <v>4833</v>
      </c>
      <c r="D95" s="173">
        <f t="shared" si="21"/>
        <v>5909</v>
      </c>
      <c r="E95" s="173">
        <f>SUM(F95:G95)</f>
        <v>1282</v>
      </c>
      <c r="F95" s="173">
        <v>606</v>
      </c>
      <c r="G95" s="173">
        <v>676</v>
      </c>
      <c r="H95" s="173">
        <f>SUM(I95:J95)</f>
        <v>2122</v>
      </c>
      <c r="I95" s="173">
        <v>939</v>
      </c>
      <c r="J95" s="173">
        <v>1183</v>
      </c>
      <c r="K95" s="173">
        <v>1961</v>
      </c>
      <c r="L95" s="173">
        <v>916</v>
      </c>
      <c r="M95" s="173">
        <v>1045</v>
      </c>
      <c r="N95" s="173">
        <v>3355</v>
      </c>
      <c r="O95" s="173">
        <v>1533</v>
      </c>
      <c r="P95" s="173">
        <v>1822</v>
      </c>
      <c r="Q95" s="173">
        <v>2022</v>
      </c>
      <c r="R95" s="173">
        <v>839</v>
      </c>
      <c r="S95" s="173">
        <v>1183</v>
      </c>
    </row>
    <row r="96" spans="1:19" s="171" customFormat="1" ht="13.5" customHeight="1" x14ac:dyDescent="0.15">
      <c r="A96" s="174" t="s">
        <v>94</v>
      </c>
      <c r="B96" s="170">
        <f t="shared" si="19"/>
        <v>34529</v>
      </c>
      <c r="C96" s="170">
        <f t="shared" si="20"/>
        <v>14133</v>
      </c>
      <c r="D96" s="170">
        <f t="shared" si="21"/>
        <v>20396</v>
      </c>
      <c r="E96" s="170">
        <f t="shared" ref="E96:S96" si="26">SUM(E97:E101)</f>
        <v>4104</v>
      </c>
      <c r="F96" s="170">
        <f t="shared" si="26"/>
        <v>1877</v>
      </c>
      <c r="G96" s="170">
        <f t="shared" si="26"/>
        <v>2227</v>
      </c>
      <c r="H96" s="170">
        <f t="shared" si="26"/>
        <v>6923</v>
      </c>
      <c r="I96" s="170">
        <f t="shared" si="26"/>
        <v>2871</v>
      </c>
      <c r="J96" s="170">
        <f t="shared" si="26"/>
        <v>4052</v>
      </c>
      <c r="K96" s="170">
        <f t="shared" si="26"/>
        <v>6412</v>
      </c>
      <c r="L96" s="170">
        <f t="shared" si="26"/>
        <v>2691</v>
      </c>
      <c r="M96" s="170">
        <f t="shared" si="26"/>
        <v>3721</v>
      </c>
      <c r="N96" s="170">
        <f t="shared" si="26"/>
        <v>10525</v>
      </c>
      <c r="O96" s="170">
        <f t="shared" si="26"/>
        <v>4321</v>
      </c>
      <c r="P96" s="170">
        <f t="shared" si="26"/>
        <v>6204</v>
      </c>
      <c r="Q96" s="170">
        <f t="shared" si="26"/>
        <v>6565</v>
      </c>
      <c r="R96" s="170">
        <f t="shared" si="26"/>
        <v>2373</v>
      </c>
      <c r="S96" s="170">
        <f t="shared" si="26"/>
        <v>4192</v>
      </c>
    </row>
    <row r="97" spans="1:19" ht="13.5" customHeight="1" x14ac:dyDescent="0.15">
      <c r="A97" s="172" t="s">
        <v>168</v>
      </c>
      <c r="B97" s="173">
        <f t="shared" si="19"/>
        <v>8425</v>
      </c>
      <c r="C97" s="173">
        <f t="shared" si="20"/>
        <v>3576</v>
      </c>
      <c r="D97" s="173">
        <f t="shared" si="21"/>
        <v>4849</v>
      </c>
      <c r="E97" s="173">
        <f>SUM(F97:G97)</f>
        <v>1010</v>
      </c>
      <c r="F97" s="173">
        <v>467</v>
      </c>
      <c r="G97" s="173">
        <v>543</v>
      </c>
      <c r="H97" s="173">
        <f>SUM(I97:J97)</f>
        <v>1663</v>
      </c>
      <c r="I97" s="173">
        <v>736</v>
      </c>
      <c r="J97" s="173">
        <v>927</v>
      </c>
      <c r="K97" s="173">
        <v>1573</v>
      </c>
      <c r="L97" s="173">
        <v>678</v>
      </c>
      <c r="M97" s="173">
        <v>895</v>
      </c>
      <c r="N97" s="173">
        <v>2578</v>
      </c>
      <c r="O97" s="173">
        <v>1086</v>
      </c>
      <c r="P97" s="173">
        <v>1492</v>
      </c>
      <c r="Q97" s="173">
        <v>1601</v>
      </c>
      <c r="R97" s="173">
        <v>609</v>
      </c>
      <c r="S97" s="173">
        <v>992</v>
      </c>
    </row>
    <row r="98" spans="1:19" ht="13.5" customHeight="1" x14ac:dyDescent="0.15">
      <c r="A98" s="172" t="s">
        <v>228</v>
      </c>
      <c r="B98" s="173">
        <f t="shared" si="19"/>
        <v>7091</v>
      </c>
      <c r="C98" s="173">
        <f t="shared" si="20"/>
        <v>2903</v>
      </c>
      <c r="D98" s="173">
        <f t="shared" si="21"/>
        <v>4188</v>
      </c>
      <c r="E98" s="173">
        <f>SUM(F98:G98)</f>
        <v>865</v>
      </c>
      <c r="F98" s="173">
        <v>392</v>
      </c>
      <c r="G98" s="173">
        <v>473</v>
      </c>
      <c r="H98" s="173">
        <f>SUM(I98:J98)</f>
        <v>1430</v>
      </c>
      <c r="I98" s="173">
        <v>611</v>
      </c>
      <c r="J98" s="173">
        <v>819</v>
      </c>
      <c r="K98" s="173">
        <v>1326</v>
      </c>
      <c r="L98" s="173">
        <v>559</v>
      </c>
      <c r="M98" s="173">
        <v>767</v>
      </c>
      <c r="N98" s="173">
        <v>2161</v>
      </c>
      <c r="O98" s="173">
        <v>867</v>
      </c>
      <c r="P98" s="173">
        <v>1294</v>
      </c>
      <c r="Q98" s="173">
        <v>1309</v>
      </c>
      <c r="R98" s="173">
        <v>474</v>
      </c>
      <c r="S98" s="173">
        <v>835</v>
      </c>
    </row>
    <row r="99" spans="1:19" ht="13.5" customHeight="1" x14ac:dyDescent="0.15">
      <c r="A99" s="172" t="s">
        <v>165</v>
      </c>
      <c r="B99" s="173">
        <f t="shared" si="19"/>
        <v>6952</v>
      </c>
      <c r="C99" s="173">
        <f t="shared" si="20"/>
        <v>2869</v>
      </c>
      <c r="D99" s="173">
        <f t="shared" si="21"/>
        <v>4083</v>
      </c>
      <c r="E99" s="173">
        <f>SUM(F99:G99)</f>
        <v>816</v>
      </c>
      <c r="F99" s="173">
        <v>377</v>
      </c>
      <c r="G99" s="173">
        <v>439</v>
      </c>
      <c r="H99" s="173">
        <f>SUM(I99:J99)</f>
        <v>1463</v>
      </c>
      <c r="I99" s="173">
        <v>590</v>
      </c>
      <c r="J99" s="173">
        <v>873</v>
      </c>
      <c r="K99" s="173">
        <v>1299</v>
      </c>
      <c r="L99" s="173">
        <v>565</v>
      </c>
      <c r="M99" s="173">
        <v>734</v>
      </c>
      <c r="N99" s="173">
        <v>2083</v>
      </c>
      <c r="O99" s="173">
        <v>874</v>
      </c>
      <c r="P99" s="173">
        <v>1209</v>
      </c>
      <c r="Q99" s="173">
        <v>1291</v>
      </c>
      <c r="R99" s="173">
        <v>463</v>
      </c>
      <c r="S99" s="173">
        <v>828</v>
      </c>
    </row>
    <row r="100" spans="1:19" ht="13.5" customHeight="1" x14ac:dyDescent="0.15">
      <c r="A100" s="172" t="s">
        <v>167</v>
      </c>
      <c r="B100" s="173">
        <f t="shared" si="19"/>
        <v>6290</v>
      </c>
      <c r="C100" s="173">
        <f t="shared" si="20"/>
        <v>2547</v>
      </c>
      <c r="D100" s="173">
        <f t="shared" si="21"/>
        <v>3743</v>
      </c>
      <c r="E100" s="173">
        <f>SUM(F100:G100)</f>
        <v>770</v>
      </c>
      <c r="F100" s="173">
        <v>361</v>
      </c>
      <c r="G100" s="173">
        <v>409</v>
      </c>
      <c r="H100" s="173">
        <f>SUM(I100:J100)</f>
        <v>1232</v>
      </c>
      <c r="I100" s="173">
        <v>494</v>
      </c>
      <c r="J100" s="173">
        <v>738</v>
      </c>
      <c r="K100" s="173">
        <v>1162</v>
      </c>
      <c r="L100" s="173">
        <v>488</v>
      </c>
      <c r="M100" s="173">
        <v>674</v>
      </c>
      <c r="N100" s="173">
        <v>1919</v>
      </c>
      <c r="O100" s="173">
        <v>771</v>
      </c>
      <c r="P100" s="173">
        <v>1148</v>
      </c>
      <c r="Q100" s="173">
        <v>1207</v>
      </c>
      <c r="R100" s="173">
        <v>433</v>
      </c>
      <c r="S100" s="173">
        <v>774</v>
      </c>
    </row>
    <row r="101" spans="1:19" ht="13.5" customHeight="1" x14ac:dyDescent="0.15">
      <c r="A101" s="172" t="s">
        <v>176</v>
      </c>
      <c r="B101" s="173">
        <f t="shared" ref="B101:B126" si="27">SUM(C101:D101)</f>
        <v>5771</v>
      </c>
      <c r="C101" s="173">
        <f t="shared" si="20"/>
        <v>2238</v>
      </c>
      <c r="D101" s="173">
        <f t="shared" si="21"/>
        <v>3533</v>
      </c>
      <c r="E101" s="173">
        <f>SUM(F101:G101)</f>
        <v>643</v>
      </c>
      <c r="F101" s="173">
        <v>280</v>
      </c>
      <c r="G101" s="173">
        <v>363</v>
      </c>
      <c r="H101" s="173">
        <f>SUM(I101:J101)</f>
        <v>1135</v>
      </c>
      <c r="I101" s="173">
        <v>440</v>
      </c>
      <c r="J101" s="173">
        <v>695</v>
      </c>
      <c r="K101" s="173">
        <v>1052</v>
      </c>
      <c r="L101" s="173">
        <v>401</v>
      </c>
      <c r="M101" s="173">
        <v>651</v>
      </c>
      <c r="N101" s="173">
        <v>1784</v>
      </c>
      <c r="O101" s="173">
        <v>723</v>
      </c>
      <c r="P101" s="173">
        <v>1061</v>
      </c>
      <c r="Q101" s="173">
        <v>1157</v>
      </c>
      <c r="R101" s="173">
        <v>394</v>
      </c>
      <c r="S101" s="173">
        <v>763</v>
      </c>
    </row>
    <row r="102" spans="1:19" s="171" customFormat="1" ht="13.5" customHeight="1" x14ac:dyDescent="0.15">
      <c r="A102" s="174" t="s">
        <v>100</v>
      </c>
      <c r="B102" s="170">
        <f t="shared" si="27"/>
        <v>20527</v>
      </c>
      <c r="C102" s="170">
        <f t="shared" ref="C102:C126" si="28">SUM(F102,I102,L102,O102,R102)</f>
        <v>7132</v>
      </c>
      <c r="D102" s="170">
        <f t="shared" ref="D102:D126" si="29">SUM(G102,J102,M102,P102,S102)</f>
        <v>13395</v>
      </c>
      <c r="E102" s="170">
        <f t="shared" ref="E102:S102" si="30">SUM(E103:E107)</f>
        <v>2421</v>
      </c>
      <c r="F102" s="170">
        <f t="shared" si="30"/>
        <v>987</v>
      </c>
      <c r="G102" s="170">
        <f t="shared" si="30"/>
        <v>1434</v>
      </c>
      <c r="H102" s="170">
        <f t="shared" si="30"/>
        <v>4121</v>
      </c>
      <c r="I102" s="170">
        <f t="shared" si="30"/>
        <v>1467</v>
      </c>
      <c r="J102" s="170">
        <f t="shared" si="30"/>
        <v>2654</v>
      </c>
      <c r="K102" s="170">
        <f t="shared" si="30"/>
        <v>3786</v>
      </c>
      <c r="L102" s="170">
        <f t="shared" si="30"/>
        <v>1332</v>
      </c>
      <c r="M102" s="170">
        <f t="shared" si="30"/>
        <v>2454</v>
      </c>
      <c r="N102" s="170">
        <f t="shared" si="30"/>
        <v>6157</v>
      </c>
      <c r="O102" s="170">
        <f t="shared" si="30"/>
        <v>2119</v>
      </c>
      <c r="P102" s="170">
        <f t="shared" si="30"/>
        <v>4038</v>
      </c>
      <c r="Q102" s="170">
        <f t="shared" si="30"/>
        <v>4042</v>
      </c>
      <c r="R102" s="170">
        <f t="shared" si="30"/>
        <v>1227</v>
      </c>
      <c r="S102" s="170">
        <f t="shared" si="30"/>
        <v>2815</v>
      </c>
    </row>
    <row r="103" spans="1:19" ht="13.5" customHeight="1" x14ac:dyDescent="0.15">
      <c r="A103" s="172" t="s">
        <v>163</v>
      </c>
      <c r="B103" s="173">
        <f t="shared" si="27"/>
        <v>4949</v>
      </c>
      <c r="C103" s="173">
        <f t="shared" si="28"/>
        <v>1809</v>
      </c>
      <c r="D103" s="173">
        <f t="shared" si="29"/>
        <v>3140</v>
      </c>
      <c r="E103" s="173">
        <f>SUM(F103:G103)</f>
        <v>622</v>
      </c>
      <c r="F103" s="173">
        <v>279</v>
      </c>
      <c r="G103" s="173">
        <v>343</v>
      </c>
      <c r="H103" s="173">
        <f>SUM(I103:J103)</f>
        <v>971</v>
      </c>
      <c r="I103" s="173">
        <v>368</v>
      </c>
      <c r="J103" s="173">
        <v>603</v>
      </c>
      <c r="K103" s="173">
        <v>908</v>
      </c>
      <c r="L103" s="173">
        <v>334</v>
      </c>
      <c r="M103" s="173">
        <v>574</v>
      </c>
      <c r="N103" s="173">
        <v>1505</v>
      </c>
      <c r="O103" s="173">
        <v>536</v>
      </c>
      <c r="P103" s="173">
        <v>969</v>
      </c>
      <c r="Q103" s="173">
        <v>943</v>
      </c>
      <c r="R103" s="173">
        <v>292</v>
      </c>
      <c r="S103" s="173">
        <v>651</v>
      </c>
    </row>
    <row r="104" spans="1:19" ht="13.5" customHeight="1" x14ac:dyDescent="0.15">
      <c r="A104" s="172" t="s">
        <v>162</v>
      </c>
      <c r="B104" s="173">
        <f t="shared" si="27"/>
        <v>4805</v>
      </c>
      <c r="C104" s="173">
        <f t="shared" si="28"/>
        <v>1723</v>
      </c>
      <c r="D104" s="173">
        <f t="shared" si="29"/>
        <v>3082</v>
      </c>
      <c r="E104" s="173">
        <f>SUM(F104:G104)</f>
        <v>525</v>
      </c>
      <c r="F104" s="173">
        <v>203</v>
      </c>
      <c r="G104" s="173">
        <v>322</v>
      </c>
      <c r="H104" s="173">
        <f>SUM(I104:J104)</f>
        <v>940</v>
      </c>
      <c r="I104" s="173">
        <v>373</v>
      </c>
      <c r="J104" s="173">
        <v>567</v>
      </c>
      <c r="K104" s="173">
        <v>904</v>
      </c>
      <c r="L104" s="173">
        <v>327</v>
      </c>
      <c r="M104" s="173">
        <v>577</v>
      </c>
      <c r="N104" s="173">
        <v>1444</v>
      </c>
      <c r="O104" s="173">
        <v>510</v>
      </c>
      <c r="P104" s="173">
        <v>934</v>
      </c>
      <c r="Q104" s="173">
        <v>992</v>
      </c>
      <c r="R104" s="173">
        <v>310</v>
      </c>
      <c r="S104" s="173">
        <v>682</v>
      </c>
    </row>
    <row r="105" spans="1:19" ht="13.5" customHeight="1" x14ac:dyDescent="0.15">
      <c r="A105" s="172" t="s">
        <v>160</v>
      </c>
      <c r="B105" s="173">
        <f t="shared" si="27"/>
        <v>4307</v>
      </c>
      <c r="C105" s="173">
        <f t="shared" si="28"/>
        <v>1560</v>
      </c>
      <c r="D105" s="173">
        <f t="shared" si="29"/>
        <v>2747</v>
      </c>
      <c r="E105" s="173">
        <f>SUM(F105:G105)</f>
        <v>516</v>
      </c>
      <c r="F105" s="173">
        <v>219</v>
      </c>
      <c r="G105" s="173">
        <v>297</v>
      </c>
      <c r="H105" s="173">
        <f>SUM(I105:J105)</f>
        <v>828</v>
      </c>
      <c r="I105" s="173">
        <v>294</v>
      </c>
      <c r="J105" s="173">
        <v>534</v>
      </c>
      <c r="K105" s="173">
        <v>782</v>
      </c>
      <c r="L105" s="173">
        <v>281</v>
      </c>
      <c r="M105" s="173">
        <v>501</v>
      </c>
      <c r="N105" s="173">
        <v>1312</v>
      </c>
      <c r="O105" s="173">
        <v>480</v>
      </c>
      <c r="P105" s="173">
        <v>832</v>
      </c>
      <c r="Q105" s="173">
        <v>869</v>
      </c>
      <c r="R105" s="173">
        <v>286</v>
      </c>
      <c r="S105" s="173">
        <v>583</v>
      </c>
    </row>
    <row r="106" spans="1:19" ht="13.5" customHeight="1" x14ac:dyDescent="0.15">
      <c r="A106" s="172" t="s">
        <v>161</v>
      </c>
      <c r="B106" s="173">
        <f t="shared" si="27"/>
        <v>3424</v>
      </c>
      <c r="C106" s="173">
        <f t="shared" si="28"/>
        <v>1113</v>
      </c>
      <c r="D106" s="173">
        <f t="shared" si="29"/>
        <v>2311</v>
      </c>
      <c r="E106" s="173">
        <f>SUM(F106:G106)</f>
        <v>411</v>
      </c>
      <c r="F106" s="173">
        <v>161</v>
      </c>
      <c r="G106" s="173">
        <v>250</v>
      </c>
      <c r="H106" s="173">
        <f>SUM(I106:J106)</f>
        <v>741</v>
      </c>
      <c r="I106" s="173">
        <v>229</v>
      </c>
      <c r="J106" s="173">
        <v>512</v>
      </c>
      <c r="K106" s="173">
        <v>619</v>
      </c>
      <c r="L106" s="173">
        <v>210</v>
      </c>
      <c r="M106" s="173">
        <v>409</v>
      </c>
      <c r="N106" s="173">
        <v>1012</v>
      </c>
      <c r="O106" s="173">
        <v>333</v>
      </c>
      <c r="P106" s="173">
        <v>679</v>
      </c>
      <c r="Q106" s="173">
        <v>641</v>
      </c>
      <c r="R106" s="173">
        <v>180</v>
      </c>
      <c r="S106" s="173">
        <v>461</v>
      </c>
    </row>
    <row r="107" spans="1:19" ht="13.5" customHeight="1" x14ac:dyDescent="0.15">
      <c r="A107" s="172" t="s">
        <v>155</v>
      </c>
      <c r="B107" s="173">
        <f t="shared" si="27"/>
        <v>3042</v>
      </c>
      <c r="C107" s="173">
        <f t="shared" si="28"/>
        <v>927</v>
      </c>
      <c r="D107" s="173">
        <f t="shared" si="29"/>
        <v>2115</v>
      </c>
      <c r="E107" s="173">
        <f>SUM(F107:G107)</f>
        <v>347</v>
      </c>
      <c r="F107" s="173">
        <v>125</v>
      </c>
      <c r="G107" s="173">
        <v>222</v>
      </c>
      <c r="H107" s="173">
        <f>SUM(I107:J107)</f>
        <v>641</v>
      </c>
      <c r="I107" s="173">
        <v>203</v>
      </c>
      <c r="J107" s="173">
        <v>438</v>
      </c>
      <c r="K107" s="173">
        <v>573</v>
      </c>
      <c r="L107" s="173">
        <v>180</v>
      </c>
      <c r="M107" s="173">
        <v>393</v>
      </c>
      <c r="N107" s="173">
        <v>884</v>
      </c>
      <c r="O107" s="173">
        <v>260</v>
      </c>
      <c r="P107" s="173">
        <v>624</v>
      </c>
      <c r="Q107" s="173">
        <v>597</v>
      </c>
      <c r="R107" s="173">
        <v>159</v>
      </c>
      <c r="S107" s="173">
        <v>438</v>
      </c>
    </row>
    <row r="108" spans="1:19" s="171" customFormat="1" ht="13.5" customHeight="1" x14ac:dyDescent="0.15">
      <c r="A108" s="174" t="s">
        <v>107</v>
      </c>
      <c r="B108" s="170">
        <f t="shared" si="27"/>
        <v>9843</v>
      </c>
      <c r="C108" s="170">
        <f t="shared" si="28"/>
        <v>2635</v>
      </c>
      <c r="D108" s="170">
        <f t="shared" si="29"/>
        <v>7208</v>
      </c>
      <c r="E108" s="170">
        <f t="shared" ref="E108:S108" si="31">SUM(E109:E113)</f>
        <v>1147</v>
      </c>
      <c r="F108" s="170">
        <f t="shared" si="31"/>
        <v>364</v>
      </c>
      <c r="G108" s="170">
        <f t="shared" si="31"/>
        <v>783</v>
      </c>
      <c r="H108" s="170">
        <f t="shared" si="31"/>
        <v>1961</v>
      </c>
      <c r="I108" s="170">
        <f t="shared" si="31"/>
        <v>536</v>
      </c>
      <c r="J108" s="170">
        <f t="shared" si="31"/>
        <v>1425</v>
      </c>
      <c r="K108" s="170">
        <f t="shared" si="31"/>
        <v>1824</v>
      </c>
      <c r="L108" s="170">
        <f t="shared" si="31"/>
        <v>512</v>
      </c>
      <c r="M108" s="170">
        <f t="shared" si="31"/>
        <v>1312</v>
      </c>
      <c r="N108" s="170">
        <f t="shared" si="31"/>
        <v>3024</v>
      </c>
      <c r="O108" s="170">
        <f t="shared" si="31"/>
        <v>792</v>
      </c>
      <c r="P108" s="170">
        <f t="shared" si="31"/>
        <v>2232</v>
      </c>
      <c r="Q108" s="170">
        <f t="shared" si="31"/>
        <v>1887</v>
      </c>
      <c r="R108" s="170">
        <f t="shared" si="31"/>
        <v>431</v>
      </c>
      <c r="S108" s="170">
        <f t="shared" si="31"/>
        <v>1456</v>
      </c>
    </row>
    <row r="109" spans="1:19" ht="13.5" customHeight="1" x14ac:dyDescent="0.15">
      <c r="A109" s="172" t="s">
        <v>153</v>
      </c>
      <c r="B109" s="173">
        <f t="shared" si="27"/>
        <v>2463</v>
      </c>
      <c r="C109" s="173">
        <f t="shared" si="28"/>
        <v>707</v>
      </c>
      <c r="D109" s="173">
        <f t="shared" si="29"/>
        <v>1756</v>
      </c>
      <c r="E109" s="173">
        <f>SUM(F109:G109)</f>
        <v>280</v>
      </c>
      <c r="F109" s="173">
        <v>97</v>
      </c>
      <c r="G109" s="173">
        <v>183</v>
      </c>
      <c r="H109" s="173">
        <f>SUM(I109:J109)</f>
        <v>497</v>
      </c>
      <c r="I109" s="173">
        <v>149</v>
      </c>
      <c r="J109" s="173">
        <v>348</v>
      </c>
      <c r="K109" s="173">
        <v>417</v>
      </c>
      <c r="L109" s="173">
        <v>127</v>
      </c>
      <c r="M109" s="173">
        <v>290</v>
      </c>
      <c r="N109" s="173">
        <v>781</v>
      </c>
      <c r="O109" s="173">
        <v>223</v>
      </c>
      <c r="P109" s="173">
        <v>558</v>
      </c>
      <c r="Q109" s="173">
        <v>488</v>
      </c>
      <c r="R109" s="173">
        <v>111</v>
      </c>
      <c r="S109" s="173">
        <v>377</v>
      </c>
    </row>
    <row r="110" spans="1:19" ht="13.5" customHeight="1" x14ac:dyDescent="0.15">
      <c r="A110" s="172" t="s">
        <v>164</v>
      </c>
      <c r="B110" s="173">
        <f t="shared" si="27"/>
        <v>2378</v>
      </c>
      <c r="C110" s="173">
        <f t="shared" si="28"/>
        <v>600</v>
      </c>
      <c r="D110" s="173">
        <f t="shared" si="29"/>
        <v>1778</v>
      </c>
      <c r="E110" s="173">
        <f>SUM(F110:G110)</f>
        <v>272</v>
      </c>
      <c r="F110" s="173">
        <v>83</v>
      </c>
      <c r="G110" s="173">
        <v>189</v>
      </c>
      <c r="H110" s="173">
        <f>SUM(I110:J110)</f>
        <v>430</v>
      </c>
      <c r="I110" s="173">
        <v>102</v>
      </c>
      <c r="J110" s="173">
        <v>328</v>
      </c>
      <c r="K110" s="173">
        <v>461</v>
      </c>
      <c r="L110" s="173">
        <v>130</v>
      </c>
      <c r="M110" s="173">
        <v>331</v>
      </c>
      <c r="N110" s="173">
        <v>716</v>
      </c>
      <c r="O110" s="173">
        <v>169</v>
      </c>
      <c r="P110" s="173">
        <v>547</v>
      </c>
      <c r="Q110" s="173">
        <v>499</v>
      </c>
      <c r="R110" s="173">
        <v>116</v>
      </c>
      <c r="S110" s="173">
        <v>383</v>
      </c>
    </row>
    <row r="111" spans="1:19" ht="13.5" customHeight="1" x14ac:dyDescent="0.15">
      <c r="A111" s="172" t="s">
        <v>159</v>
      </c>
      <c r="B111" s="173">
        <f t="shared" si="27"/>
        <v>2102</v>
      </c>
      <c r="C111" s="173">
        <f t="shared" si="28"/>
        <v>594</v>
      </c>
      <c r="D111" s="173">
        <f t="shared" si="29"/>
        <v>1508</v>
      </c>
      <c r="E111" s="173">
        <f>SUM(F111:G111)</f>
        <v>244</v>
      </c>
      <c r="F111" s="173">
        <v>77</v>
      </c>
      <c r="G111" s="173">
        <v>167</v>
      </c>
      <c r="H111" s="173">
        <f>SUM(I111:J111)</f>
        <v>442</v>
      </c>
      <c r="I111" s="173">
        <v>126</v>
      </c>
      <c r="J111" s="173">
        <v>316</v>
      </c>
      <c r="K111" s="173">
        <v>400</v>
      </c>
      <c r="L111" s="173">
        <v>115</v>
      </c>
      <c r="M111" s="173">
        <v>285</v>
      </c>
      <c r="N111" s="173">
        <v>631</v>
      </c>
      <c r="O111" s="173">
        <v>185</v>
      </c>
      <c r="P111" s="173">
        <v>446</v>
      </c>
      <c r="Q111" s="173">
        <v>385</v>
      </c>
      <c r="R111" s="173">
        <v>91</v>
      </c>
      <c r="S111" s="173">
        <v>294</v>
      </c>
    </row>
    <row r="112" spans="1:19" ht="13.5" customHeight="1" x14ac:dyDescent="0.15">
      <c r="A112" s="172" t="s">
        <v>147</v>
      </c>
      <c r="B112" s="173">
        <f t="shared" si="27"/>
        <v>1556</v>
      </c>
      <c r="C112" s="173">
        <f t="shared" si="28"/>
        <v>411</v>
      </c>
      <c r="D112" s="173">
        <f t="shared" si="29"/>
        <v>1145</v>
      </c>
      <c r="E112" s="173">
        <f>SUM(F112:G112)</f>
        <v>184</v>
      </c>
      <c r="F112" s="173">
        <v>67</v>
      </c>
      <c r="G112" s="173">
        <v>117</v>
      </c>
      <c r="H112" s="173">
        <f>SUM(I112:J112)</f>
        <v>321</v>
      </c>
      <c r="I112" s="173">
        <v>91</v>
      </c>
      <c r="J112" s="173">
        <v>230</v>
      </c>
      <c r="K112" s="173">
        <v>273</v>
      </c>
      <c r="L112" s="173">
        <v>69</v>
      </c>
      <c r="M112" s="173">
        <v>204</v>
      </c>
      <c r="N112" s="173">
        <v>494</v>
      </c>
      <c r="O112" s="173">
        <v>111</v>
      </c>
      <c r="P112" s="173">
        <v>383</v>
      </c>
      <c r="Q112" s="173">
        <v>284</v>
      </c>
      <c r="R112" s="173">
        <v>73</v>
      </c>
      <c r="S112" s="173">
        <v>211</v>
      </c>
    </row>
    <row r="113" spans="1:19" ht="13.5" customHeight="1" x14ac:dyDescent="0.15">
      <c r="A113" s="172" t="s">
        <v>157</v>
      </c>
      <c r="B113" s="173">
        <f t="shared" si="27"/>
        <v>1344</v>
      </c>
      <c r="C113" s="173">
        <f t="shared" si="28"/>
        <v>323</v>
      </c>
      <c r="D113" s="173">
        <f t="shared" si="29"/>
        <v>1021</v>
      </c>
      <c r="E113" s="173">
        <f>SUM(F113:G113)</f>
        <v>167</v>
      </c>
      <c r="F113" s="173">
        <v>40</v>
      </c>
      <c r="G113" s="173">
        <v>127</v>
      </c>
      <c r="H113" s="173">
        <f>SUM(I113:J113)</f>
        <v>271</v>
      </c>
      <c r="I113" s="173">
        <v>68</v>
      </c>
      <c r="J113" s="173">
        <v>203</v>
      </c>
      <c r="K113" s="173">
        <v>273</v>
      </c>
      <c r="L113" s="173">
        <v>71</v>
      </c>
      <c r="M113" s="173">
        <v>202</v>
      </c>
      <c r="N113" s="173">
        <v>402</v>
      </c>
      <c r="O113" s="173">
        <v>104</v>
      </c>
      <c r="P113" s="173">
        <v>298</v>
      </c>
      <c r="Q113" s="173">
        <v>231</v>
      </c>
      <c r="R113" s="173">
        <v>40</v>
      </c>
      <c r="S113" s="173">
        <v>191</v>
      </c>
    </row>
    <row r="114" spans="1:19" s="171" customFormat="1" ht="13.5" customHeight="1" x14ac:dyDescent="0.15">
      <c r="A114" s="174" t="s">
        <v>116</v>
      </c>
      <c r="B114" s="170">
        <f t="shared" si="27"/>
        <v>3277</v>
      </c>
      <c r="C114" s="170">
        <f t="shared" si="28"/>
        <v>692</v>
      </c>
      <c r="D114" s="170">
        <f t="shared" si="29"/>
        <v>2585</v>
      </c>
      <c r="E114" s="170">
        <f t="shared" ref="E114:S114" si="32">SUM(E115:E119)</f>
        <v>373</v>
      </c>
      <c r="F114" s="170">
        <f t="shared" si="32"/>
        <v>103</v>
      </c>
      <c r="G114" s="170">
        <f t="shared" si="32"/>
        <v>270</v>
      </c>
      <c r="H114" s="170">
        <f t="shared" si="32"/>
        <v>699</v>
      </c>
      <c r="I114" s="170">
        <f t="shared" si="32"/>
        <v>144</v>
      </c>
      <c r="J114" s="170">
        <f t="shared" si="32"/>
        <v>555</v>
      </c>
      <c r="K114" s="170">
        <f t="shared" si="32"/>
        <v>601</v>
      </c>
      <c r="L114" s="170">
        <f t="shared" si="32"/>
        <v>130</v>
      </c>
      <c r="M114" s="170">
        <f t="shared" si="32"/>
        <v>471</v>
      </c>
      <c r="N114" s="170">
        <f t="shared" si="32"/>
        <v>937</v>
      </c>
      <c r="O114" s="170">
        <f t="shared" si="32"/>
        <v>194</v>
      </c>
      <c r="P114" s="170">
        <f t="shared" si="32"/>
        <v>743</v>
      </c>
      <c r="Q114" s="170">
        <f t="shared" si="32"/>
        <v>667</v>
      </c>
      <c r="R114" s="170">
        <f t="shared" si="32"/>
        <v>121</v>
      </c>
      <c r="S114" s="170">
        <f t="shared" si="32"/>
        <v>546</v>
      </c>
    </row>
    <row r="115" spans="1:19" ht="13.5" customHeight="1" x14ac:dyDescent="0.15">
      <c r="A115" s="172" t="s">
        <v>150</v>
      </c>
      <c r="B115" s="173">
        <f t="shared" si="27"/>
        <v>966</v>
      </c>
      <c r="C115" s="173">
        <f t="shared" si="28"/>
        <v>221</v>
      </c>
      <c r="D115" s="173">
        <f t="shared" si="29"/>
        <v>745</v>
      </c>
      <c r="E115" s="173">
        <f>SUM(F115:G115)</f>
        <v>105</v>
      </c>
      <c r="F115" s="173">
        <v>36</v>
      </c>
      <c r="G115" s="173">
        <v>69</v>
      </c>
      <c r="H115" s="173">
        <f>SUM(I115:J115)</f>
        <v>194</v>
      </c>
      <c r="I115" s="173">
        <v>43</v>
      </c>
      <c r="J115" s="173">
        <v>151</v>
      </c>
      <c r="K115" s="173">
        <v>166</v>
      </c>
      <c r="L115" s="173">
        <v>37</v>
      </c>
      <c r="M115" s="173">
        <v>129</v>
      </c>
      <c r="N115" s="173">
        <v>313</v>
      </c>
      <c r="O115" s="173">
        <v>69</v>
      </c>
      <c r="P115" s="173">
        <v>244</v>
      </c>
      <c r="Q115" s="173">
        <v>188</v>
      </c>
      <c r="R115" s="173">
        <v>36</v>
      </c>
      <c r="S115" s="173">
        <v>152</v>
      </c>
    </row>
    <row r="116" spans="1:19" ht="13.5" customHeight="1" x14ac:dyDescent="0.15">
      <c r="A116" s="172" t="s">
        <v>171</v>
      </c>
      <c r="B116" s="173">
        <f t="shared" si="27"/>
        <v>780</v>
      </c>
      <c r="C116" s="173">
        <f t="shared" si="28"/>
        <v>155</v>
      </c>
      <c r="D116" s="173">
        <f t="shared" si="29"/>
        <v>625</v>
      </c>
      <c r="E116" s="173">
        <f>SUM(F116:G116)</f>
        <v>85</v>
      </c>
      <c r="F116" s="173">
        <v>26</v>
      </c>
      <c r="G116" s="173">
        <v>59</v>
      </c>
      <c r="H116" s="173">
        <f>SUM(I116:J116)</f>
        <v>173</v>
      </c>
      <c r="I116" s="173">
        <v>26</v>
      </c>
      <c r="J116" s="173">
        <v>147</v>
      </c>
      <c r="K116" s="173">
        <v>143</v>
      </c>
      <c r="L116" s="173">
        <v>30</v>
      </c>
      <c r="M116" s="173">
        <v>113</v>
      </c>
      <c r="N116" s="173">
        <v>209</v>
      </c>
      <c r="O116" s="173">
        <v>46</v>
      </c>
      <c r="P116" s="173">
        <v>163</v>
      </c>
      <c r="Q116" s="173">
        <v>170</v>
      </c>
      <c r="R116" s="173">
        <v>27</v>
      </c>
      <c r="S116" s="173">
        <v>143</v>
      </c>
    </row>
    <row r="117" spans="1:19" ht="13.5" customHeight="1" x14ac:dyDescent="0.15">
      <c r="A117" s="172" t="s">
        <v>158</v>
      </c>
      <c r="B117" s="173">
        <f t="shared" si="27"/>
        <v>524</v>
      </c>
      <c r="C117" s="173">
        <f t="shared" si="28"/>
        <v>120</v>
      </c>
      <c r="D117" s="173">
        <f t="shared" si="29"/>
        <v>404</v>
      </c>
      <c r="E117" s="173">
        <f>SUM(F117:G117)</f>
        <v>76</v>
      </c>
      <c r="F117" s="173">
        <v>17</v>
      </c>
      <c r="G117" s="173">
        <v>59</v>
      </c>
      <c r="H117" s="173">
        <f>SUM(I117:J117)</f>
        <v>112</v>
      </c>
      <c r="I117" s="173">
        <v>25</v>
      </c>
      <c r="J117" s="173">
        <v>87</v>
      </c>
      <c r="K117" s="173">
        <v>84</v>
      </c>
      <c r="L117" s="173">
        <v>21</v>
      </c>
      <c r="M117" s="173">
        <v>63</v>
      </c>
      <c r="N117" s="173">
        <v>137</v>
      </c>
      <c r="O117" s="173">
        <v>26</v>
      </c>
      <c r="P117" s="173">
        <v>111</v>
      </c>
      <c r="Q117" s="173">
        <v>115</v>
      </c>
      <c r="R117" s="173">
        <v>31</v>
      </c>
      <c r="S117" s="173">
        <v>84</v>
      </c>
    </row>
    <row r="118" spans="1:19" ht="13.5" customHeight="1" x14ac:dyDescent="0.15">
      <c r="A118" s="172" t="s">
        <v>154</v>
      </c>
      <c r="B118" s="173">
        <f t="shared" si="27"/>
        <v>595</v>
      </c>
      <c r="C118" s="173">
        <f t="shared" si="28"/>
        <v>122</v>
      </c>
      <c r="D118" s="173">
        <f t="shared" si="29"/>
        <v>473</v>
      </c>
      <c r="E118" s="173">
        <f>SUM(F118:G118)</f>
        <v>61</v>
      </c>
      <c r="F118" s="173">
        <v>14</v>
      </c>
      <c r="G118" s="173">
        <v>47</v>
      </c>
      <c r="H118" s="173">
        <f>SUM(I118:J118)</f>
        <v>131</v>
      </c>
      <c r="I118" s="173">
        <v>31</v>
      </c>
      <c r="J118" s="173">
        <v>100</v>
      </c>
      <c r="K118" s="173">
        <v>124</v>
      </c>
      <c r="L118" s="173">
        <v>27</v>
      </c>
      <c r="M118" s="173">
        <v>97</v>
      </c>
      <c r="N118" s="173">
        <v>166</v>
      </c>
      <c r="O118" s="173">
        <v>37</v>
      </c>
      <c r="P118" s="173">
        <v>129</v>
      </c>
      <c r="Q118" s="173">
        <v>113</v>
      </c>
      <c r="R118" s="173">
        <v>13</v>
      </c>
      <c r="S118" s="173">
        <v>100</v>
      </c>
    </row>
    <row r="119" spans="1:19" ht="13.5" customHeight="1" x14ac:dyDescent="0.15">
      <c r="A119" s="172" t="s">
        <v>148</v>
      </c>
      <c r="B119" s="173">
        <f t="shared" si="27"/>
        <v>412</v>
      </c>
      <c r="C119" s="173">
        <f t="shared" si="28"/>
        <v>74</v>
      </c>
      <c r="D119" s="173">
        <f t="shared" si="29"/>
        <v>338</v>
      </c>
      <c r="E119" s="173">
        <f>SUM(F119:G119)</f>
        <v>46</v>
      </c>
      <c r="F119" s="173">
        <v>10</v>
      </c>
      <c r="G119" s="173">
        <v>36</v>
      </c>
      <c r="H119" s="173">
        <f>SUM(I119:J119)</f>
        <v>89</v>
      </c>
      <c r="I119" s="173">
        <v>19</v>
      </c>
      <c r="J119" s="173">
        <v>70</v>
      </c>
      <c r="K119" s="173">
        <v>84</v>
      </c>
      <c r="L119" s="173">
        <v>15</v>
      </c>
      <c r="M119" s="173">
        <v>69</v>
      </c>
      <c r="N119" s="173">
        <v>112</v>
      </c>
      <c r="O119" s="173">
        <v>16</v>
      </c>
      <c r="P119" s="173">
        <v>96</v>
      </c>
      <c r="Q119" s="173">
        <v>81</v>
      </c>
      <c r="R119" s="173">
        <v>14</v>
      </c>
      <c r="S119" s="173">
        <v>67</v>
      </c>
    </row>
    <row r="120" spans="1:19" s="171" customFormat="1" ht="13.5" customHeight="1" x14ac:dyDescent="0.15">
      <c r="A120" s="174" t="s">
        <v>117</v>
      </c>
      <c r="B120" s="170">
        <f t="shared" si="27"/>
        <v>825</v>
      </c>
      <c r="C120" s="170">
        <f t="shared" si="28"/>
        <v>118</v>
      </c>
      <c r="D120" s="170">
        <f t="shared" si="29"/>
        <v>707</v>
      </c>
      <c r="E120" s="170">
        <f t="shared" ref="E120:S120" si="33">SUM(E121:E125)</f>
        <v>107</v>
      </c>
      <c r="F120" s="170">
        <f t="shared" si="33"/>
        <v>24</v>
      </c>
      <c r="G120" s="170">
        <f t="shared" si="33"/>
        <v>83</v>
      </c>
      <c r="H120" s="170">
        <f t="shared" si="33"/>
        <v>162</v>
      </c>
      <c r="I120" s="170">
        <f t="shared" si="33"/>
        <v>19</v>
      </c>
      <c r="J120" s="170">
        <f t="shared" si="33"/>
        <v>143</v>
      </c>
      <c r="K120" s="170">
        <f t="shared" si="33"/>
        <v>163</v>
      </c>
      <c r="L120" s="170">
        <f t="shared" si="33"/>
        <v>24</v>
      </c>
      <c r="M120" s="170">
        <f t="shared" si="33"/>
        <v>139</v>
      </c>
      <c r="N120" s="170">
        <f t="shared" si="33"/>
        <v>235</v>
      </c>
      <c r="O120" s="170">
        <f t="shared" si="33"/>
        <v>33</v>
      </c>
      <c r="P120" s="170">
        <f t="shared" si="33"/>
        <v>202</v>
      </c>
      <c r="Q120" s="170">
        <f t="shared" si="33"/>
        <v>158</v>
      </c>
      <c r="R120" s="170">
        <f t="shared" si="33"/>
        <v>18</v>
      </c>
      <c r="S120" s="170">
        <f t="shared" si="33"/>
        <v>140</v>
      </c>
    </row>
    <row r="121" spans="1:19" ht="13.5" customHeight="1" x14ac:dyDescent="0.15">
      <c r="A121" s="172" t="s">
        <v>152</v>
      </c>
      <c r="B121" s="173">
        <f t="shared" si="27"/>
        <v>297</v>
      </c>
      <c r="C121" s="173">
        <f t="shared" si="28"/>
        <v>36</v>
      </c>
      <c r="D121" s="173">
        <f t="shared" si="29"/>
        <v>261</v>
      </c>
      <c r="E121" s="173">
        <f t="shared" ref="E121:E126" si="34">SUM(F121:G121)</f>
        <v>39</v>
      </c>
      <c r="F121" s="173">
        <v>6</v>
      </c>
      <c r="G121" s="173">
        <v>33</v>
      </c>
      <c r="H121" s="173">
        <f t="shared" ref="H121:H126" si="35">SUM(I121:J121)</f>
        <v>53</v>
      </c>
      <c r="I121" s="173">
        <v>6</v>
      </c>
      <c r="J121" s="173">
        <v>47</v>
      </c>
      <c r="K121" s="173">
        <v>62</v>
      </c>
      <c r="L121" s="173">
        <v>11</v>
      </c>
      <c r="M121" s="173">
        <v>51</v>
      </c>
      <c r="N121" s="173">
        <v>78</v>
      </c>
      <c r="O121" s="173">
        <v>5</v>
      </c>
      <c r="P121" s="173">
        <v>73</v>
      </c>
      <c r="Q121" s="173">
        <v>65</v>
      </c>
      <c r="R121" s="173">
        <v>8</v>
      </c>
      <c r="S121" s="173">
        <v>57</v>
      </c>
    </row>
    <row r="122" spans="1:19" ht="13.5" customHeight="1" x14ac:dyDescent="0.15">
      <c r="A122" s="172" t="s">
        <v>149</v>
      </c>
      <c r="B122" s="173">
        <f t="shared" si="27"/>
        <v>210</v>
      </c>
      <c r="C122" s="173">
        <f t="shared" si="28"/>
        <v>32</v>
      </c>
      <c r="D122" s="173">
        <f t="shared" si="29"/>
        <v>178</v>
      </c>
      <c r="E122" s="173">
        <f t="shared" si="34"/>
        <v>24</v>
      </c>
      <c r="F122" s="173">
        <v>9</v>
      </c>
      <c r="G122" s="173">
        <v>15</v>
      </c>
      <c r="H122" s="173">
        <f t="shared" si="35"/>
        <v>40</v>
      </c>
      <c r="I122" s="173">
        <v>5</v>
      </c>
      <c r="J122" s="173">
        <v>35</v>
      </c>
      <c r="K122" s="173">
        <v>37</v>
      </c>
      <c r="L122" s="173">
        <v>5</v>
      </c>
      <c r="M122" s="173">
        <v>32</v>
      </c>
      <c r="N122" s="173">
        <v>70</v>
      </c>
      <c r="O122" s="173">
        <v>10</v>
      </c>
      <c r="P122" s="173">
        <v>60</v>
      </c>
      <c r="Q122" s="173">
        <v>39</v>
      </c>
      <c r="R122" s="173">
        <v>3</v>
      </c>
      <c r="S122" s="173">
        <v>36</v>
      </c>
    </row>
    <row r="123" spans="1:19" ht="13.5" customHeight="1" x14ac:dyDescent="0.15">
      <c r="A123" s="172" t="s">
        <v>172</v>
      </c>
      <c r="B123" s="173">
        <f t="shared" si="27"/>
        <v>146</v>
      </c>
      <c r="C123" s="173">
        <f t="shared" si="28"/>
        <v>30</v>
      </c>
      <c r="D123" s="173">
        <f t="shared" si="29"/>
        <v>116</v>
      </c>
      <c r="E123" s="173">
        <f t="shared" si="34"/>
        <v>20</v>
      </c>
      <c r="F123" s="173">
        <v>5</v>
      </c>
      <c r="G123" s="173">
        <v>15</v>
      </c>
      <c r="H123" s="173">
        <f t="shared" si="35"/>
        <v>29</v>
      </c>
      <c r="I123" s="173">
        <v>4</v>
      </c>
      <c r="J123" s="173">
        <v>25</v>
      </c>
      <c r="K123" s="173">
        <v>28</v>
      </c>
      <c r="L123" s="173">
        <v>4</v>
      </c>
      <c r="M123" s="173">
        <v>24</v>
      </c>
      <c r="N123" s="173">
        <v>44</v>
      </c>
      <c r="O123" s="173">
        <v>11</v>
      </c>
      <c r="P123" s="173">
        <v>33</v>
      </c>
      <c r="Q123" s="173">
        <v>25</v>
      </c>
      <c r="R123" s="173">
        <v>6</v>
      </c>
      <c r="S123" s="173">
        <v>19</v>
      </c>
    </row>
    <row r="124" spans="1:19" ht="13.5" customHeight="1" x14ac:dyDescent="0.15">
      <c r="A124" s="172" t="s">
        <v>156</v>
      </c>
      <c r="B124" s="173">
        <f t="shared" si="27"/>
        <v>103</v>
      </c>
      <c r="C124" s="173">
        <f t="shared" si="28"/>
        <v>11</v>
      </c>
      <c r="D124" s="173">
        <f t="shared" si="29"/>
        <v>92</v>
      </c>
      <c r="E124" s="173">
        <f t="shared" si="34"/>
        <v>16</v>
      </c>
      <c r="F124" s="173">
        <v>2</v>
      </c>
      <c r="G124" s="173">
        <v>14</v>
      </c>
      <c r="H124" s="173">
        <f t="shared" si="35"/>
        <v>22</v>
      </c>
      <c r="I124" s="173">
        <v>3</v>
      </c>
      <c r="J124" s="173">
        <v>19</v>
      </c>
      <c r="K124" s="173">
        <v>23</v>
      </c>
      <c r="L124" s="173">
        <v>1</v>
      </c>
      <c r="M124" s="173">
        <v>22</v>
      </c>
      <c r="N124" s="173">
        <v>25</v>
      </c>
      <c r="O124" s="173">
        <v>4</v>
      </c>
      <c r="P124" s="173">
        <v>21</v>
      </c>
      <c r="Q124" s="173">
        <v>17</v>
      </c>
      <c r="R124" s="173">
        <v>1</v>
      </c>
      <c r="S124" s="173">
        <v>16</v>
      </c>
    </row>
    <row r="125" spans="1:19" ht="13.5" customHeight="1" x14ac:dyDescent="0.15">
      <c r="A125" s="172" t="s">
        <v>151</v>
      </c>
      <c r="B125" s="178">
        <f t="shared" si="27"/>
        <v>69</v>
      </c>
      <c r="C125" s="173">
        <f t="shared" si="28"/>
        <v>9</v>
      </c>
      <c r="D125" s="173">
        <f t="shared" si="29"/>
        <v>60</v>
      </c>
      <c r="E125" s="173">
        <f t="shared" si="34"/>
        <v>8</v>
      </c>
      <c r="F125" s="173">
        <v>2</v>
      </c>
      <c r="G125" s="173">
        <v>6</v>
      </c>
      <c r="H125" s="173">
        <f t="shared" si="35"/>
        <v>18</v>
      </c>
      <c r="I125" s="173">
        <v>1</v>
      </c>
      <c r="J125" s="173">
        <v>17</v>
      </c>
      <c r="K125" s="173">
        <v>13</v>
      </c>
      <c r="L125" s="173">
        <v>3</v>
      </c>
      <c r="M125" s="173">
        <v>10</v>
      </c>
      <c r="N125" s="173">
        <v>18</v>
      </c>
      <c r="O125" s="173">
        <v>3</v>
      </c>
      <c r="P125" s="173">
        <v>15</v>
      </c>
      <c r="Q125" s="173">
        <v>12</v>
      </c>
      <c r="R125" s="173">
        <v>0</v>
      </c>
      <c r="S125" s="173">
        <v>12</v>
      </c>
    </row>
    <row r="126" spans="1:19" s="171" customFormat="1" ht="13.5" customHeight="1" x14ac:dyDescent="0.15">
      <c r="A126" s="179" t="s">
        <v>125</v>
      </c>
      <c r="B126" s="180">
        <f t="shared" si="27"/>
        <v>350</v>
      </c>
      <c r="C126" s="181">
        <f t="shared" si="28"/>
        <v>39</v>
      </c>
      <c r="D126" s="181">
        <f t="shared" si="29"/>
        <v>311</v>
      </c>
      <c r="E126" s="181">
        <f t="shared" si="34"/>
        <v>51</v>
      </c>
      <c r="F126" s="181">
        <v>8</v>
      </c>
      <c r="G126" s="181">
        <v>43</v>
      </c>
      <c r="H126" s="181">
        <f t="shared" si="35"/>
        <v>62</v>
      </c>
      <c r="I126" s="181">
        <v>6</v>
      </c>
      <c r="J126" s="181">
        <v>56</v>
      </c>
      <c r="K126" s="181">
        <f>SUM(L126:M126)</f>
        <v>85</v>
      </c>
      <c r="L126" s="181">
        <v>10</v>
      </c>
      <c r="M126" s="181">
        <v>75</v>
      </c>
      <c r="N126" s="181">
        <f>SUM(O126:P126)</f>
        <v>101</v>
      </c>
      <c r="O126" s="181">
        <v>13</v>
      </c>
      <c r="P126" s="181">
        <v>88</v>
      </c>
      <c r="Q126" s="181">
        <f>SUM(R126:S126)</f>
        <v>51</v>
      </c>
      <c r="R126" s="181">
        <v>2</v>
      </c>
      <c r="S126" s="181">
        <v>49</v>
      </c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27"/>
  <sheetViews>
    <sheetView zoomScaleNormal="100" workbookViewId="0">
      <selection sqref="A1:G1"/>
    </sheetView>
  </sheetViews>
  <sheetFormatPr defaultColWidth="8.88671875" defaultRowHeight="13.5" x14ac:dyDescent="0.15"/>
  <cols>
    <col min="1" max="1" width="10.21875" style="182" customWidth="1"/>
    <col min="2" max="2" width="12.33203125" style="159" customWidth="1"/>
    <col min="3" max="4" width="10.44140625" style="159" customWidth="1"/>
    <col min="5" max="19" width="10" style="159" customWidth="1"/>
    <col min="20" max="16384" width="8.88671875" style="159"/>
  </cols>
  <sheetData>
    <row r="1" spans="1:20" ht="22.5" x14ac:dyDescent="0.15">
      <c r="A1" s="355" t="s">
        <v>336</v>
      </c>
      <c r="B1" s="355"/>
      <c r="C1" s="355"/>
      <c r="D1" s="355"/>
      <c r="E1" s="355"/>
      <c r="F1" s="355"/>
      <c r="G1" s="355"/>
    </row>
    <row r="2" spans="1:20" ht="18.75" x14ac:dyDescent="0.15">
      <c r="A2" s="160"/>
      <c r="D2"/>
      <c r="E2"/>
      <c r="F2"/>
      <c r="G2"/>
      <c r="H2"/>
      <c r="P2"/>
      <c r="Q2"/>
      <c r="R2"/>
      <c r="S2"/>
      <c r="T2"/>
    </row>
    <row r="3" spans="1:20" ht="24.75" customHeight="1" x14ac:dyDescent="0.15">
      <c r="A3" s="161" t="s">
        <v>219</v>
      </c>
      <c r="B3" s="380" t="s">
        <v>127</v>
      </c>
      <c r="C3" s="380"/>
      <c r="D3" s="380"/>
      <c r="E3" s="382" t="s">
        <v>129</v>
      </c>
      <c r="F3" s="382"/>
      <c r="G3" s="382"/>
      <c r="H3" s="380" t="s">
        <v>132</v>
      </c>
      <c r="I3" s="380"/>
      <c r="J3" s="380"/>
      <c r="K3" s="380" t="s">
        <v>128</v>
      </c>
      <c r="L3" s="380"/>
      <c r="M3" s="380"/>
      <c r="N3" s="380" t="s">
        <v>130</v>
      </c>
      <c r="O3" s="380"/>
      <c r="P3" s="380"/>
      <c r="Q3" s="382" t="s">
        <v>131</v>
      </c>
      <c r="R3" s="382"/>
      <c r="S3" s="382"/>
      <c r="T3"/>
    </row>
    <row r="4" spans="1:20" ht="24.75" customHeight="1" x14ac:dyDescent="0.15">
      <c r="A4" s="185" t="s">
        <v>343</v>
      </c>
      <c r="B4" s="186" t="s">
        <v>3</v>
      </c>
      <c r="C4" s="187" t="s">
        <v>1</v>
      </c>
      <c r="D4" s="187" t="s">
        <v>2</v>
      </c>
      <c r="E4" s="187" t="s">
        <v>3</v>
      </c>
      <c r="F4" s="187" t="s">
        <v>1</v>
      </c>
      <c r="G4" s="187" t="s">
        <v>2</v>
      </c>
      <c r="H4" s="164" t="s">
        <v>3</v>
      </c>
      <c r="I4" s="164" t="s">
        <v>1</v>
      </c>
      <c r="J4" s="164" t="s">
        <v>2</v>
      </c>
      <c r="K4" s="187" t="s">
        <v>3</v>
      </c>
      <c r="L4" s="187" t="s">
        <v>1</v>
      </c>
      <c r="M4" s="187" t="s">
        <v>2</v>
      </c>
      <c r="N4" s="164" t="s">
        <v>3</v>
      </c>
      <c r="O4" s="164" t="s">
        <v>1</v>
      </c>
      <c r="P4" s="164" t="s">
        <v>2</v>
      </c>
      <c r="Q4" s="187" t="s">
        <v>3</v>
      </c>
      <c r="R4" s="187" t="s">
        <v>1</v>
      </c>
      <c r="S4" s="187" t="s">
        <v>2</v>
      </c>
      <c r="T4"/>
    </row>
    <row r="5" spans="1:20" s="168" customFormat="1" ht="25.5" customHeight="1" x14ac:dyDescent="0.15">
      <c r="A5" s="120" t="s">
        <v>213</v>
      </c>
      <c r="B5" s="217">
        <f t="shared" ref="B5:B36" si="0">SUM(E5,H5,K5,N5,Q5)</f>
        <v>1463770</v>
      </c>
      <c r="C5" s="218">
        <f t="shared" ref="C5:C36" si="1">SUM(F5,I5,L5,O5,R5)</f>
        <v>725295</v>
      </c>
      <c r="D5" s="218">
        <f t="shared" ref="D5:D36" si="2">SUM(G5,J5,M5,P5,S5)</f>
        <v>738475</v>
      </c>
      <c r="E5" s="195">
        <v>95448</v>
      </c>
      <c r="F5" s="196">
        <v>47579</v>
      </c>
      <c r="G5" s="197">
        <v>47869</v>
      </c>
      <c r="H5" s="196">
        <v>306957</v>
      </c>
      <c r="I5" s="196">
        <v>150977</v>
      </c>
      <c r="J5" s="196">
        <v>155980</v>
      </c>
      <c r="K5" s="195">
        <v>218454</v>
      </c>
      <c r="L5" s="196">
        <v>105580</v>
      </c>
      <c r="M5" s="197">
        <v>112874</v>
      </c>
      <c r="N5" s="196">
        <v>438780</v>
      </c>
      <c r="O5" s="196">
        <v>217966</v>
      </c>
      <c r="P5" s="196">
        <v>220814</v>
      </c>
      <c r="Q5" s="195">
        <v>404131</v>
      </c>
      <c r="R5" s="196">
        <v>203193</v>
      </c>
      <c r="S5" s="197">
        <v>200938</v>
      </c>
    </row>
    <row r="6" spans="1:20" s="171" customFormat="1" ht="15.75" customHeight="1" x14ac:dyDescent="0.15">
      <c r="A6" s="169" t="s">
        <v>56</v>
      </c>
      <c r="B6" s="217">
        <f t="shared" si="0"/>
        <v>61273</v>
      </c>
      <c r="C6" s="218">
        <f t="shared" si="1"/>
        <v>31457</v>
      </c>
      <c r="D6" s="218">
        <f t="shared" si="2"/>
        <v>29816</v>
      </c>
      <c r="E6" s="188">
        <v>3063</v>
      </c>
      <c r="F6" s="189">
        <v>1593</v>
      </c>
      <c r="G6" s="190">
        <v>1470</v>
      </c>
      <c r="H6" s="170">
        <v>11616</v>
      </c>
      <c r="I6" s="170">
        <v>5982</v>
      </c>
      <c r="J6" s="170">
        <v>5634</v>
      </c>
      <c r="K6" s="188">
        <v>8172</v>
      </c>
      <c r="L6" s="189">
        <v>4197</v>
      </c>
      <c r="M6" s="190">
        <v>3975</v>
      </c>
      <c r="N6" s="170">
        <v>17593</v>
      </c>
      <c r="O6" s="170">
        <v>9038</v>
      </c>
      <c r="P6" s="170">
        <v>8555</v>
      </c>
      <c r="Q6" s="188">
        <v>20829</v>
      </c>
      <c r="R6" s="189">
        <v>10647</v>
      </c>
      <c r="S6" s="190">
        <v>10182</v>
      </c>
      <c r="T6" s="49"/>
    </row>
    <row r="7" spans="1:20" ht="15.75" customHeight="1" x14ac:dyDescent="0.15">
      <c r="A7" s="172" t="s">
        <v>345</v>
      </c>
      <c r="B7" s="219">
        <f t="shared" si="0"/>
        <v>9793</v>
      </c>
      <c r="C7" s="220">
        <f t="shared" si="1"/>
        <v>5074</v>
      </c>
      <c r="D7" s="220">
        <f t="shared" si="2"/>
        <v>4719</v>
      </c>
      <c r="E7" s="191">
        <v>516</v>
      </c>
      <c r="F7" s="183">
        <v>275</v>
      </c>
      <c r="G7" s="192">
        <v>241</v>
      </c>
      <c r="H7" s="173">
        <v>1923</v>
      </c>
      <c r="I7" s="173">
        <v>1040</v>
      </c>
      <c r="J7" s="173">
        <v>883</v>
      </c>
      <c r="K7" s="191">
        <v>1260</v>
      </c>
      <c r="L7" s="183">
        <v>669</v>
      </c>
      <c r="M7" s="192">
        <v>591</v>
      </c>
      <c r="N7" s="173">
        <v>2914</v>
      </c>
      <c r="O7" s="173">
        <v>1487</v>
      </c>
      <c r="P7" s="173">
        <v>1427</v>
      </c>
      <c r="Q7" s="191">
        <v>3180</v>
      </c>
      <c r="R7" s="183">
        <v>1603</v>
      </c>
      <c r="S7" s="192">
        <v>1577</v>
      </c>
      <c r="T7"/>
    </row>
    <row r="8" spans="1:20" ht="15.75" customHeight="1" x14ac:dyDescent="0.15">
      <c r="A8" s="172" t="s">
        <v>347</v>
      </c>
      <c r="B8" s="219">
        <f t="shared" si="0"/>
        <v>11824</v>
      </c>
      <c r="C8" s="220">
        <f t="shared" si="1"/>
        <v>6023</v>
      </c>
      <c r="D8" s="220">
        <f t="shared" si="2"/>
        <v>5801</v>
      </c>
      <c r="E8" s="191">
        <v>574</v>
      </c>
      <c r="F8" s="183">
        <v>285</v>
      </c>
      <c r="G8" s="192">
        <v>289</v>
      </c>
      <c r="H8" s="173">
        <v>2251</v>
      </c>
      <c r="I8" s="173">
        <v>1144</v>
      </c>
      <c r="J8" s="173">
        <v>1107</v>
      </c>
      <c r="K8" s="191">
        <v>1488</v>
      </c>
      <c r="L8" s="183">
        <v>747</v>
      </c>
      <c r="M8" s="192">
        <v>741</v>
      </c>
      <c r="N8" s="173">
        <v>3445</v>
      </c>
      <c r="O8" s="173">
        <v>1752</v>
      </c>
      <c r="P8" s="173">
        <v>1693</v>
      </c>
      <c r="Q8" s="191">
        <v>4066</v>
      </c>
      <c r="R8" s="183">
        <v>2095</v>
      </c>
      <c r="S8" s="192">
        <v>1971</v>
      </c>
      <c r="T8"/>
    </row>
    <row r="9" spans="1:20" ht="15.75" customHeight="1" x14ac:dyDescent="0.15">
      <c r="A9" s="172" t="s">
        <v>338</v>
      </c>
      <c r="B9" s="219">
        <f t="shared" si="0"/>
        <v>12910</v>
      </c>
      <c r="C9" s="220">
        <f t="shared" si="1"/>
        <v>6637</v>
      </c>
      <c r="D9" s="220">
        <f t="shared" si="2"/>
        <v>6273</v>
      </c>
      <c r="E9" s="191">
        <v>658</v>
      </c>
      <c r="F9" s="183">
        <v>354</v>
      </c>
      <c r="G9" s="192">
        <v>304</v>
      </c>
      <c r="H9" s="173">
        <v>2350</v>
      </c>
      <c r="I9" s="173">
        <v>1205</v>
      </c>
      <c r="J9" s="173">
        <v>1145</v>
      </c>
      <c r="K9" s="191">
        <v>1733</v>
      </c>
      <c r="L9" s="183">
        <v>871</v>
      </c>
      <c r="M9" s="192">
        <v>862</v>
      </c>
      <c r="N9" s="173">
        <v>3756</v>
      </c>
      <c r="O9" s="173">
        <v>1942</v>
      </c>
      <c r="P9" s="173">
        <v>1814</v>
      </c>
      <c r="Q9" s="191">
        <v>4413</v>
      </c>
      <c r="R9" s="183">
        <v>2265</v>
      </c>
      <c r="S9" s="192">
        <v>2148</v>
      </c>
      <c r="T9"/>
    </row>
    <row r="10" spans="1:20" ht="15.75" customHeight="1" x14ac:dyDescent="0.15">
      <c r="A10" s="172" t="s">
        <v>344</v>
      </c>
      <c r="B10" s="219">
        <f t="shared" si="0"/>
        <v>13298</v>
      </c>
      <c r="C10" s="220">
        <f t="shared" si="1"/>
        <v>6836</v>
      </c>
      <c r="D10" s="220">
        <f t="shared" si="2"/>
        <v>6462</v>
      </c>
      <c r="E10" s="191">
        <v>696</v>
      </c>
      <c r="F10" s="183">
        <v>368</v>
      </c>
      <c r="G10" s="192">
        <v>328</v>
      </c>
      <c r="H10" s="173">
        <v>2477</v>
      </c>
      <c r="I10" s="173">
        <v>1258</v>
      </c>
      <c r="J10" s="173">
        <v>1219</v>
      </c>
      <c r="K10" s="191">
        <v>1852</v>
      </c>
      <c r="L10" s="183">
        <v>968</v>
      </c>
      <c r="M10" s="192">
        <v>884</v>
      </c>
      <c r="N10" s="173">
        <v>3795</v>
      </c>
      <c r="O10" s="173">
        <v>1915</v>
      </c>
      <c r="P10" s="173">
        <v>1880</v>
      </c>
      <c r="Q10" s="191">
        <v>4478</v>
      </c>
      <c r="R10" s="183">
        <v>2327</v>
      </c>
      <c r="S10" s="192">
        <v>2151</v>
      </c>
      <c r="T10"/>
    </row>
    <row r="11" spans="1:20" ht="15.75" customHeight="1" x14ac:dyDescent="0.15">
      <c r="A11" s="172" t="s">
        <v>339</v>
      </c>
      <c r="B11" s="219">
        <f t="shared" si="0"/>
        <v>13448</v>
      </c>
      <c r="C11" s="220">
        <f t="shared" si="1"/>
        <v>6887</v>
      </c>
      <c r="D11" s="220">
        <f t="shared" si="2"/>
        <v>6561</v>
      </c>
      <c r="E11" s="191">
        <v>619</v>
      </c>
      <c r="F11" s="183">
        <v>311</v>
      </c>
      <c r="G11" s="192">
        <v>308</v>
      </c>
      <c r="H11" s="173">
        <v>2615</v>
      </c>
      <c r="I11" s="173">
        <v>1335</v>
      </c>
      <c r="J11" s="173">
        <v>1280</v>
      </c>
      <c r="K11" s="191">
        <v>1839</v>
      </c>
      <c r="L11" s="183">
        <v>942</v>
      </c>
      <c r="M11" s="192">
        <v>897</v>
      </c>
      <c r="N11" s="173">
        <v>3683</v>
      </c>
      <c r="O11" s="173">
        <v>1942</v>
      </c>
      <c r="P11" s="173">
        <v>1741</v>
      </c>
      <c r="Q11" s="191">
        <v>4692</v>
      </c>
      <c r="R11" s="183">
        <v>2357</v>
      </c>
      <c r="S11" s="192">
        <v>2335</v>
      </c>
      <c r="T11"/>
    </row>
    <row r="12" spans="1:20" s="171" customFormat="1" ht="15.75" customHeight="1" x14ac:dyDescent="0.15">
      <c r="A12" s="174" t="s">
        <v>50</v>
      </c>
      <c r="B12" s="217">
        <f t="shared" si="0"/>
        <v>74600</v>
      </c>
      <c r="C12" s="218">
        <f t="shared" si="1"/>
        <v>38524</v>
      </c>
      <c r="D12" s="218">
        <f t="shared" si="2"/>
        <v>36076</v>
      </c>
      <c r="E12" s="188">
        <v>3076</v>
      </c>
      <c r="F12" s="189">
        <v>1587</v>
      </c>
      <c r="G12" s="190">
        <v>1489</v>
      </c>
      <c r="H12" s="170">
        <v>14476</v>
      </c>
      <c r="I12" s="170">
        <v>7511</v>
      </c>
      <c r="J12" s="170">
        <v>6965</v>
      </c>
      <c r="K12" s="188">
        <v>10504</v>
      </c>
      <c r="L12" s="189">
        <v>5400</v>
      </c>
      <c r="M12" s="190">
        <v>5104</v>
      </c>
      <c r="N12" s="170">
        <v>20136</v>
      </c>
      <c r="O12" s="170">
        <v>10466</v>
      </c>
      <c r="P12" s="170">
        <v>9670</v>
      </c>
      <c r="Q12" s="188">
        <v>26408</v>
      </c>
      <c r="R12" s="189">
        <v>13560</v>
      </c>
      <c r="S12" s="190">
        <v>12848</v>
      </c>
      <c r="T12" s="49"/>
    </row>
    <row r="13" spans="1:20" ht="15.75" customHeight="1" x14ac:dyDescent="0.15">
      <c r="A13" s="172" t="s">
        <v>346</v>
      </c>
      <c r="B13" s="219">
        <f t="shared" si="0"/>
        <v>15210</v>
      </c>
      <c r="C13" s="220">
        <f t="shared" si="1"/>
        <v>7930</v>
      </c>
      <c r="D13" s="220">
        <f t="shared" si="2"/>
        <v>7280</v>
      </c>
      <c r="E13" s="191">
        <v>693</v>
      </c>
      <c r="F13" s="183">
        <v>361</v>
      </c>
      <c r="G13" s="192">
        <v>332</v>
      </c>
      <c r="H13" s="173">
        <v>2910</v>
      </c>
      <c r="I13" s="173">
        <v>1524</v>
      </c>
      <c r="J13" s="173">
        <v>1386</v>
      </c>
      <c r="K13" s="191">
        <v>2122</v>
      </c>
      <c r="L13" s="183">
        <v>1116</v>
      </c>
      <c r="M13" s="192">
        <v>1006</v>
      </c>
      <c r="N13" s="173">
        <v>4137</v>
      </c>
      <c r="O13" s="173">
        <v>2152</v>
      </c>
      <c r="P13" s="173">
        <v>1985</v>
      </c>
      <c r="Q13" s="191">
        <v>5348</v>
      </c>
      <c r="R13" s="183">
        <v>2777</v>
      </c>
      <c r="S13" s="192">
        <v>2571</v>
      </c>
      <c r="T13"/>
    </row>
    <row r="14" spans="1:20" ht="15.75" customHeight="1" x14ac:dyDescent="0.15">
      <c r="A14" s="172" t="s">
        <v>340</v>
      </c>
      <c r="B14" s="219">
        <f t="shared" si="0"/>
        <v>14924</v>
      </c>
      <c r="C14" s="220">
        <f t="shared" si="1"/>
        <v>7707</v>
      </c>
      <c r="D14" s="220">
        <f t="shared" si="2"/>
        <v>7217</v>
      </c>
      <c r="E14" s="191">
        <v>661</v>
      </c>
      <c r="F14" s="183">
        <v>329</v>
      </c>
      <c r="G14" s="192">
        <v>332</v>
      </c>
      <c r="H14" s="173">
        <v>2908</v>
      </c>
      <c r="I14" s="173">
        <v>1495</v>
      </c>
      <c r="J14" s="173">
        <v>1413</v>
      </c>
      <c r="K14" s="191">
        <v>2101</v>
      </c>
      <c r="L14" s="183">
        <v>1068</v>
      </c>
      <c r="M14" s="192">
        <v>1033</v>
      </c>
      <c r="N14" s="173">
        <v>4028</v>
      </c>
      <c r="O14" s="173">
        <v>2085</v>
      </c>
      <c r="P14" s="173">
        <v>1943</v>
      </c>
      <c r="Q14" s="191">
        <v>5226</v>
      </c>
      <c r="R14" s="183">
        <v>2730</v>
      </c>
      <c r="S14" s="192">
        <v>2496</v>
      </c>
      <c r="T14"/>
    </row>
    <row r="15" spans="1:20" ht="15.75" customHeight="1" x14ac:dyDescent="0.15">
      <c r="A15" s="172" t="s">
        <v>337</v>
      </c>
      <c r="B15" s="219">
        <f t="shared" si="0"/>
        <v>15110</v>
      </c>
      <c r="C15" s="220">
        <f t="shared" si="1"/>
        <v>7789</v>
      </c>
      <c r="D15" s="220">
        <f t="shared" si="2"/>
        <v>7321</v>
      </c>
      <c r="E15" s="191">
        <v>613</v>
      </c>
      <c r="F15" s="183">
        <v>328</v>
      </c>
      <c r="G15" s="192">
        <v>285</v>
      </c>
      <c r="H15" s="173">
        <v>2884</v>
      </c>
      <c r="I15" s="173">
        <v>1526</v>
      </c>
      <c r="J15" s="173">
        <v>1358</v>
      </c>
      <c r="K15" s="191">
        <v>2193</v>
      </c>
      <c r="L15" s="183">
        <v>1107</v>
      </c>
      <c r="M15" s="192">
        <v>1086</v>
      </c>
      <c r="N15" s="173">
        <v>4050</v>
      </c>
      <c r="O15" s="173">
        <v>2068</v>
      </c>
      <c r="P15" s="173">
        <v>1982</v>
      </c>
      <c r="Q15" s="191">
        <v>5370</v>
      </c>
      <c r="R15" s="183">
        <v>2760</v>
      </c>
      <c r="S15" s="192">
        <v>2610</v>
      </c>
      <c r="T15"/>
    </row>
    <row r="16" spans="1:20" ht="15.75" customHeight="1" x14ac:dyDescent="0.15">
      <c r="A16" s="172" t="s">
        <v>342</v>
      </c>
      <c r="B16" s="219">
        <f t="shared" si="0"/>
        <v>14421</v>
      </c>
      <c r="C16" s="220">
        <f t="shared" si="1"/>
        <v>7450</v>
      </c>
      <c r="D16" s="220">
        <f t="shared" si="2"/>
        <v>6971</v>
      </c>
      <c r="E16" s="191">
        <v>529</v>
      </c>
      <c r="F16" s="183">
        <v>280</v>
      </c>
      <c r="G16" s="192">
        <v>249</v>
      </c>
      <c r="H16" s="173">
        <v>2816</v>
      </c>
      <c r="I16" s="173">
        <v>1441</v>
      </c>
      <c r="J16" s="173">
        <v>1375</v>
      </c>
      <c r="K16" s="191">
        <v>1986</v>
      </c>
      <c r="L16" s="183">
        <v>1030</v>
      </c>
      <c r="M16" s="192">
        <v>956</v>
      </c>
      <c r="N16" s="173">
        <v>3920</v>
      </c>
      <c r="O16" s="173">
        <v>2086</v>
      </c>
      <c r="P16" s="173">
        <v>1834</v>
      </c>
      <c r="Q16" s="191">
        <v>5170</v>
      </c>
      <c r="R16" s="183">
        <v>2613</v>
      </c>
      <c r="S16" s="192">
        <v>2557</v>
      </c>
      <c r="T16"/>
    </row>
    <row r="17" spans="1:20" ht="15.75" customHeight="1" x14ac:dyDescent="0.15">
      <c r="A17" s="172" t="s">
        <v>341</v>
      </c>
      <c r="B17" s="219">
        <f t="shared" si="0"/>
        <v>14935</v>
      </c>
      <c r="C17" s="220">
        <f t="shared" si="1"/>
        <v>7648</v>
      </c>
      <c r="D17" s="220">
        <f t="shared" si="2"/>
        <v>7287</v>
      </c>
      <c r="E17" s="191">
        <v>580</v>
      </c>
      <c r="F17" s="183">
        <v>289</v>
      </c>
      <c r="G17" s="192">
        <v>291</v>
      </c>
      <c r="H17" s="173">
        <v>2958</v>
      </c>
      <c r="I17" s="173">
        <v>1525</v>
      </c>
      <c r="J17" s="173">
        <v>1433</v>
      </c>
      <c r="K17" s="191">
        <v>2102</v>
      </c>
      <c r="L17" s="183">
        <v>1079</v>
      </c>
      <c r="M17" s="192">
        <v>1023</v>
      </c>
      <c r="N17" s="173">
        <v>4001</v>
      </c>
      <c r="O17" s="173">
        <v>2075</v>
      </c>
      <c r="P17" s="173">
        <v>1926</v>
      </c>
      <c r="Q17" s="191">
        <v>5294</v>
      </c>
      <c r="R17" s="183">
        <v>2680</v>
      </c>
      <c r="S17" s="192">
        <v>2614</v>
      </c>
      <c r="T17"/>
    </row>
    <row r="18" spans="1:20" s="171" customFormat="1" ht="15.75" customHeight="1" x14ac:dyDescent="0.15">
      <c r="A18" s="174" t="s">
        <v>44</v>
      </c>
      <c r="B18" s="217">
        <f t="shared" si="0"/>
        <v>78062</v>
      </c>
      <c r="C18" s="218">
        <f t="shared" si="1"/>
        <v>40675</v>
      </c>
      <c r="D18" s="218">
        <f t="shared" si="2"/>
        <v>37387</v>
      </c>
      <c r="E18" s="188">
        <v>3104</v>
      </c>
      <c r="F18" s="189">
        <v>1645</v>
      </c>
      <c r="G18" s="190">
        <v>1459</v>
      </c>
      <c r="H18" s="170">
        <v>16154</v>
      </c>
      <c r="I18" s="170">
        <v>8471</v>
      </c>
      <c r="J18" s="170">
        <v>7683</v>
      </c>
      <c r="K18" s="188">
        <v>10892</v>
      </c>
      <c r="L18" s="189">
        <v>5534</v>
      </c>
      <c r="M18" s="190">
        <v>5358</v>
      </c>
      <c r="N18" s="170">
        <v>21140</v>
      </c>
      <c r="O18" s="170">
        <v>11201</v>
      </c>
      <c r="P18" s="170">
        <v>9939</v>
      </c>
      <c r="Q18" s="188">
        <v>26772</v>
      </c>
      <c r="R18" s="189">
        <v>13824</v>
      </c>
      <c r="S18" s="190">
        <v>12948</v>
      </c>
      <c r="T18" s="49"/>
    </row>
    <row r="19" spans="1:20" ht="15.75" customHeight="1" x14ac:dyDescent="0.15">
      <c r="A19" s="172" t="s">
        <v>204</v>
      </c>
      <c r="B19" s="219">
        <f t="shared" si="0"/>
        <v>16231</v>
      </c>
      <c r="C19" s="220">
        <f t="shared" si="1"/>
        <v>8469</v>
      </c>
      <c r="D19" s="220">
        <f t="shared" si="2"/>
        <v>7762</v>
      </c>
      <c r="E19" s="191">
        <v>628</v>
      </c>
      <c r="F19" s="183">
        <v>322</v>
      </c>
      <c r="G19" s="192">
        <v>306</v>
      </c>
      <c r="H19" s="173">
        <v>3272</v>
      </c>
      <c r="I19" s="173">
        <v>1695</v>
      </c>
      <c r="J19" s="173">
        <v>1577</v>
      </c>
      <c r="K19" s="191">
        <v>2221</v>
      </c>
      <c r="L19" s="183">
        <v>1135</v>
      </c>
      <c r="M19" s="192">
        <v>1086</v>
      </c>
      <c r="N19" s="173">
        <v>4340</v>
      </c>
      <c r="O19" s="173">
        <v>2327</v>
      </c>
      <c r="P19" s="173">
        <v>2013</v>
      </c>
      <c r="Q19" s="191">
        <v>5770</v>
      </c>
      <c r="R19" s="183">
        <v>2990</v>
      </c>
      <c r="S19" s="192">
        <v>2780</v>
      </c>
      <c r="T19"/>
    </row>
    <row r="20" spans="1:20" ht="15.75" customHeight="1" x14ac:dyDescent="0.15">
      <c r="A20" s="172" t="s">
        <v>214</v>
      </c>
      <c r="B20" s="219">
        <f t="shared" si="0"/>
        <v>14732</v>
      </c>
      <c r="C20" s="220">
        <f t="shared" si="1"/>
        <v>7645</v>
      </c>
      <c r="D20" s="220">
        <f t="shared" si="2"/>
        <v>7087</v>
      </c>
      <c r="E20" s="191">
        <v>608</v>
      </c>
      <c r="F20" s="183">
        <v>318</v>
      </c>
      <c r="G20" s="192">
        <v>290</v>
      </c>
      <c r="H20" s="173">
        <v>3072</v>
      </c>
      <c r="I20" s="173">
        <v>1616</v>
      </c>
      <c r="J20" s="173">
        <v>1456</v>
      </c>
      <c r="K20" s="191">
        <v>2085</v>
      </c>
      <c r="L20" s="183">
        <v>1039</v>
      </c>
      <c r="M20" s="192">
        <v>1046</v>
      </c>
      <c r="N20" s="173">
        <v>3896</v>
      </c>
      <c r="O20" s="173">
        <v>2050</v>
      </c>
      <c r="P20" s="173">
        <v>1846</v>
      </c>
      <c r="Q20" s="191">
        <v>5071</v>
      </c>
      <c r="R20" s="183">
        <v>2622</v>
      </c>
      <c r="S20" s="192">
        <v>2449</v>
      </c>
      <c r="T20"/>
    </row>
    <row r="21" spans="1:20" ht="15.75" customHeight="1" x14ac:dyDescent="0.15">
      <c r="A21" s="172" t="s">
        <v>206</v>
      </c>
      <c r="B21" s="219">
        <f t="shared" si="0"/>
        <v>14382</v>
      </c>
      <c r="C21" s="220">
        <f t="shared" si="1"/>
        <v>7469</v>
      </c>
      <c r="D21" s="220">
        <f t="shared" si="2"/>
        <v>6913</v>
      </c>
      <c r="E21" s="191">
        <v>506</v>
      </c>
      <c r="F21" s="183">
        <v>276</v>
      </c>
      <c r="G21" s="192">
        <v>230</v>
      </c>
      <c r="H21" s="173">
        <v>2981</v>
      </c>
      <c r="I21" s="173">
        <v>1568</v>
      </c>
      <c r="J21" s="173">
        <v>1413</v>
      </c>
      <c r="K21" s="191">
        <v>2050</v>
      </c>
      <c r="L21" s="183">
        <v>1026</v>
      </c>
      <c r="M21" s="192">
        <v>1024</v>
      </c>
      <c r="N21" s="173">
        <v>3862</v>
      </c>
      <c r="O21" s="173">
        <v>2048</v>
      </c>
      <c r="P21" s="173">
        <v>1814</v>
      </c>
      <c r="Q21" s="191">
        <v>4983</v>
      </c>
      <c r="R21" s="183">
        <v>2551</v>
      </c>
      <c r="S21" s="192">
        <v>2432</v>
      </c>
      <c r="T21"/>
    </row>
    <row r="22" spans="1:20" ht="15.75" customHeight="1" x14ac:dyDescent="0.15">
      <c r="A22" s="172" t="s">
        <v>198</v>
      </c>
      <c r="B22" s="219">
        <f t="shared" si="0"/>
        <v>15673</v>
      </c>
      <c r="C22" s="220">
        <f t="shared" si="1"/>
        <v>8144</v>
      </c>
      <c r="D22" s="220">
        <f t="shared" si="2"/>
        <v>7529</v>
      </c>
      <c r="E22" s="191">
        <v>649</v>
      </c>
      <c r="F22" s="183">
        <v>342</v>
      </c>
      <c r="G22" s="192">
        <v>307</v>
      </c>
      <c r="H22" s="173">
        <v>3270</v>
      </c>
      <c r="I22" s="173">
        <v>1692</v>
      </c>
      <c r="J22" s="173">
        <v>1578</v>
      </c>
      <c r="K22" s="191">
        <v>2209</v>
      </c>
      <c r="L22" s="183">
        <v>1138</v>
      </c>
      <c r="M22" s="192">
        <v>1071</v>
      </c>
      <c r="N22" s="173">
        <v>4230</v>
      </c>
      <c r="O22" s="173">
        <v>2234</v>
      </c>
      <c r="P22" s="173">
        <v>1996</v>
      </c>
      <c r="Q22" s="191">
        <v>5315</v>
      </c>
      <c r="R22" s="183">
        <v>2738</v>
      </c>
      <c r="S22" s="192">
        <v>2577</v>
      </c>
      <c r="T22"/>
    </row>
    <row r="23" spans="1:20" ht="15.75" customHeight="1" x14ac:dyDescent="0.15">
      <c r="A23" s="172" t="s">
        <v>205</v>
      </c>
      <c r="B23" s="219">
        <f t="shared" si="0"/>
        <v>17044</v>
      </c>
      <c r="C23" s="220">
        <f t="shared" si="1"/>
        <v>8948</v>
      </c>
      <c r="D23" s="220">
        <f t="shared" si="2"/>
        <v>8096</v>
      </c>
      <c r="E23" s="191">
        <v>713</v>
      </c>
      <c r="F23" s="183">
        <v>387</v>
      </c>
      <c r="G23" s="192">
        <v>326</v>
      </c>
      <c r="H23" s="173">
        <v>3559</v>
      </c>
      <c r="I23" s="173">
        <v>1900</v>
      </c>
      <c r="J23" s="173">
        <v>1659</v>
      </c>
      <c r="K23" s="191">
        <v>2327</v>
      </c>
      <c r="L23" s="183">
        <v>1196</v>
      </c>
      <c r="M23" s="192">
        <v>1131</v>
      </c>
      <c r="N23" s="173">
        <v>4812</v>
      </c>
      <c r="O23" s="173">
        <v>2542</v>
      </c>
      <c r="P23" s="173">
        <v>2270</v>
      </c>
      <c r="Q23" s="191">
        <v>5633</v>
      </c>
      <c r="R23" s="183">
        <v>2923</v>
      </c>
      <c r="S23" s="192">
        <v>2710</v>
      </c>
      <c r="T23"/>
    </row>
    <row r="24" spans="1:20" s="171" customFormat="1" ht="15.75" customHeight="1" x14ac:dyDescent="0.15">
      <c r="A24" s="174" t="s">
        <v>38</v>
      </c>
      <c r="B24" s="217">
        <f t="shared" si="0"/>
        <v>101745</v>
      </c>
      <c r="C24" s="218">
        <f t="shared" si="1"/>
        <v>52861</v>
      </c>
      <c r="D24" s="218">
        <f t="shared" si="2"/>
        <v>48884</v>
      </c>
      <c r="E24" s="188">
        <v>4796</v>
      </c>
      <c r="F24" s="189">
        <v>2497</v>
      </c>
      <c r="G24" s="190">
        <v>2299</v>
      </c>
      <c r="H24" s="170">
        <v>22127</v>
      </c>
      <c r="I24" s="170">
        <v>11661</v>
      </c>
      <c r="J24" s="170">
        <v>10466</v>
      </c>
      <c r="K24" s="188">
        <v>14616</v>
      </c>
      <c r="L24" s="189">
        <v>7390</v>
      </c>
      <c r="M24" s="190">
        <v>7226</v>
      </c>
      <c r="N24" s="170">
        <v>29071</v>
      </c>
      <c r="O24" s="170">
        <v>15207</v>
      </c>
      <c r="P24" s="170">
        <v>13864</v>
      </c>
      <c r="Q24" s="188">
        <v>31135</v>
      </c>
      <c r="R24" s="189">
        <v>16106</v>
      </c>
      <c r="S24" s="190">
        <v>15029</v>
      </c>
      <c r="T24" s="49"/>
    </row>
    <row r="25" spans="1:20" ht="15.75" customHeight="1" x14ac:dyDescent="0.15">
      <c r="A25" s="172" t="s">
        <v>200</v>
      </c>
      <c r="B25" s="219">
        <f t="shared" si="0"/>
        <v>16897</v>
      </c>
      <c r="C25" s="220">
        <f t="shared" si="1"/>
        <v>8772</v>
      </c>
      <c r="D25" s="220">
        <f t="shared" si="2"/>
        <v>8125</v>
      </c>
      <c r="E25" s="191">
        <v>723</v>
      </c>
      <c r="F25" s="183">
        <v>371</v>
      </c>
      <c r="G25" s="192">
        <v>352</v>
      </c>
      <c r="H25" s="173">
        <v>3678</v>
      </c>
      <c r="I25" s="173">
        <v>1985</v>
      </c>
      <c r="J25" s="173">
        <v>1693</v>
      </c>
      <c r="K25" s="191">
        <v>2453</v>
      </c>
      <c r="L25" s="183">
        <v>1233</v>
      </c>
      <c r="M25" s="192">
        <v>1220</v>
      </c>
      <c r="N25" s="173">
        <v>4697</v>
      </c>
      <c r="O25" s="173">
        <v>2449</v>
      </c>
      <c r="P25" s="173">
        <v>2248</v>
      </c>
      <c r="Q25" s="191">
        <v>5346</v>
      </c>
      <c r="R25" s="183">
        <v>2734</v>
      </c>
      <c r="S25" s="192">
        <v>2612</v>
      </c>
      <c r="T25"/>
    </row>
    <row r="26" spans="1:20" ht="15.75" customHeight="1" x14ac:dyDescent="0.15">
      <c r="A26" s="172" t="s">
        <v>215</v>
      </c>
      <c r="B26" s="219">
        <f t="shared" si="0"/>
        <v>19326</v>
      </c>
      <c r="C26" s="220">
        <f t="shared" si="1"/>
        <v>10024</v>
      </c>
      <c r="D26" s="220">
        <f t="shared" si="2"/>
        <v>9302</v>
      </c>
      <c r="E26" s="191">
        <v>864</v>
      </c>
      <c r="F26" s="183">
        <v>439</v>
      </c>
      <c r="G26" s="192">
        <v>425</v>
      </c>
      <c r="H26" s="173">
        <v>4213</v>
      </c>
      <c r="I26" s="173">
        <v>2186</v>
      </c>
      <c r="J26" s="173">
        <v>2027</v>
      </c>
      <c r="K26" s="191">
        <v>2759</v>
      </c>
      <c r="L26" s="183">
        <v>1402</v>
      </c>
      <c r="M26" s="192">
        <v>1357</v>
      </c>
      <c r="N26" s="173">
        <v>5435</v>
      </c>
      <c r="O26" s="173">
        <v>2867</v>
      </c>
      <c r="P26" s="173">
        <v>2568</v>
      </c>
      <c r="Q26" s="191">
        <v>6055</v>
      </c>
      <c r="R26" s="183">
        <v>3130</v>
      </c>
      <c r="S26" s="192">
        <v>2925</v>
      </c>
      <c r="T26"/>
    </row>
    <row r="27" spans="1:20" ht="15.75" customHeight="1" x14ac:dyDescent="0.15">
      <c r="A27" s="172" t="s">
        <v>201</v>
      </c>
      <c r="B27" s="219">
        <f t="shared" si="0"/>
        <v>22259</v>
      </c>
      <c r="C27" s="220">
        <f t="shared" si="1"/>
        <v>11603</v>
      </c>
      <c r="D27" s="220">
        <f t="shared" si="2"/>
        <v>10656</v>
      </c>
      <c r="E27" s="191">
        <v>1054</v>
      </c>
      <c r="F27" s="183">
        <v>550</v>
      </c>
      <c r="G27" s="192">
        <v>504</v>
      </c>
      <c r="H27" s="173">
        <v>4784</v>
      </c>
      <c r="I27" s="173">
        <v>2490</v>
      </c>
      <c r="J27" s="173">
        <v>2294</v>
      </c>
      <c r="K27" s="191">
        <v>3124</v>
      </c>
      <c r="L27" s="183">
        <v>1572</v>
      </c>
      <c r="M27" s="192">
        <v>1552</v>
      </c>
      <c r="N27" s="173">
        <v>6392</v>
      </c>
      <c r="O27" s="173">
        <v>3403</v>
      </c>
      <c r="P27" s="173">
        <v>2989</v>
      </c>
      <c r="Q27" s="191">
        <v>6905</v>
      </c>
      <c r="R27" s="183">
        <v>3588</v>
      </c>
      <c r="S27" s="192">
        <v>3317</v>
      </c>
      <c r="T27"/>
    </row>
    <row r="28" spans="1:20" ht="15.75" customHeight="1" x14ac:dyDescent="0.15">
      <c r="A28" s="172" t="s">
        <v>210</v>
      </c>
      <c r="B28" s="219">
        <f t="shared" si="0"/>
        <v>21435</v>
      </c>
      <c r="C28" s="220">
        <f t="shared" si="1"/>
        <v>11062</v>
      </c>
      <c r="D28" s="220">
        <f t="shared" si="2"/>
        <v>10373</v>
      </c>
      <c r="E28" s="191">
        <v>1017</v>
      </c>
      <c r="F28" s="183">
        <v>530</v>
      </c>
      <c r="G28" s="192">
        <v>487</v>
      </c>
      <c r="H28" s="173">
        <v>4716</v>
      </c>
      <c r="I28" s="173">
        <v>2513</v>
      </c>
      <c r="J28" s="173">
        <v>2203</v>
      </c>
      <c r="K28" s="191">
        <v>3072</v>
      </c>
      <c r="L28" s="183">
        <v>1519</v>
      </c>
      <c r="M28" s="192">
        <v>1553</v>
      </c>
      <c r="N28" s="173">
        <v>6182</v>
      </c>
      <c r="O28" s="173">
        <v>3163</v>
      </c>
      <c r="P28" s="173">
        <v>3019</v>
      </c>
      <c r="Q28" s="191">
        <v>6448</v>
      </c>
      <c r="R28" s="183">
        <v>3337</v>
      </c>
      <c r="S28" s="192">
        <v>3111</v>
      </c>
      <c r="T28"/>
    </row>
    <row r="29" spans="1:20" ht="15.75" customHeight="1" x14ac:dyDescent="0.15">
      <c r="A29" s="172" t="s">
        <v>209</v>
      </c>
      <c r="B29" s="219">
        <f t="shared" si="0"/>
        <v>21828</v>
      </c>
      <c r="C29" s="220">
        <f t="shared" si="1"/>
        <v>11400</v>
      </c>
      <c r="D29" s="220">
        <f t="shared" si="2"/>
        <v>10428</v>
      </c>
      <c r="E29" s="191">
        <v>1138</v>
      </c>
      <c r="F29" s="183">
        <v>607</v>
      </c>
      <c r="G29" s="192">
        <v>531</v>
      </c>
      <c r="H29" s="173">
        <v>4736</v>
      </c>
      <c r="I29" s="173">
        <v>2487</v>
      </c>
      <c r="J29" s="173">
        <v>2249</v>
      </c>
      <c r="K29" s="191">
        <v>3208</v>
      </c>
      <c r="L29" s="183">
        <v>1664</v>
      </c>
      <c r="M29" s="192">
        <v>1544</v>
      </c>
      <c r="N29" s="173">
        <v>6365</v>
      </c>
      <c r="O29" s="173">
        <v>3325</v>
      </c>
      <c r="P29" s="173">
        <v>3040</v>
      </c>
      <c r="Q29" s="191">
        <v>6381</v>
      </c>
      <c r="R29" s="183">
        <v>3317</v>
      </c>
      <c r="S29" s="192">
        <v>3064</v>
      </c>
      <c r="T29"/>
    </row>
    <row r="30" spans="1:20" s="171" customFormat="1" ht="16.5" customHeight="1" x14ac:dyDescent="0.15">
      <c r="A30" s="174" t="s">
        <v>32</v>
      </c>
      <c r="B30" s="217">
        <f t="shared" si="0"/>
        <v>112384</v>
      </c>
      <c r="C30" s="218">
        <f t="shared" si="1"/>
        <v>59217</v>
      </c>
      <c r="D30" s="218">
        <f t="shared" si="2"/>
        <v>53167</v>
      </c>
      <c r="E30" s="188">
        <v>6702</v>
      </c>
      <c r="F30" s="189">
        <v>3460</v>
      </c>
      <c r="G30" s="190">
        <v>3242</v>
      </c>
      <c r="H30" s="170">
        <v>24668</v>
      </c>
      <c r="I30" s="170">
        <v>12926</v>
      </c>
      <c r="J30" s="170">
        <v>11742</v>
      </c>
      <c r="K30" s="188">
        <v>16076</v>
      </c>
      <c r="L30" s="189">
        <v>8397</v>
      </c>
      <c r="M30" s="190">
        <v>7679</v>
      </c>
      <c r="N30" s="170">
        <v>34362</v>
      </c>
      <c r="O30" s="170">
        <v>18242</v>
      </c>
      <c r="P30" s="170">
        <v>16120</v>
      </c>
      <c r="Q30" s="188">
        <v>30576</v>
      </c>
      <c r="R30" s="189">
        <v>16192</v>
      </c>
      <c r="S30" s="190">
        <v>14384</v>
      </c>
      <c r="T30" s="49"/>
    </row>
    <row r="31" spans="1:20" ht="16.5" customHeight="1" x14ac:dyDescent="0.15">
      <c r="A31" s="172" t="s">
        <v>203</v>
      </c>
      <c r="B31" s="219">
        <f t="shared" si="0"/>
        <v>22781</v>
      </c>
      <c r="C31" s="220">
        <f t="shared" si="1"/>
        <v>11863</v>
      </c>
      <c r="D31" s="220">
        <f t="shared" si="2"/>
        <v>10918</v>
      </c>
      <c r="E31" s="191">
        <v>1208</v>
      </c>
      <c r="F31" s="183">
        <v>611</v>
      </c>
      <c r="G31" s="192">
        <v>597</v>
      </c>
      <c r="H31" s="173">
        <v>5061</v>
      </c>
      <c r="I31" s="173">
        <v>2660</v>
      </c>
      <c r="J31" s="173">
        <v>2401</v>
      </c>
      <c r="K31" s="191">
        <v>3184</v>
      </c>
      <c r="L31" s="183">
        <v>1651</v>
      </c>
      <c r="M31" s="192">
        <v>1533</v>
      </c>
      <c r="N31" s="173">
        <v>6798</v>
      </c>
      <c r="O31" s="173">
        <v>3518</v>
      </c>
      <c r="P31" s="173">
        <v>3280</v>
      </c>
      <c r="Q31" s="191">
        <v>6530</v>
      </c>
      <c r="R31" s="183">
        <v>3423</v>
      </c>
      <c r="S31" s="192">
        <v>3107</v>
      </c>
      <c r="T31"/>
    </row>
    <row r="32" spans="1:20" ht="16.5" customHeight="1" x14ac:dyDescent="0.15">
      <c r="A32" s="172" t="s">
        <v>208</v>
      </c>
      <c r="B32" s="219">
        <f t="shared" si="0"/>
        <v>22677</v>
      </c>
      <c r="C32" s="220">
        <f t="shared" si="1"/>
        <v>11960</v>
      </c>
      <c r="D32" s="220">
        <f t="shared" si="2"/>
        <v>10717</v>
      </c>
      <c r="E32" s="191">
        <v>1238</v>
      </c>
      <c r="F32" s="183">
        <v>640</v>
      </c>
      <c r="G32" s="192">
        <v>598</v>
      </c>
      <c r="H32" s="173">
        <v>4912</v>
      </c>
      <c r="I32" s="173">
        <v>2595</v>
      </c>
      <c r="J32" s="173">
        <v>2317</v>
      </c>
      <c r="K32" s="191">
        <v>3234</v>
      </c>
      <c r="L32" s="183">
        <v>1649</v>
      </c>
      <c r="M32" s="192">
        <v>1585</v>
      </c>
      <c r="N32" s="173">
        <v>6884</v>
      </c>
      <c r="O32" s="173">
        <v>3684</v>
      </c>
      <c r="P32" s="173">
        <v>3200</v>
      </c>
      <c r="Q32" s="191">
        <v>6409</v>
      </c>
      <c r="R32" s="183">
        <v>3392</v>
      </c>
      <c r="S32" s="192">
        <v>3017</v>
      </c>
      <c r="T32"/>
    </row>
    <row r="33" spans="1:20" ht="16.5" customHeight="1" x14ac:dyDescent="0.15">
      <c r="A33" s="172" t="s">
        <v>207</v>
      </c>
      <c r="B33" s="219">
        <f t="shared" si="0"/>
        <v>23374</v>
      </c>
      <c r="C33" s="220">
        <f t="shared" si="1"/>
        <v>12127</v>
      </c>
      <c r="D33" s="220">
        <f t="shared" si="2"/>
        <v>11247</v>
      </c>
      <c r="E33" s="191">
        <v>1387</v>
      </c>
      <c r="F33" s="183">
        <v>665</v>
      </c>
      <c r="G33" s="192">
        <v>722</v>
      </c>
      <c r="H33" s="173">
        <v>5168</v>
      </c>
      <c r="I33" s="173">
        <v>2674</v>
      </c>
      <c r="J33" s="173">
        <v>2494</v>
      </c>
      <c r="K33" s="191">
        <v>3407</v>
      </c>
      <c r="L33" s="183">
        <v>1773</v>
      </c>
      <c r="M33" s="192">
        <v>1634</v>
      </c>
      <c r="N33" s="173">
        <v>7178</v>
      </c>
      <c r="O33" s="173">
        <v>3748</v>
      </c>
      <c r="P33" s="173">
        <v>3430</v>
      </c>
      <c r="Q33" s="191">
        <v>6234</v>
      </c>
      <c r="R33" s="183">
        <v>3267</v>
      </c>
      <c r="S33" s="192">
        <v>2967</v>
      </c>
      <c r="T33"/>
    </row>
    <row r="34" spans="1:20" ht="16.5" customHeight="1" x14ac:dyDescent="0.15">
      <c r="A34" s="172" t="s">
        <v>225</v>
      </c>
      <c r="B34" s="219">
        <f t="shared" si="0"/>
        <v>22255</v>
      </c>
      <c r="C34" s="220">
        <f t="shared" si="1"/>
        <v>11923</v>
      </c>
      <c r="D34" s="220">
        <f t="shared" si="2"/>
        <v>10332</v>
      </c>
      <c r="E34" s="191">
        <v>1458</v>
      </c>
      <c r="F34" s="183">
        <v>776</v>
      </c>
      <c r="G34" s="192">
        <v>682</v>
      </c>
      <c r="H34" s="173">
        <v>4872</v>
      </c>
      <c r="I34" s="173">
        <v>2563</v>
      </c>
      <c r="J34" s="173">
        <v>2309</v>
      </c>
      <c r="K34" s="191">
        <v>3170</v>
      </c>
      <c r="L34" s="183">
        <v>1685</v>
      </c>
      <c r="M34" s="192">
        <v>1485</v>
      </c>
      <c r="N34" s="173">
        <v>6905</v>
      </c>
      <c r="O34" s="173">
        <v>3774</v>
      </c>
      <c r="P34" s="173">
        <v>3131</v>
      </c>
      <c r="Q34" s="191">
        <v>5850</v>
      </c>
      <c r="R34" s="183">
        <v>3125</v>
      </c>
      <c r="S34" s="192">
        <v>2725</v>
      </c>
      <c r="T34"/>
    </row>
    <row r="35" spans="1:20" ht="16.5" customHeight="1" x14ac:dyDescent="0.15">
      <c r="A35" s="172" t="s">
        <v>211</v>
      </c>
      <c r="B35" s="219">
        <f t="shared" si="0"/>
        <v>21297</v>
      </c>
      <c r="C35" s="220">
        <f t="shared" si="1"/>
        <v>11344</v>
      </c>
      <c r="D35" s="220">
        <f t="shared" si="2"/>
        <v>9953</v>
      </c>
      <c r="E35" s="191">
        <v>1411</v>
      </c>
      <c r="F35" s="183">
        <v>768</v>
      </c>
      <c r="G35" s="192">
        <v>643</v>
      </c>
      <c r="H35" s="173">
        <v>4655</v>
      </c>
      <c r="I35" s="173">
        <v>2434</v>
      </c>
      <c r="J35" s="173">
        <v>2221</v>
      </c>
      <c r="K35" s="191">
        <v>3081</v>
      </c>
      <c r="L35" s="183">
        <v>1639</v>
      </c>
      <c r="M35" s="192">
        <v>1442</v>
      </c>
      <c r="N35" s="173">
        <v>6597</v>
      </c>
      <c r="O35" s="173">
        <v>3518</v>
      </c>
      <c r="P35" s="173">
        <v>3079</v>
      </c>
      <c r="Q35" s="191">
        <v>5553</v>
      </c>
      <c r="R35" s="183">
        <v>2985</v>
      </c>
      <c r="S35" s="192">
        <v>2568</v>
      </c>
      <c r="T35"/>
    </row>
    <row r="36" spans="1:20" s="171" customFormat="1" ht="16.5" customHeight="1" x14ac:dyDescent="0.15">
      <c r="A36" s="175" t="s">
        <v>26</v>
      </c>
      <c r="B36" s="217">
        <f t="shared" si="0"/>
        <v>91226</v>
      </c>
      <c r="C36" s="218">
        <f t="shared" si="1"/>
        <v>47472</v>
      </c>
      <c r="D36" s="218">
        <f t="shared" si="2"/>
        <v>43754</v>
      </c>
      <c r="E36" s="188">
        <v>6313</v>
      </c>
      <c r="F36" s="189">
        <v>3362</v>
      </c>
      <c r="G36" s="190">
        <v>2951</v>
      </c>
      <c r="H36" s="170">
        <v>20106</v>
      </c>
      <c r="I36" s="170">
        <v>10328</v>
      </c>
      <c r="J36" s="170">
        <v>9778</v>
      </c>
      <c r="K36" s="188">
        <v>12732</v>
      </c>
      <c r="L36" s="189">
        <v>6535</v>
      </c>
      <c r="M36" s="190">
        <v>6197</v>
      </c>
      <c r="N36" s="170">
        <v>28865</v>
      </c>
      <c r="O36" s="170">
        <v>15096</v>
      </c>
      <c r="P36" s="170">
        <v>13769</v>
      </c>
      <c r="Q36" s="188">
        <v>23210</v>
      </c>
      <c r="R36" s="189">
        <v>12151</v>
      </c>
      <c r="S36" s="190">
        <v>11059</v>
      </c>
      <c r="T36" s="49"/>
    </row>
    <row r="37" spans="1:20" ht="16.5" customHeight="1" x14ac:dyDescent="0.15">
      <c r="A37" s="176" t="s">
        <v>25</v>
      </c>
      <c r="B37" s="219">
        <f t="shared" ref="B37:B68" si="3">SUM(E37,H37,K37,N37,Q37)</f>
        <v>21213</v>
      </c>
      <c r="C37" s="220">
        <f t="shared" ref="C37:C68" si="4">SUM(F37,I37,L37,O37,R37)</f>
        <v>11179</v>
      </c>
      <c r="D37" s="220">
        <f t="shared" ref="D37:D68" si="5">SUM(G37,J37,M37,P37,S37)</f>
        <v>10034</v>
      </c>
      <c r="E37" s="191">
        <v>1485</v>
      </c>
      <c r="F37" s="183">
        <v>801</v>
      </c>
      <c r="G37" s="192">
        <v>684</v>
      </c>
      <c r="H37" s="173">
        <v>4662</v>
      </c>
      <c r="I37" s="173">
        <v>2357</v>
      </c>
      <c r="J37" s="173">
        <v>2305</v>
      </c>
      <c r="K37" s="191">
        <v>2944</v>
      </c>
      <c r="L37" s="183">
        <v>1524</v>
      </c>
      <c r="M37" s="192">
        <v>1420</v>
      </c>
      <c r="N37" s="173">
        <v>6658</v>
      </c>
      <c r="O37" s="173">
        <v>3541</v>
      </c>
      <c r="P37" s="173">
        <v>3117</v>
      </c>
      <c r="Q37" s="191">
        <v>5464</v>
      </c>
      <c r="R37" s="183">
        <v>2956</v>
      </c>
      <c r="S37" s="192">
        <v>2508</v>
      </c>
      <c r="T37"/>
    </row>
    <row r="38" spans="1:20" ht="16.5" customHeight="1" x14ac:dyDescent="0.15">
      <c r="A38" s="176" t="s">
        <v>24</v>
      </c>
      <c r="B38" s="219">
        <f t="shared" si="3"/>
        <v>19492</v>
      </c>
      <c r="C38" s="220">
        <f t="shared" si="4"/>
        <v>10141</v>
      </c>
      <c r="D38" s="220">
        <f t="shared" si="5"/>
        <v>9351</v>
      </c>
      <c r="E38" s="191">
        <v>1295</v>
      </c>
      <c r="F38" s="183">
        <v>687</v>
      </c>
      <c r="G38" s="192">
        <v>608</v>
      </c>
      <c r="H38" s="173">
        <v>4316</v>
      </c>
      <c r="I38" s="173">
        <v>2211</v>
      </c>
      <c r="J38" s="173">
        <v>2105</v>
      </c>
      <c r="K38" s="191">
        <v>2809</v>
      </c>
      <c r="L38" s="183">
        <v>1426</v>
      </c>
      <c r="M38" s="192">
        <v>1383</v>
      </c>
      <c r="N38" s="173">
        <v>6088</v>
      </c>
      <c r="O38" s="173">
        <v>3227</v>
      </c>
      <c r="P38" s="173">
        <v>2861</v>
      </c>
      <c r="Q38" s="191">
        <v>4984</v>
      </c>
      <c r="R38" s="183">
        <v>2590</v>
      </c>
      <c r="S38" s="192">
        <v>2394</v>
      </c>
      <c r="T38"/>
    </row>
    <row r="39" spans="1:20" ht="16.5" customHeight="1" x14ac:dyDescent="0.15">
      <c r="A39" s="176" t="s">
        <v>23</v>
      </c>
      <c r="B39" s="219">
        <f t="shared" si="3"/>
        <v>17254</v>
      </c>
      <c r="C39" s="220">
        <f t="shared" si="4"/>
        <v>9107</v>
      </c>
      <c r="D39" s="220">
        <f t="shared" si="5"/>
        <v>8147</v>
      </c>
      <c r="E39" s="191">
        <v>1199</v>
      </c>
      <c r="F39" s="183">
        <v>637</v>
      </c>
      <c r="G39" s="192">
        <v>562</v>
      </c>
      <c r="H39" s="173">
        <v>3822</v>
      </c>
      <c r="I39" s="173">
        <v>2071</v>
      </c>
      <c r="J39" s="173">
        <v>1751</v>
      </c>
      <c r="K39" s="191">
        <v>2406</v>
      </c>
      <c r="L39" s="183">
        <v>1243</v>
      </c>
      <c r="M39" s="192">
        <v>1163</v>
      </c>
      <c r="N39" s="173">
        <v>5459</v>
      </c>
      <c r="O39" s="173">
        <v>2850</v>
      </c>
      <c r="P39" s="173">
        <v>2609</v>
      </c>
      <c r="Q39" s="191">
        <v>4368</v>
      </c>
      <c r="R39" s="183">
        <v>2306</v>
      </c>
      <c r="S39" s="192">
        <v>2062</v>
      </c>
      <c r="T39"/>
    </row>
    <row r="40" spans="1:20" ht="16.5" customHeight="1" x14ac:dyDescent="0.15">
      <c r="A40" s="172" t="s">
        <v>199</v>
      </c>
      <c r="B40" s="219">
        <f t="shared" si="3"/>
        <v>16831</v>
      </c>
      <c r="C40" s="220">
        <f t="shared" si="4"/>
        <v>8592</v>
      </c>
      <c r="D40" s="220">
        <f t="shared" si="5"/>
        <v>8239</v>
      </c>
      <c r="E40" s="191">
        <v>1184</v>
      </c>
      <c r="F40" s="183">
        <v>619</v>
      </c>
      <c r="G40" s="192">
        <v>565</v>
      </c>
      <c r="H40" s="173">
        <v>3722</v>
      </c>
      <c r="I40" s="173">
        <v>1854</v>
      </c>
      <c r="J40" s="173">
        <v>1868</v>
      </c>
      <c r="K40" s="191">
        <v>2370</v>
      </c>
      <c r="L40" s="183">
        <v>1220</v>
      </c>
      <c r="M40" s="192">
        <v>1150</v>
      </c>
      <c r="N40" s="173">
        <v>5343</v>
      </c>
      <c r="O40" s="173">
        <v>2722</v>
      </c>
      <c r="P40" s="173">
        <v>2621</v>
      </c>
      <c r="Q40" s="191">
        <v>4212</v>
      </c>
      <c r="R40" s="183">
        <v>2177</v>
      </c>
      <c r="S40" s="192">
        <v>2035</v>
      </c>
      <c r="T40"/>
    </row>
    <row r="41" spans="1:20" ht="16.5" customHeight="1" x14ac:dyDescent="0.15">
      <c r="A41" s="172" t="s">
        <v>223</v>
      </c>
      <c r="B41" s="219">
        <f t="shared" si="3"/>
        <v>16436</v>
      </c>
      <c r="C41" s="220">
        <f t="shared" si="4"/>
        <v>8453</v>
      </c>
      <c r="D41" s="220">
        <f t="shared" si="5"/>
        <v>7983</v>
      </c>
      <c r="E41" s="191">
        <v>1150</v>
      </c>
      <c r="F41" s="183">
        <v>618</v>
      </c>
      <c r="G41" s="192">
        <v>532</v>
      </c>
      <c r="H41" s="173">
        <v>3584</v>
      </c>
      <c r="I41" s="173">
        <v>1835</v>
      </c>
      <c r="J41" s="173">
        <v>1749</v>
      </c>
      <c r="K41" s="191">
        <v>2203</v>
      </c>
      <c r="L41" s="183">
        <v>1122</v>
      </c>
      <c r="M41" s="192">
        <v>1081</v>
      </c>
      <c r="N41" s="173">
        <v>5317</v>
      </c>
      <c r="O41" s="173">
        <v>2756</v>
      </c>
      <c r="P41" s="173">
        <v>2561</v>
      </c>
      <c r="Q41" s="191">
        <v>4182</v>
      </c>
      <c r="R41" s="183">
        <v>2122</v>
      </c>
      <c r="S41" s="192">
        <v>2060</v>
      </c>
      <c r="T41"/>
    </row>
    <row r="42" spans="1:20" s="171" customFormat="1" ht="16.5" customHeight="1" x14ac:dyDescent="0.15">
      <c r="A42" s="174" t="s">
        <v>20</v>
      </c>
      <c r="B42" s="217">
        <f t="shared" si="3"/>
        <v>90203</v>
      </c>
      <c r="C42" s="218">
        <f t="shared" si="4"/>
        <v>45956</v>
      </c>
      <c r="D42" s="218">
        <f t="shared" si="5"/>
        <v>44247</v>
      </c>
      <c r="E42" s="188">
        <v>5776</v>
      </c>
      <c r="F42" s="189">
        <v>3050</v>
      </c>
      <c r="G42" s="190">
        <v>2726</v>
      </c>
      <c r="H42" s="170">
        <v>18927</v>
      </c>
      <c r="I42" s="170">
        <v>9478</v>
      </c>
      <c r="J42" s="170">
        <v>9449</v>
      </c>
      <c r="K42" s="188">
        <v>12315</v>
      </c>
      <c r="L42" s="189">
        <v>6182</v>
      </c>
      <c r="M42" s="190">
        <v>6133</v>
      </c>
      <c r="N42" s="170">
        <v>27705</v>
      </c>
      <c r="O42" s="170">
        <v>14317</v>
      </c>
      <c r="P42" s="170">
        <v>13388</v>
      </c>
      <c r="Q42" s="188">
        <v>25480</v>
      </c>
      <c r="R42" s="189">
        <v>12929</v>
      </c>
      <c r="S42" s="190">
        <v>12551</v>
      </c>
      <c r="T42" s="49"/>
    </row>
    <row r="43" spans="1:20" ht="16.5" customHeight="1" x14ac:dyDescent="0.15">
      <c r="A43" s="172" t="s">
        <v>202</v>
      </c>
      <c r="B43" s="219">
        <f t="shared" si="3"/>
        <v>16450</v>
      </c>
      <c r="C43" s="220">
        <f t="shared" si="4"/>
        <v>8312</v>
      </c>
      <c r="D43" s="220">
        <f t="shared" si="5"/>
        <v>8138</v>
      </c>
      <c r="E43" s="191">
        <v>1111</v>
      </c>
      <c r="F43" s="183">
        <v>549</v>
      </c>
      <c r="G43" s="192">
        <v>562</v>
      </c>
      <c r="H43" s="173">
        <v>3459</v>
      </c>
      <c r="I43" s="173">
        <v>1737</v>
      </c>
      <c r="J43" s="173">
        <v>1722</v>
      </c>
      <c r="K43" s="191">
        <v>2197</v>
      </c>
      <c r="L43" s="183">
        <v>1105</v>
      </c>
      <c r="M43" s="192">
        <v>1092</v>
      </c>
      <c r="N43" s="173">
        <v>5158</v>
      </c>
      <c r="O43" s="173">
        <v>2589</v>
      </c>
      <c r="P43" s="173">
        <v>2569</v>
      </c>
      <c r="Q43" s="191">
        <v>4525</v>
      </c>
      <c r="R43" s="183">
        <v>2332</v>
      </c>
      <c r="S43" s="192">
        <v>2193</v>
      </c>
      <c r="T43"/>
    </row>
    <row r="44" spans="1:20" ht="16.5" customHeight="1" x14ac:dyDescent="0.15">
      <c r="A44" s="172" t="s">
        <v>226</v>
      </c>
      <c r="B44" s="219">
        <f t="shared" si="3"/>
        <v>16736</v>
      </c>
      <c r="C44" s="220">
        <f t="shared" si="4"/>
        <v>8492</v>
      </c>
      <c r="D44" s="220">
        <f t="shared" si="5"/>
        <v>8244</v>
      </c>
      <c r="E44" s="191">
        <v>1104</v>
      </c>
      <c r="F44" s="183">
        <v>578</v>
      </c>
      <c r="G44" s="192">
        <v>526</v>
      </c>
      <c r="H44" s="173">
        <v>3638</v>
      </c>
      <c r="I44" s="173">
        <v>1836</v>
      </c>
      <c r="J44" s="173">
        <v>1802</v>
      </c>
      <c r="K44" s="191">
        <v>2202</v>
      </c>
      <c r="L44" s="183">
        <v>1126</v>
      </c>
      <c r="M44" s="192">
        <v>1076</v>
      </c>
      <c r="N44" s="173">
        <v>5181</v>
      </c>
      <c r="O44" s="173">
        <v>2647</v>
      </c>
      <c r="P44" s="173">
        <v>2534</v>
      </c>
      <c r="Q44" s="191">
        <v>4611</v>
      </c>
      <c r="R44" s="183">
        <v>2305</v>
      </c>
      <c r="S44" s="192">
        <v>2306</v>
      </c>
      <c r="T44"/>
    </row>
    <row r="45" spans="1:20" ht="16.5" customHeight="1" x14ac:dyDescent="0.15">
      <c r="A45" s="172" t="s">
        <v>230</v>
      </c>
      <c r="B45" s="219">
        <f t="shared" si="3"/>
        <v>17535</v>
      </c>
      <c r="C45" s="220">
        <f t="shared" si="4"/>
        <v>8974</v>
      </c>
      <c r="D45" s="220">
        <f t="shared" si="5"/>
        <v>8561</v>
      </c>
      <c r="E45" s="191">
        <v>1161</v>
      </c>
      <c r="F45" s="183">
        <v>629</v>
      </c>
      <c r="G45" s="192">
        <v>532</v>
      </c>
      <c r="H45" s="173">
        <v>3649</v>
      </c>
      <c r="I45" s="173">
        <v>1843</v>
      </c>
      <c r="J45" s="173">
        <v>1806</v>
      </c>
      <c r="K45" s="191">
        <v>2419</v>
      </c>
      <c r="L45" s="183">
        <v>1190</v>
      </c>
      <c r="M45" s="192">
        <v>1229</v>
      </c>
      <c r="N45" s="173">
        <v>5403</v>
      </c>
      <c r="O45" s="173">
        <v>2807</v>
      </c>
      <c r="P45" s="173">
        <v>2596</v>
      </c>
      <c r="Q45" s="191">
        <v>4903</v>
      </c>
      <c r="R45" s="183">
        <v>2505</v>
      </c>
      <c r="S45" s="192">
        <v>2398</v>
      </c>
      <c r="T45"/>
    </row>
    <row r="46" spans="1:20" ht="16.5" customHeight="1" x14ac:dyDescent="0.15">
      <c r="A46" s="172" t="s">
        <v>229</v>
      </c>
      <c r="B46" s="219">
        <f t="shared" si="3"/>
        <v>18389</v>
      </c>
      <c r="C46" s="220">
        <f t="shared" si="4"/>
        <v>9385</v>
      </c>
      <c r="D46" s="220">
        <f t="shared" si="5"/>
        <v>9004</v>
      </c>
      <c r="E46" s="191">
        <v>1155</v>
      </c>
      <c r="F46" s="183">
        <v>633</v>
      </c>
      <c r="G46" s="192">
        <v>522</v>
      </c>
      <c r="H46" s="173">
        <v>3815</v>
      </c>
      <c r="I46" s="173">
        <v>1882</v>
      </c>
      <c r="J46" s="173">
        <v>1933</v>
      </c>
      <c r="K46" s="191">
        <v>2561</v>
      </c>
      <c r="L46" s="183">
        <v>1251</v>
      </c>
      <c r="M46" s="192">
        <v>1310</v>
      </c>
      <c r="N46" s="173">
        <v>5622</v>
      </c>
      <c r="O46" s="173">
        <v>3014</v>
      </c>
      <c r="P46" s="173">
        <v>2608</v>
      </c>
      <c r="Q46" s="191">
        <v>5236</v>
      </c>
      <c r="R46" s="183">
        <v>2605</v>
      </c>
      <c r="S46" s="192">
        <v>2631</v>
      </c>
      <c r="T46"/>
    </row>
    <row r="47" spans="1:20" ht="16.5" customHeight="1" x14ac:dyDescent="0.15">
      <c r="A47" s="172" t="s">
        <v>233</v>
      </c>
      <c r="B47" s="219">
        <f t="shared" si="3"/>
        <v>21093</v>
      </c>
      <c r="C47" s="220">
        <f t="shared" si="4"/>
        <v>10793</v>
      </c>
      <c r="D47" s="220">
        <f t="shared" si="5"/>
        <v>10300</v>
      </c>
      <c r="E47" s="191">
        <v>1245</v>
      </c>
      <c r="F47" s="183">
        <v>661</v>
      </c>
      <c r="G47" s="192">
        <v>584</v>
      </c>
      <c r="H47" s="173">
        <v>4366</v>
      </c>
      <c r="I47" s="173">
        <v>2180</v>
      </c>
      <c r="J47" s="173">
        <v>2186</v>
      </c>
      <c r="K47" s="191">
        <v>2936</v>
      </c>
      <c r="L47" s="183">
        <v>1510</v>
      </c>
      <c r="M47" s="192">
        <v>1426</v>
      </c>
      <c r="N47" s="173">
        <v>6341</v>
      </c>
      <c r="O47" s="173">
        <v>3260</v>
      </c>
      <c r="P47" s="173">
        <v>3081</v>
      </c>
      <c r="Q47" s="191">
        <v>6205</v>
      </c>
      <c r="R47" s="183">
        <v>3182</v>
      </c>
      <c r="S47" s="192">
        <v>3023</v>
      </c>
      <c r="T47"/>
    </row>
    <row r="48" spans="1:20" s="171" customFormat="1" ht="16.5" customHeight="1" x14ac:dyDescent="0.15">
      <c r="A48" s="174" t="s">
        <v>14</v>
      </c>
      <c r="B48" s="217">
        <f t="shared" si="3"/>
        <v>115319</v>
      </c>
      <c r="C48" s="218">
        <f t="shared" si="4"/>
        <v>57486</v>
      </c>
      <c r="D48" s="218">
        <f t="shared" si="5"/>
        <v>57833</v>
      </c>
      <c r="E48" s="188">
        <v>6389</v>
      </c>
      <c r="F48" s="189">
        <v>3444</v>
      </c>
      <c r="G48" s="190">
        <v>2945</v>
      </c>
      <c r="H48" s="170">
        <v>23149</v>
      </c>
      <c r="I48" s="170">
        <v>11301</v>
      </c>
      <c r="J48" s="170">
        <v>11848</v>
      </c>
      <c r="K48" s="188">
        <v>16096</v>
      </c>
      <c r="L48" s="189">
        <v>7901</v>
      </c>
      <c r="M48" s="190">
        <v>8195</v>
      </c>
      <c r="N48" s="170">
        <v>33326</v>
      </c>
      <c r="O48" s="170">
        <v>17046</v>
      </c>
      <c r="P48" s="170">
        <v>16280</v>
      </c>
      <c r="Q48" s="188">
        <v>36359</v>
      </c>
      <c r="R48" s="189">
        <v>17794</v>
      </c>
      <c r="S48" s="190">
        <v>18565</v>
      </c>
      <c r="T48" s="49"/>
    </row>
    <row r="49" spans="1:20" ht="16.5" customHeight="1" x14ac:dyDescent="0.15">
      <c r="A49" s="172" t="s">
        <v>231</v>
      </c>
      <c r="B49" s="219">
        <f t="shared" si="3"/>
        <v>23489</v>
      </c>
      <c r="C49" s="220">
        <f t="shared" si="4"/>
        <v>11844</v>
      </c>
      <c r="D49" s="220">
        <f t="shared" si="5"/>
        <v>11645</v>
      </c>
      <c r="E49" s="191">
        <v>1348</v>
      </c>
      <c r="F49" s="183">
        <v>708</v>
      </c>
      <c r="G49" s="192">
        <v>640</v>
      </c>
      <c r="H49" s="173">
        <v>4690</v>
      </c>
      <c r="I49" s="173">
        <v>2363</v>
      </c>
      <c r="J49" s="173">
        <v>2327</v>
      </c>
      <c r="K49" s="191">
        <v>3263</v>
      </c>
      <c r="L49" s="183">
        <v>1568</v>
      </c>
      <c r="M49" s="192">
        <v>1695</v>
      </c>
      <c r="N49" s="173">
        <v>6932</v>
      </c>
      <c r="O49" s="173">
        <v>3637</v>
      </c>
      <c r="P49" s="173">
        <v>3295</v>
      </c>
      <c r="Q49" s="191">
        <v>7256</v>
      </c>
      <c r="R49" s="183">
        <v>3568</v>
      </c>
      <c r="S49" s="192">
        <v>3688</v>
      </c>
      <c r="T49"/>
    </row>
    <row r="50" spans="1:20" ht="16.5" customHeight="1" x14ac:dyDescent="0.15">
      <c r="A50" s="172" t="s">
        <v>212</v>
      </c>
      <c r="B50" s="219">
        <f t="shared" si="3"/>
        <v>23425</v>
      </c>
      <c r="C50" s="220">
        <f t="shared" si="4"/>
        <v>11686</v>
      </c>
      <c r="D50" s="220">
        <f t="shared" si="5"/>
        <v>11739</v>
      </c>
      <c r="E50" s="191">
        <v>1397</v>
      </c>
      <c r="F50" s="183">
        <v>774</v>
      </c>
      <c r="G50" s="192">
        <v>623</v>
      </c>
      <c r="H50" s="173">
        <v>4698</v>
      </c>
      <c r="I50" s="173">
        <v>2328</v>
      </c>
      <c r="J50" s="173">
        <v>2370</v>
      </c>
      <c r="K50" s="191">
        <v>3363</v>
      </c>
      <c r="L50" s="183">
        <v>1634</v>
      </c>
      <c r="M50" s="192">
        <v>1729</v>
      </c>
      <c r="N50" s="173">
        <v>6729</v>
      </c>
      <c r="O50" s="173">
        <v>3389</v>
      </c>
      <c r="P50" s="173">
        <v>3340</v>
      </c>
      <c r="Q50" s="191">
        <v>7238</v>
      </c>
      <c r="R50" s="183">
        <v>3561</v>
      </c>
      <c r="S50" s="192">
        <v>3677</v>
      </c>
      <c r="T50"/>
    </row>
    <row r="51" spans="1:20" ht="16.5" customHeight="1" x14ac:dyDescent="0.15">
      <c r="A51" s="172" t="s">
        <v>232</v>
      </c>
      <c r="B51" s="219">
        <f t="shared" si="3"/>
        <v>23437</v>
      </c>
      <c r="C51" s="220">
        <f t="shared" si="4"/>
        <v>11652</v>
      </c>
      <c r="D51" s="220">
        <f t="shared" si="5"/>
        <v>11785</v>
      </c>
      <c r="E51" s="191">
        <v>1257</v>
      </c>
      <c r="F51" s="183">
        <v>658</v>
      </c>
      <c r="G51" s="192">
        <v>599</v>
      </c>
      <c r="H51" s="173">
        <v>4702</v>
      </c>
      <c r="I51" s="173">
        <v>2281</v>
      </c>
      <c r="J51" s="173">
        <v>2421</v>
      </c>
      <c r="K51" s="191">
        <v>3235</v>
      </c>
      <c r="L51" s="183">
        <v>1610</v>
      </c>
      <c r="M51" s="192">
        <v>1625</v>
      </c>
      <c r="N51" s="173">
        <v>6868</v>
      </c>
      <c r="O51" s="173">
        <v>3498</v>
      </c>
      <c r="P51" s="173">
        <v>3370</v>
      </c>
      <c r="Q51" s="191">
        <v>7375</v>
      </c>
      <c r="R51" s="183">
        <v>3605</v>
      </c>
      <c r="S51" s="192">
        <v>3770</v>
      </c>
      <c r="T51"/>
    </row>
    <row r="52" spans="1:20" ht="16.5" customHeight="1" x14ac:dyDescent="0.15">
      <c r="A52" s="172" t="s">
        <v>224</v>
      </c>
      <c r="B52" s="219">
        <f t="shared" si="3"/>
        <v>23973</v>
      </c>
      <c r="C52" s="220">
        <f t="shared" si="4"/>
        <v>11723</v>
      </c>
      <c r="D52" s="220">
        <f t="shared" si="5"/>
        <v>12250</v>
      </c>
      <c r="E52" s="191">
        <v>1257</v>
      </c>
      <c r="F52" s="183">
        <v>676</v>
      </c>
      <c r="G52" s="192">
        <v>581</v>
      </c>
      <c r="H52" s="173">
        <v>4803</v>
      </c>
      <c r="I52" s="173">
        <v>2232</v>
      </c>
      <c r="J52" s="173">
        <v>2571</v>
      </c>
      <c r="K52" s="191">
        <v>3269</v>
      </c>
      <c r="L52" s="183">
        <v>1620</v>
      </c>
      <c r="M52" s="192">
        <v>1649</v>
      </c>
      <c r="N52" s="173">
        <v>6910</v>
      </c>
      <c r="O52" s="173">
        <v>3500</v>
      </c>
      <c r="P52" s="173">
        <v>3410</v>
      </c>
      <c r="Q52" s="191">
        <v>7734</v>
      </c>
      <c r="R52" s="183">
        <v>3695</v>
      </c>
      <c r="S52" s="192">
        <v>4039</v>
      </c>
      <c r="T52"/>
    </row>
    <row r="53" spans="1:20" ht="16.5" customHeight="1" x14ac:dyDescent="0.15">
      <c r="A53" s="172" t="s">
        <v>187</v>
      </c>
      <c r="B53" s="219">
        <f t="shared" si="3"/>
        <v>20995</v>
      </c>
      <c r="C53" s="220">
        <f t="shared" si="4"/>
        <v>10581</v>
      </c>
      <c r="D53" s="220">
        <f t="shared" si="5"/>
        <v>10414</v>
      </c>
      <c r="E53" s="191">
        <v>1130</v>
      </c>
      <c r="F53" s="183">
        <v>628</v>
      </c>
      <c r="G53" s="192">
        <v>502</v>
      </c>
      <c r="H53" s="173">
        <v>4256</v>
      </c>
      <c r="I53" s="173">
        <v>2097</v>
      </c>
      <c r="J53" s="173">
        <v>2159</v>
      </c>
      <c r="K53" s="191">
        <v>2966</v>
      </c>
      <c r="L53" s="183">
        <v>1469</v>
      </c>
      <c r="M53" s="192">
        <v>1497</v>
      </c>
      <c r="N53" s="173">
        <v>5887</v>
      </c>
      <c r="O53" s="173">
        <v>3022</v>
      </c>
      <c r="P53" s="173">
        <v>2865</v>
      </c>
      <c r="Q53" s="191">
        <v>6756</v>
      </c>
      <c r="R53" s="183">
        <v>3365</v>
      </c>
      <c r="S53" s="192">
        <v>3391</v>
      </c>
      <c r="T53"/>
    </row>
    <row r="54" spans="1:20" s="171" customFormat="1" ht="16.5" customHeight="1" x14ac:dyDescent="0.15">
      <c r="A54" s="174" t="s">
        <v>9</v>
      </c>
      <c r="B54" s="217">
        <f t="shared" si="3"/>
        <v>120744</v>
      </c>
      <c r="C54" s="218">
        <f t="shared" si="4"/>
        <v>59995</v>
      </c>
      <c r="D54" s="218">
        <f t="shared" si="5"/>
        <v>60749</v>
      </c>
      <c r="E54" s="188">
        <v>6338</v>
      </c>
      <c r="F54" s="189">
        <v>3367</v>
      </c>
      <c r="G54" s="190">
        <v>2971</v>
      </c>
      <c r="H54" s="170">
        <v>25173</v>
      </c>
      <c r="I54" s="170">
        <v>12153</v>
      </c>
      <c r="J54" s="170">
        <v>13020</v>
      </c>
      <c r="K54" s="188">
        <v>16639</v>
      </c>
      <c r="L54" s="189">
        <v>8215</v>
      </c>
      <c r="M54" s="190">
        <v>8424</v>
      </c>
      <c r="N54" s="170">
        <v>33633</v>
      </c>
      <c r="O54" s="170">
        <v>16927</v>
      </c>
      <c r="P54" s="170">
        <v>16706</v>
      </c>
      <c r="Q54" s="188">
        <v>38961</v>
      </c>
      <c r="R54" s="189">
        <v>19333</v>
      </c>
      <c r="S54" s="190">
        <v>19628</v>
      </c>
      <c r="T54" s="49"/>
    </row>
    <row r="55" spans="1:20" ht="16.5" customHeight="1" x14ac:dyDescent="0.15">
      <c r="A55" s="172" t="s">
        <v>188</v>
      </c>
      <c r="B55" s="219">
        <f t="shared" si="3"/>
        <v>23042</v>
      </c>
      <c r="C55" s="220">
        <f t="shared" si="4"/>
        <v>11366</v>
      </c>
      <c r="D55" s="220">
        <f t="shared" si="5"/>
        <v>11676</v>
      </c>
      <c r="E55" s="191">
        <v>1243</v>
      </c>
      <c r="F55" s="183">
        <v>668</v>
      </c>
      <c r="G55" s="192">
        <v>575</v>
      </c>
      <c r="H55" s="173">
        <v>4722</v>
      </c>
      <c r="I55" s="173">
        <v>2278</v>
      </c>
      <c r="J55" s="173">
        <v>2444</v>
      </c>
      <c r="K55" s="191">
        <v>3306</v>
      </c>
      <c r="L55" s="183">
        <v>1616</v>
      </c>
      <c r="M55" s="192">
        <v>1690</v>
      </c>
      <c r="N55" s="173">
        <v>6301</v>
      </c>
      <c r="O55" s="173">
        <v>3139</v>
      </c>
      <c r="P55" s="173">
        <v>3162</v>
      </c>
      <c r="Q55" s="191">
        <v>7470</v>
      </c>
      <c r="R55" s="183">
        <v>3665</v>
      </c>
      <c r="S55" s="192">
        <v>3805</v>
      </c>
      <c r="T55"/>
    </row>
    <row r="56" spans="1:20" ht="16.5" customHeight="1" x14ac:dyDescent="0.15">
      <c r="A56" s="172" t="s">
        <v>186</v>
      </c>
      <c r="B56" s="219">
        <f t="shared" si="3"/>
        <v>22983</v>
      </c>
      <c r="C56" s="220">
        <f t="shared" si="4"/>
        <v>11519</v>
      </c>
      <c r="D56" s="220">
        <f t="shared" si="5"/>
        <v>11464</v>
      </c>
      <c r="E56" s="191">
        <v>1235</v>
      </c>
      <c r="F56" s="183">
        <v>672</v>
      </c>
      <c r="G56" s="192">
        <v>563</v>
      </c>
      <c r="H56" s="173">
        <v>4783</v>
      </c>
      <c r="I56" s="173">
        <v>2339</v>
      </c>
      <c r="J56" s="173">
        <v>2444</v>
      </c>
      <c r="K56" s="191">
        <v>3143</v>
      </c>
      <c r="L56" s="183">
        <v>1601</v>
      </c>
      <c r="M56" s="192">
        <v>1542</v>
      </c>
      <c r="N56" s="173">
        <v>6331</v>
      </c>
      <c r="O56" s="173">
        <v>3181</v>
      </c>
      <c r="P56" s="173">
        <v>3150</v>
      </c>
      <c r="Q56" s="191">
        <v>7491</v>
      </c>
      <c r="R56" s="183">
        <v>3726</v>
      </c>
      <c r="S56" s="192">
        <v>3765</v>
      </c>
      <c r="T56"/>
    </row>
    <row r="57" spans="1:20" ht="16.5" customHeight="1" x14ac:dyDescent="0.15">
      <c r="A57" s="172" t="s">
        <v>185</v>
      </c>
      <c r="B57" s="219">
        <f t="shared" si="3"/>
        <v>22842</v>
      </c>
      <c r="C57" s="220">
        <f t="shared" si="4"/>
        <v>11367</v>
      </c>
      <c r="D57" s="220">
        <f t="shared" si="5"/>
        <v>11475</v>
      </c>
      <c r="E57" s="191">
        <v>1129</v>
      </c>
      <c r="F57" s="183">
        <v>600</v>
      </c>
      <c r="G57" s="192">
        <v>529</v>
      </c>
      <c r="H57" s="173">
        <v>4693</v>
      </c>
      <c r="I57" s="173">
        <v>2260</v>
      </c>
      <c r="J57" s="173">
        <v>2433</v>
      </c>
      <c r="K57" s="191">
        <v>3165</v>
      </c>
      <c r="L57" s="183">
        <v>1557</v>
      </c>
      <c r="M57" s="192">
        <v>1608</v>
      </c>
      <c r="N57" s="173">
        <v>6483</v>
      </c>
      <c r="O57" s="173">
        <v>3333</v>
      </c>
      <c r="P57" s="173">
        <v>3150</v>
      </c>
      <c r="Q57" s="191">
        <v>7372</v>
      </c>
      <c r="R57" s="183">
        <v>3617</v>
      </c>
      <c r="S57" s="192">
        <v>3755</v>
      </c>
      <c r="T57"/>
    </row>
    <row r="58" spans="1:20" ht="16.5" customHeight="1" x14ac:dyDescent="0.15">
      <c r="A58" s="172" t="s">
        <v>183</v>
      </c>
      <c r="B58" s="219">
        <f t="shared" si="3"/>
        <v>25805</v>
      </c>
      <c r="C58" s="220">
        <f t="shared" si="4"/>
        <v>12905</v>
      </c>
      <c r="D58" s="220">
        <f t="shared" si="5"/>
        <v>12900</v>
      </c>
      <c r="E58" s="191">
        <v>1274</v>
      </c>
      <c r="F58" s="183">
        <v>679</v>
      </c>
      <c r="G58" s="192">
        <v>595</v>
      </c>
      <c r="H58" s="173">
        <v>5484</v>
      </c>
      <c r="I58" s="173">
        <v>2666</v>
      </c>
      <c r="J58" s="173">
        <v>2818</v>
      </c>
      <c r="K58" s="191">
        <v>3483</v>
      </c>
      <c r="L58" s="183">
        <v>1725</v>
      </c>
      <c r="M58" s="192">
        <v>1758</v>
      </c>
      <c r="N58" s="173">
        <v>7228</v>
      </c>
      <c r="O58" s="173">
        <v>3634</v>
      </c>
      <c r="P58" s="173">
        <v>3594</v>
      </c>
      <c r="Q58" s="191">
        <v>8336</v>
      </c>
      <c r="R58" s="183">
        <v>4201</v>
      </c>
      <c r="S58" s="192">
        <v>4135</v>
      </c>
      <c r="T58"/>
    </row>
    <row r="59" spans="1:20" ht="16.5" customHeight="1" x14ac:dyDescent="0.15">
      <c r="A59" s="172" t="s">
        <v>184</v>
      </c>
      <c r="B59" s="219">
        <f t="shared" si="3"/>
        <v>26072</v>
      </c>
      <c r="C59" s="220">
        <f t="shared" si="4"/>
        <v>12838</v>
      </c>
      <c r="D59" s="220">
        <f t="shared" si="5"/>
        <v>13234</v>
      </c>
      <c r="E59" s="191">
        <v>1457</v>
      </c>
      <c r="F59" s="183">
        <v>748</v>
      </c>
      <c r="G59" s="192">
        <v>709</v>
      </c>
      <c r="H59" s="173">
        <v>5491</v>
      </c>
      <c r="I59" s="173">
        <v>2610</v>
      </c>
      <c r="J59" s="173">
        <v>2881</v>
      </c>
      <c r="K59" s="191">
        <v>3542</v>
      </c>
      <c r="L59" s="183">
        <v>1716</v>
      </c>
      <c r="M59" s="192">
        <v>1826</v>
      </c>
      <c r="N59" s="173">
        <v>7290</v>
      </c>
      <c r="O59" s="173">
        <v>3640</v>
      </c>
      <c r="P59" s="173">
        <v>3650</v>
      </c>
      <c r="Q59" s="191">
        <v>8292</v>
      </c>
      <c r="R59" s="183">
        <v>4124</v>
      </c>
      <c r="S59" s="192">
        <v>4168</v>
      </c>
      <c r="T59"/>
    </row>
    <row r="60" spans="1:20" s="171" customFormat="1" ht="16.5" customHeight="1" x14ac:dyDescent="0.15">
      <c r="A60" s="174" t="s">
        <v>59</v>
      </c>
      <c r="B60" s="217">
        <f t="shared" si="3"/>
        <v>132460</v>
      </c>
      <c r="C60" s="218">
        <f t="shared" si="4"/>
        <v>65708</v>
      </c>
      <c r="D60" s="218">
        <f t="shared" si="5"/>
        <v>66752</v>
      </c>
      <c r="E60" s="188">
        <v>7215</v>
      </c>
      <c r="F60" s="189">
        <v>3775</v>
      </c>
      <c r="G60" s="190">
        <v>3440</v>
      </c>
      <c r="H60" s="170">
        <v>28741</v>
      </c>
      <c r="I60" s="170">
        <v>14001</v>
      </c>
      <c r="J60" s="170">
        <v>14740</v>
      </c>
      <c r="K60" s="188">
        <v>18283</v>
      </c>
      <c r="L60" s="189">
        <v>8823</v>
      </c>
      <c r="M60" s="190">
        <v>9460</v>
      </c>
      <c r="N60" s="170">
        <v>38333</v>
      </c>
      <c r="O60" s="170">
        <v>18760</v>
      </c>
      <c r="P60" s="170">
        <v>19573</v>
      </c>
      <c r="Q60" s="188">
        <v>39888</v>
      </c>
      <c r="R60" s="189">
        <v>20349</v>
      </c>
      <c r="S60" s="190">
        <v>19539</v>
      </c>
      <c r="T60" s="49"/>
    </row>
    <row r="61" spans="1:20" ht="16.5" customHeight="1" x14ac:dyDescent="0.15">
      <c r="A61" s="172" t="s">
        <v>182</v>
      </c>
      <c r="B61" s="219">
        <f t="shared" si="3"/>
        <v>26234</v>
      </c>
      <c r="C61" s="220">
        <f t="shared" si="4"/>
        <v>12979</v>
      </c>
      <c r="D61" s="220">
        <f t="shared" si="5"/>
        <v>13255</v>
      </c>
      <c r="E61" s="191">
        <v>1405</v>
      </c>
      <c r="F61" s="183">
        <v>748</v>
      </c>
      <c r="G61" s="192">
        <v>657</v>
      </c>
      <c r="H61" s="173">
        <v>5654</v>
      </c>
      <c r="I61" s="173">
        <v>2686</v>
      </c>
      <c r="J61" s="173">
        <v>2968</v>
      </c>
      <c r="K61" s="191">
        <v>3701</v>
      </c>
      <c r="L61" s="183">
        <v>1806</v>
      </c>
      <c r="M61" s="192">
        <v>1895</v>
      </c>
      <c r="N61" s="173">
        <v>7373</v>
      </c>
      <c r="O61" s="173">
        <v>3649</v>
      </c>
      <c r="P61" s="173">
        <v>3724</v>
      </c>
      <c r="Q61" s="191">
        <v>8101</v>
      </c>
      <c r="R61" s="183">
        <v>4090</v>
      </c>
      <c r="S61" s="192">
        <v>4011</v>
      </c>
      <c r="T61"/>
    </row>
    <row r="62" spans="1:20" ht="16.5" customHeight="1" x14ac:dyDescent="0.15">
      <c r="A62" s="172" t="s">
        <v>181</v>
      </c>
      <c r="B62" s="219">
        <f t="shared" si="3"/>
        <v>27250</v>
      </c>
      <c r="C62" s="220">
        <f t="shared" si="4"/>
        <v>13518</v>
      </c>
      <c r="D62" s="220">
        <f t="shared" si="5"/>
        <v>13732</v>
      </c>
      <c r="E62" s="191">
        <v>1436</v>
      </c>
      <c r="F62" s="183">
        <v>754</v>
      </c>
      <c r="G62" s="192">
        <v>682</v>
      </c>
      <c r="H62" s="173">
        <v>5864</v>
      </c>
      <c r="I62" s="173">
        <v>2820</v>
      </c>
      <c r="J62" s="173">
        <v>3044</v>
      </c>
      <c r="K62" s="191">
        <v>3772</v>
      </c>
      <c r="L62" s="183">
        <v>1860</v>
      </c>
      <c r="M62" s="192">
        <v>1912</v>
      </c>
      <c r="N62" s="173">
        <v>7779</v>
      </c>
      <c r="O62" s="173">
        <v>3781</v>
      </c>
      <c r="P62" s="173">
        <v>3998</v>
      </c>
      <c r="Q62" s="191">
        <v>8399</v>
      </c>
      <c r="R62" s="183">
        <v>4303</v>
      </c>
      <c r="S62" s="192">
        <v>4096</v>
      </c>
      <c r="T62"/>
    </row>
    <row r="63" spans="1:20" ht="16.5" customHeight="1" x14ac:dyDescent="0.15">
      <c r="A63" s="172" t="s">
        <v>180</v>
      </c>
      <c r="B63" s="219">
        <f t="shared" si="3"/>
        <v>26742</v>
      </c>
      <c r="C63" s="220">
        <f t="shared" si="4"/>
        <v>13313</v>
      </c>
      <c r="D63" s="220">
        <f t="shared" si="5"/>
        <v>13429</v>
      </c>
      <c r="E63" s="191">
        <v>1496</v>
      </c>
      <c r="F63" s="183">
        <v>770</v>
      </c>
      <c r="G63" s="192">
        <v>726</v>
      </c>
      <c r="H63" s="173">
        <v>5794</v>
      </c>
      <c r="I63" s="173">
        <v>2900</v>
      </c>
      <c r="J63" s="173">
        <v>2894</v>
      </c>
      <c r="K63" s="191">
        <v>3644</v>
      </c>
      <c r="L63" s="183">
        <v>1709</v>
      </c>
      <c r="M63" s="192">
        <v>1935</v>
      </c>
      <c r="N63" s="173">
        <v>7682</v>
      </c>
      <c r="O63" s="173">
        <v>3726</v>
      </c>
      <c r="P63" s="173">
        <v>3956</v>
      </c>
      <c r="Q63" s="191">
        <v>8126</v>
      </c>
      <c r="R63" s="183">
        <v>4208</v>
      </c>
      <c r="S63" s="192">
        <v>3918</v>
      </c>
      <c r="T63"/>
    </row>
    <row r="64" spans="1:20" ht="16.5" customHeight="1" x14ac:dyDescent="0.15">
      <c r="A64" s="172" t="s">
        <v>179</v>
      </c>
      <c r="B64" s="219">
        <f t="shared" si="3"/>
        <v>25453</v>
      </c>
      <c r="C64" s="220">
        <f t="shared" si="4"/>
        <v>12687</v>
      </c>
      <c r="D64" s="220">
        <f t="shared" si="5"/>
        <v>12766</v>
      </c>
      <c r="E64" s="191">
        <v>1413</v>
      </c>
      <c r="F64" s="183">
        <v>753</v>
      </c>
      <c r="G64" s="192">
        <v>660</v>
      </c>
      <c r="H64" s="173">
        <v>5653</v>
      </c>
      <c r="I64" s="173">
        <v>2779</v>
      </c>
      <c r="J64" s="173">
        <v>2874</v>
      </c>
      <c r="K64" s="191">
        <v>3458</v>
      </c>
      <c r="L64" s="183">
        <v>1682</v>
      </c>
      <c r="M64" s="192">
        <v>1776</v>
      </c>
      <c r="N64" s="173">
        <v>7470</v>
      </c>
      <c r="O64" s="173">
        <v>3608</v>
      </c>
      <c r="P64" s="173">
        <v>3862</v>
      </c>
      <c r="Q64" s="191">
        <v>7459</v>
      </c>
      <c r="R64" s="183">
        <v>3865</v>
      </c>
      <c r="S64" s="192">
        <v>3594</v>
      </c>
      <c r="T64"/>
    </row>
    <row r="65" spans="1:20" ht="16.5" customHeight="1" x14ac:dyDescent="0.15">
      <c r="A65" s="172" t="s">
        <v>143</v>
      </c>
      <c r="B65" s="219">
        <f t="shared" si="3"/>
        <v>26781</v>
      </c>
      <c r="C65" s="220">
        <f t="shared" si="4"/>
        <v>13211</v>
      </c>
      <c r="D65" s="220">
        <f t="shared" si="5"/>
        <v>13570</v>
      </c>
      <c r="E65" s="191">
        <v>1465</v>
      </c>
      <c r="F65" s="183">
        <v>750</v>
      </c>
      <c r="G65" s="192">
        <v>715</v>
      </c>
      <c r="H65" s="173">
        <v>5776</v>
      </c>
      <c r="I65" s="173">
        <v>2816</v>
      </c>
      <c r="J65" s="173">
        <v>2960</v>
      </c>
      <c r="K65" s="191">
        <v>3708</v>
      </c>
      <c r="L65" s="183">
        <v>1766</v>
      </c>
      <c r="M65" s="192">
        <v>1942</v>
      </c>
      <c r="N65" s="173">
        <v>8029</v>
      </c>
      <c r="O65" s="173">
        <v>3996</v>
      </c>
      <c r="P65" s="173">
        <v>4033</v>
      </c>
      <c r="Q65" s="191">
        <v>7803</v>
      </c>
      <c r="R65" s="183">
        <v>3883</v>
      </c>
      <c r="S65" s="192">
        <v>3920</v>
      </c>
      <c r="T65"/>
    </row>
    <row r="66" spans="1:20" s="171" customFormat="1" ht="16.5" customHeight="1" x14ac:dyDescent="0.15">
      <c r="A66" s="174" t="s">
        <v>65</v>
      </c>
      <c r="B66" s="217">
        <f t="shared" si="3"/>
        <v>115793</v>
      </c>
      <c r="C66" s="218">
        <f t="shared" si="4"/>
        <v>57749</v>
      </c>
      <c r="D66" s="218">
        <f t="shared" si="5"/>
        <v>58044</v>
      </c>
      <c r="E66" s="188">
        <v>7058</v>
      </c>
      <c r="F66" s="189">
        <v>3542</v>
      </c>
      <c r="G66" s="190">
        <v>3516</v>
      </c>
      <c r="H66" s="170">
        <v>24779</v>
      </c>
      <c r="I66" s="170">
        <v>12255</v>
      </c>
      <c r="J66" s="170">
        <v>12524</v>
      </c>
      <c r="K66" s="188">
        <v>16723</v>
      </c>
      <c r="L66" s="189">
        <v>7963</v>
      </c>
      <c r="M66" s="190">
        <v>8760</v>
      </c>
      <c r="N66" s="170">
        <v>36209</v>
      </c>
      <c r="O66" s="170">
        <v>17714</v>
      </c>
      <c r="P66" s="170">
        <v>18495</v>
      </c>
      <c r="Q66" s="188">
        <v>31024</v>
      </c>
      <c r="R66" s="189">
        <v>16275</v>
      </c>
      <c r="S66" s="190">
        <v>14749</v>
      </c>
      <c r="T66" s="49"/>
    </row>
    <row r="67" spans="1:20" ht="16.5" customHeight="1" x14ac:dyDescent="0.15">
      <c r="A67" s="172" t="s">
        <v>178</v>
      </c>
      <c r="B67" s="219">
        <f t="shared" si="3"/>
        <v>24386</v>
      </c>
      <c r="C67" s="220">
        <f t="shared" si="4"/>
        <v>12017</v>
      </c>
      <c r="D67" s="220">
        <f t="shared" si="5"/>
        <v>12369</v>
      </c>
      <c r="E67" s="191">
        <v>1355</v>
      </c>
      <c r="F67" s="183">
        <v>707</v>
      </c>
      <c r="G67" s="192">
        <v>648</v>
      </c>
      <c r="H67" s="173">
        <v>5375</v>
      </c>
      <c r="I67" s="173">
        <v>2635</v>
      </c>
      <c r="J67" s="173">
        <v>2740</v>
      </c>
      <c r="K67" s="191">
        <v>3490</v>
      </c>
      <c r="L67" s="183">
        <v>1639</v>
      </c>
      <c r="M67" s="192">
        <v>1851</v>
      </c>
      <c r="N67" s="173">
        <v>7423</v>
      </c>
      <c r="O67" s="173">
        <v>3568</v>
      </c>
      <c r="P67" s="173">
        <v>3855</v>
      </c>
      <c r="Q67" s="191">
        <v>6743</v>
      </c>
      <c r="R67" s="183">
        <v>3468</v>
      </c>
      <c r="S67" s="192">
        <v>3275</v>
      </c>
      <c r="T67"/>
    </row>
    <row r="68" spans="1:20" ht="16.5" customHeight="1" x14ac:dyDescent="0.15">
      <c r="A68" s="172" t="s">
        <v>194</v>
      </c>
      <c r="B68" s="219">
        <f t="shared" si="3"/>
        <v>23592</v>
      </c>
      <c r="C68" s="220">
        <f t="shared" si="4"/>
        <v>12006</v>
      </c>
      <c r="D68" s="220">
        <f t="shared" si="5"/>
        <v>11586</v>
      </c>
      <c r="E68" s="191">
        <v>1415</v>
      </c>
      <c r="F68" s="183">
        <v>718</v>
      </c>
      <c r="G68" s="192">
        <v>697</v>
      </c>
      <c r="H68" s="173">
        <v>5032</v>
      </c>
      <c r="I68" s="173">
        <v>2525</v>
      </c>
      <c r="J68" s="173">
        <v>2507</v>
      </c>
      <c r="K68" s="191">
        <v>3303</v>
      </c>
      <c r="L68" s="183">
        <v>1621</v>
      </c>
      <c r="M68" s="192">
        <v>1682</v>
      </c>
      <c r="N68" s="173">
        <v>7272</v>
      </c>
      <c r="O68" s="173">
        <v>3718</v>
      </c>
      <c r="P68" s="173">
        <v>3554</v>
      </c>
      <c r="Q68" s="191">
        <v>6570</v>
      </c>
      <c r="R68" s="183">
        <v>3424</v>
      </c>
      <c r="S68" s="192">
        <v>3146</v>
      </c>
      <c r="T68"/>
    </row>
    <row r="69" spans="1:20" ht="16.5" customHeight="1" x14ac:dyDescent="0.15">
      <c r="A69" s="172" t="s">
        <v>140</v>
      </c>
      <c r="B69" s="219">
        <f t="shared" ref="B69:B100" si="6">SUM(E69,H69,K69,N69,Q69)</f>
        <v>23583</v>
      </c>
      <c r="C69" s="220">
        <f t="shared" ref="C69:C100" si="7">SUM(F69,I69,L69,O69,R69)</f>
        <v>11599</v>
      </c>
      <c r="D69" s="220">
        <f t="shared" ref="D69:D100" si="8">SUM(G69,J69,M69,P69,S69)</f>
        <v>11984</v>
      </c>
      <c r="E69" s="191">
        <v>1432</v>
      </c>
      <c r="F69" s="183">
        <v>700</v>
      </c>
      <c r="G69" s="192">
        <v>732</v>
      </c>
      <c r="H69" s="173">
        <v>4899</v>
      </c>
      <c r="I69" s="173">
        <v>2427</v>
      </c>
      <c r="J69" s="173">
        <v>2472</v>
      </c>
      <c r="K69" s="191">
        <v>3407</v>
      </c>
      <c r="L69" s="183">
        <v>1613</v>
      </c>
      <c r="M69" s="192">
        <v>1794</v>
      </c>
      <c r="N69" s="173">
        <v>7430</v>
      </c>
      <c r="O69" s="173">
        <v>3581</v>
      </c>
      <c r="P69" s="173">
        <v>3849</v>
      </c>
      <c r="Q69" s="191">
        <v>6415</v>
      </c>
      <c r="R69" s="183">
        <v>3278</v>
      </c>
      <c r="S69" s="192">
        <v>3137</v>
      </c>
      <c r="T69"/>
    </row>
    <row r="70" spans="1:20" ht="16.5" customHeight="1" x14ac:dyDescent="0.15">
      <c r="A70" s="172" t="s">
        <v>173</v>
      </c>
      <c r="B70" s="219">
        <f t="shared" si="6"/>
        <v>22087</v>
      </c>
      <c r="C70" s="220">
        <f t="shared" si="7"/>
        <v>11073</v>
      </c>
      <c r="D70" s="220">
        <f t="shared" si="8"/>
        <v>11014</v>
      </c>
      <c r="E70" s="191">
        <v>1368</v>
      </c>
      <c r="F70" s="183">
        <v>670</v>
      </c>
      <c r="G70" s="192">
        <v>698</v>
      </c>
      <c r="H70" s="173">
        <v>4821</v>
      </c>
      <c r="I70" s="173">
        <v>2380</v>
      </c>
      <c r="J70" s="173">
        <v>2441</v>
      </c>
      <c r="K70" s="191">
        <v>3227</v>
      </c>
      <c r="L70" s="183">
        <v>1524</v>
      </c>
      <c r="M70" s="192">
        <v>1703</v>
      </c>
      <c r="N70" s="173">
        <v>6966</v>
      </c>
      <c r="O70" s="173">
        <v>3412</v>
      </c>
      <c r="P70" s="173">
        <v>3554</v>
      </c>
      <c r="Q70" s="191">
        <v>5705</v>
      </c>
      <c r="R70" s="183">
        <v>3087</v>
      </c>
      <c r="S70" s="192">
        <v>2618</v>
      </c>
      <c r="T70"/>
    </row>
    <row r="71" spans="1:20" ht="16.5" customHeight="1" x14ac:dyDescent="0.15">
      <c r="A71" s="172" t="s">
        <v>193</v>
      </c>
      <c r="B71" s="219">
        <f t="shared" si="6"/>
        <v>22145</v>
      </c>
      <c r="C71" s="220">
        <f t="shared" si="7"/>
        <v>11054</v>
      </c>
      <c r="D71" s="220">
        <f t="shared" si="8"/>
        <v>11091</v>
      </c>
      <c r="E71" s="191">
        <v>1488</v>
      </c>
      <c r="F71" s="183">
        <v>747</v>
      </c>
      <c r="G71" s="192">
        <v>741</v>
      </c>
      <c r="H71" s="173">
        <v>4652</v>
      </c>
      <c r="I71" s="173">
        <v>2288</v>
      </c>
      <c r="J71" s="173">
        <v>2364</v>
      </c>
      <c r="K71" s="191">
        <v>3296</v>
      </c>
      <c r="L71" s="183">
        <v>1566</v>
      </c>
      <c r="M71" s="192">
        <v>1730</v>
      </c>
      <c r="N71" s="173">
        <v>7118</v>
      </c>
      <c r="O71" s="173">
        <v>3435</v>
      </c>
      <c r="P71" s="173">
        <v>3683</v>
      </c>
      <c r="Q71" s="191">
        <v>5591</v>
      </c>
      <c r="R71" s="183">
        <v>3018</v>
      </c>
      <c r="S71" s="192">
        <v>2573</v>
      </c>
      <c r="T71"/>
    </row>
    <row r="72" spans="1:20" s="171" customFormat="1" ht="16.5" customHeight="1" x14ac:dyDescent="0.15">
      <c r="A72" s="174" t="s">
        <v>71</v>
      </c>
      <c r="B72" s="217">
        <f t="shared" si="6"/>
        <v>110142</v>
      </c>
      <c r="C72" s="218">
        <f t="shared" si="7"/>
        <v>53820</v>
      </c>
      <c r="D72" s="218">
        <f t="shared" si="8"/>
        <v>56322</v>
      </c>
      <c r="E72" s="188">
        <v>8299</v>
      </c>
      <c r="F72" s="189">
        <v>4031</v>
      </c>
      <c r="G72" s="190">
        <v>4268</v>
      </c>
      <c r="H72" s="170">
        <v>23328</v>
      </c>
      <c r="I72" s="170">
        <v>11164</v>
      </c>
      <c r="J72" s="170">
        <v>12164</v>
      </c>
      <c r="K72" s="188">
        <v>17717</v>
      </c>
      <c r="L72" s="189">
        <v>8197</v>
      </c>
      <c r="M72" s="190">
        <v>9520</v>
      </c>
      <c r="N72" s="170">
        <v>36020</v>
      </c>
      <c r="O72" s="170">
        <v>17273</v>
      </c>
      <c r="P72" s="170">
        <v>18747</v>
      </c>
      <c r="Q72" s="188">
        <v>24778</v>
      </c>
      <c r="R72" s="189">
        <v>13155</v>
      </c>
      <c r="S72" s="190">
        <v>11623</v>
      </c>
      <c r="T72" s="49"/>
    </row>
    <row r="73" spans="1:20" ht="16.5" customHeight="1" x14ac:dyDescent="0.15">
      <c r="A73" s="172" t="s">
        <v>141</v>
      </c>
      <c r="B73" s="219">
        <f t="shared" si="6"/>
        <v>22128</v>
      </c>
      <c r="C73" s="220">
        <f t="shared" si="7"/>
        <v>11079</v>
      </c>
      <c r="D73" s="220">
        <f t="shared" si="8"/>
        <v>11049</v>
      </c>
      <c r="E73" s="191">
        <v>1510</v>
      </c>
      <c r="F73" s="183">
        <v>752</v>
      </c>
      <c r="G73" s="192">
        <v>758</v>
      </c>
      <c r="H73" s="173">
        <v>4765</v>
      </c>
      <c r="I73" s="173">
        <v>2292</v>
      </c>
      <c r="J73" s="173">
        <v>2473</v>
      </c>
      <c r="K73" s="191">
        <v>3412</v>
      </c>
      <c r="L73" s="183">
        <v>1589</v>
      </c>
      <c r="M73" s="192">
        <v>1823</v>
      </c>
      <c r="N73" s="173">
        <v>7091</v>
      </c>
      <c r="O73" s="173">
        <v>3451</v>
      </c>
      <c r="P73" s="173">
        <v>3640</v>
      </c>
      <c r="Q73" s="191">
        <v>5350</v>
      </c>
      <c r="R73" s="183">
        <v>2995</v>
      </c>
      <c r="S73" s="192">
        <v>2355</v>
      </c>
      <c r="T73"/>
    </row>
    <row r="74" spans="1:20" ht="16.5" customHeight="1" x14ac:dyDescent="0.15">
      <c r="A74" s="172" t="s">
        <v>175</v>
      </c>
      <c r="B74" s="219">
        <f t="shared" si="6"/>
        <v>22465</v>
      </c>
      <c r="C74" s="220">
        <f t="shared" si="7"/>
        <v>11015</v>
      </c>
      <c r="D74" s="220">
        <f t="shared" si="8"/>
        <v>11450</v>
      </c>
      <c r="E74" s="191">
        <v>1634</v>
      </c>
      <c r="F74" s="183">
        <v>778</v>
      </c>
      <c r="G74" s="192">
        <v>856</v>
      </c>
      <c r="H74" s="173">
        <v>4729</v>
      </c>
      <c r="I74" s="173">
        <v>2301</v>
      </c>
      <c r="J74" s="173">
        <v>2428</v>
      </c>
      <c r="K74" s="191">
        <v>3539</v>
      </c>
      <c r="L74" s="183">
        <v>1619</v>
      </c>
      <c r="M74" s="192">
        <v>1920</v>
      </c>
      <c r="N74" s="173">
        <v>7366</v>
      </c>
      <c r="O74" s="173">
        <v>3555</v>
      </c>
      <c r="P74" s="173">
        <v>3811</v>
      </c>
      <c r="Q74" s="191">
        <v>5197</v>
      </c>
      <c r="R74" s="183">
        <v>2762</v>
      </c>
      <c r="S74" s="192">
        <v>2435</v>
      </c>
      <c r="T74"/>
    </row>
    <row r="75" spans="1:20" ht="16.5" customHeight="1" x14ac:dyDescent="0.15">
      <c r="A75" s="172" t="s">
        <v>144</v>
      </c>
      <c r="B75" s="219">
        <f t="shared" si="6"/>
        <v>24267</v>
      </c>
      <c r="C75" s="220">
        <f t="shared" si="7"/>
        <v>11796</v>
      </c>
      <c r="D75" s="220">
        <f t="shared" si="8"/>
        <v>12471</v>
      </c>
      <c r="E75" s="191">
        <v>1834</v>
      </c>
      <c r="F75" s="183">
        <v>864</v>
      </c>
      <c r="G75" s="192">
        <v>970</v>
      </c>
      <c r="H75" s="173">
        <v>5160</v>
      </c>
      <c r="I75" s="173">
        <v>2486</v>
      </c>
      <c r="J75" s="173">
        <v>2674</v>
      </c>
      <c r="K75" s="191">
        <v>3853</v>
      </c>
      <c r="L75" s="183">
        <v>1759</v>
      </c>
      <c r="M75" s="192">
        <v>2094</v>
      </c>
      <c r="N75" s="173">
        <v>8006</v>
      </c>
      <c r="O75" s="173">
        <v>3823</v>
      </c>
      <c r="P75" s="173">
        <v>4183</v>
      </c>
      <c r="Q75" s="191">
        <v>5414</v>
      </c>
      <c r="R75" s="183">
        <v>2864</v>
      </c>
      <c r="S75" s="192">
        <v>2550</v>
      </c>
      <c r="T75"/>
    </row>
    <row r="76" spans="1:20" ht="16.5" customHeight="1" x14ac:dyDescent="0.15">
      <c r="A76" s="172" t="s">
        <v>174</v>
      </c>
      <c r="B76" s="219">
        <f t="shared" si="6"/>
        <v>21870</v>
      </c>
      <c r="C76" s="220">
        <f t="shared" si="7"/>
        <v>10559</v>
      </c>
      <c r="D76" s="220">
        <f t="shared" si="8"/>
        <v>11311</v>
      </c>
      <c r="E76" s="191">
        <v>1681</v>
      </c>
      <c r="F76" s="183">
        <v>836</v>
      </c>
      <c r="G76" s="192">
        <v>845</v>
      </c>
      <c r="H76" s="173">
        <v>4582</v>
      </c>
      <c r="I76" s="173">
        <v>2173</v>
      </c>
      <c r="J76" s="173">
        <v>2409</v>
      </c>
      <c r="K76" s="191">
        <v>3583</v>
      </c>
      <c r="L76" s="183">
        <v>1657</v>
      </c>
      <c r="M76" s="192">
        <v>1926</v>
      </c>
      <c r="N76" s="173">
        <v>7312</v>
      </c>
      <c r="O76" s="173">
        <v>3475</v>
      </c>
      <c r="P76" s="173">
        <v>3837</v>
      </c>
      <c r="Q76" s="191">
        <v>4712</v>
      </c>
      <c r="R76" s="183">
        <v>2418</v>
      </c>
      <c r="S76" s="192">
        <v>2294</v>
      </c>
      <c r="T76"/>
    </row>
    <row r="77" spans="1:20" ht="16.5" customHeight="1" x14ac:dyDescent="0.15">
      <c r="A77" s="172" t="s">
        <v>142</v>
      </c>
      <c r="B77" s="219">
        <f t="shared" si="6"/>
        <v>19412</v>
      </c>
      <c r="C77" s="220">
        <f t="shared" si="7"/>
        <v>9371</v>
      </c>
      <c r="D77" s="220">
        <f t="shared" si="8"/>
        <v>10041</v>
      </c>
      <c r="E77" s="191">
        <v>1640</v>
      </c>
      <c r="F77" s="183">
        <v>801</v>
      </c>
      <c r="G77" s="192">
        <v>839</v>
      </c>
      <c r="H77" s="173">
        <v>4092</v>
      </c>
      <c r="I77" s="173">
        <v>1912</v>
      </c>
      <c r="J77" s="173">
        <v>2180</v>
      </c>
      <c r="K77" s="191">
        <v>3330</v>
      </c>
      <c r="L77" s="183">
        <v>1573</v>
      </c>
      <c r="M77" s="192">
        <v>1757</v>
      </c>
      <c r="N77" s="173">
        <v>6245</v>
      </c>
      <c r="O77" s="173">
        <v>2969</v>
      </c>
      <c r="P77" s="173">
        <v>3276</v>
      </c>
      <c r="Q77" s="191">
        <v>4105</v>
      </c>
      <c r="R77" s="183">
        <v>2116</v>
      </c>
      <c r="S77" s="192">
        <v>1989</v>
      </c>
      <c r="T77"/>
    </row>
    <row r="78" spans="1:20" s="171" customFormat="1" ht="16.5" customHeight="1" x14ac:dyDescent="0.15">
      <c r="A78" s="174" t="s">
        <v>78</v>
      </c>
      <c r="B78" s="217">
        <f t="shared" si="6"/>
        <v>78957</v>
      </c>
      <c r="C78" s="218">
        <f t="shared" si="7"/>
        <v>38108</v>
      </c>
      <c r="D78" s="218">
        <f t="shared" si="8"/>
        <v>40849</v>
      </c>
      <c r="E78" s="188">
        <v>7272</v>
      </c>
      <c r="F78" s="189">
        <v>3496</v>
      </c>
      <c r="G78" s="190">
        <v>3776</v>
      </c>
      <c r="H78" s="170">
        <v>16722</v>
      </c>
      <c r="I78" s="170">
        <v>8009</v>
      </c>
      <c r="J78" s="170">
        <v>8713</v>
      </c>
      <c r="K78" s="188">
        <v>13962</v>
      </c>
      <c r="L78" s="189">
        <v>6534</v>
      </c>
      <c r="M78" s="190">
        <v>7428</v>
      </c>
      <c r="N78" s="170">
        <v>25855</v>
      </c>
      <c r="O78" s="170">
        <v>12535</v>
      </c>
      <c r="P78" s="170">
        <v>13320</v>
      </c>
      <c r="Q78" s="188">
        <v>15146</v>
      </c>
      <c r="R78" s="189">
        <v>7534</v>
      </c>
      <c r="S78" s="190">
        <v>7612</v>
      </c>
      <c r="T78" s="49"/>
    </row>
    <row r="79" spans="1:20" ht="16.5" customHeight="1" x14ac:dyDescent="0.15">
      <c r="A79" s="172" t="s">
        <v>197</v>
      </c>
      <c r="B79" s="219">
        <f t="shared" si="6"/>
        <v>19177</v>
      </c>
      <c r="C79" s="220">
        <f t="shared" si="7"/>
        <v>9347</v>
      </c>
      <c r="D79" s="220">
        <f t="shared" si="8"/>
        <v>9830</v>
      </c>
      <c r="E79" s="191">
        <v>1649</v>
      </c>
      <c r="F79" s="183">
        <v>814</v>
      </c>
      <c r="G79" s="192">
        <v>835</v>
      </c>
      <c r="H79" s="173">
        <v>4078</v>
      </c>
      <c r="I79" s="173">
        <v>1961</v>
      </c>
      <c r="J79" s="173">
        <v>2117</v>
      </c>
      <c r="K79" s="191">
        <v>3311</v>
      </c>
      <c r="L79" s="183">
        <v>1535</v>
      </c>
      <c r="M79" s="192">
        <v>1776</v>
      </c>
      <c r="N79" s="173">
        <v>6348</v>
      </c>
      <c r="O79" s="173">
        <v>3116</v>
      </c>
      <c r="P79" s="173">
        <v>3232</v>
      </c>
      <c r="Q79" s="191">
        <v>3791</v>
      </c>
      <c r="R79" s="183">
        <v>1921</v>
      </c>
      <c r="S79" s="192">
        <v>1870</v>
      </c>
      <c r="T79"/>
    </row>
    <row r="80" spans="1:20" ht="16.5" customHeight="1" x14ac:dyDescent="0.15">
      <c r="A80" s="172" t="s">
        <v>145</v>
      </c>
      <c r="B80" s="219">
        <f t="shared" si="6"/>
        <v>16177</v>
      </c>
      <c r="C80" s="220">
        <f t="shared" si="7"/>
        <v>7961</v>
      </c>
      <c r="D80" s="220">
        <f t="shared" si="8"/>
        <v>8216</v>
      </c>
      <c r="E80" s="191">
        <v>1447</v>
      </c>
      <c r="F80" s="183">
        <v>735</v>
      </c>
      <c r="G80" s="192">
        <v>712</v>
      </c>
      <c r="H80" s="173">
        <v>3449</v>
      </c>
      <c r="I80" s="173">
        <v>1674</v>
      </c>
      <c r="J80" s="173">
        <v>1775</v>
      </c>
      <c r="K80" s="191">
        <v>2875</v>
      </c>
      <c r="L80" s="183">
        <v>1359</v>
      </c>
      <c r="M80" s="192">
        <v>1516</v>
      </c>
      <c r="N80" s="173">
        <v>5269</v>
      </c>
      <c r="O80" s="173">
        <v>2620</v>
      </c>
      <c r="P80" s="173">
        <v>2649</v>
      </c>
      <c r="Q80" s="191">
        <v>3137</v>
      </c>
      <c r="R80" s="183">
        <v>1573</v>
      </c>
      <c r="S80" s="192">
        <v>1564</v>
      </c>
      <c r="T80"/>
    </row>
    <row r="81" spans="1:20" ht="16.5" customHeight="1" x14ac:dyDescent="0.15">
      <c r="A81" s="172" t="s">
        <v>146</v>
      </c>
      <c r="B81" s="219">
        <f t="shared" si="6"/>
        <v>17155</v>
      </c>
      <c r="C81" s="220">
        <f t="shared" si="7"/>
        <v>8200</v>
      </c>
      <c r="D81" s="220">
        <f t="shared" si="8"/>
        <v>8955</v>
      </c>
      <c r="E81" s="191">
        <v>1636</v>
      </c>
      <c r="F81" s="183">
        <v>751</v>
      </c>
      <c r="G81" s="192">
        <v>885</v>
      </c>
      <c r="H81" s="173">
        <v>3642</v>
      </c>
      <c r="I81" s="173">
        <v>1731</v>
      </c>
      <c r="J81" s="173">
        <v>1911</v>
      </c>
      <c r="K81" s="191">
        <v>3032</v>
      </c>
      <c r="L81" s="183">
        <v>1407</v>
      </c>
      <c r="M81" s="192">
        <v>1625</v>
      </c>
      <c r="N81" s="173">
        <v>5622</v>
      </c>
      <c r="O81" s="173">
        <v>2704</v>
      </c>
      <c r="P81" s="173">
        <v>2918</v>
      </c>
      <c r="Q81" s="191">
        <v>3223</v>
      </c>
      <c r="R81" s="183">
        <v>1607</v>
      </c>
      <c r="S81" s="192">
        <v>1616</v>
      </c>
      <c r="T81"/>
    </row>
    <row r="82" spans="1:20" ht="16.5" customHeight="1" x14ac:dyDescent="0.15">
      <c r="A82" s="172" t="s">
        <v>196</v>
      </c>
      <c r="B82" s="219">
        <f t="shared" si="6"/>
        <v>14231</v>
      </c>
      <c r="C82" s="220">
        <f t="shared" si="7"/>
        <v>6860</v>
      </c>
      <c r="D82" s="220">
        <f t="shared" si="8"/>
        <v>7371</v>
      </c>
      <c r="E82" s="191">
        <v>1359</v>
      </c>
      <c r="F82" s="183">
        <v>651</v>
      </c>
      <c r="G82" s="192">
        <v>708</v>
      </c>
      <c r="H82" s="173">
        <v>2974</v>
      </c>
      <c r="I82" s="173">
        <v>1425</v>
      </c>
      <c r="J82" s="173">
        <v>1549</v>
      </c>
      <c r="K82" s="191">
        <v>2516</v>
      </c>
      <c r="L82" s="183">
        <v>1174</v>
      </c>
      <c r="M82" s="192">
        <v>1342</v>
      </c>
      <c r="N82" s="173">
        <v>4678</v>
      </c>
      <c r="O82" s="173">
        <v>2265</v>
      </c>
      <c r="P82" s="173">
        <v>2413</v>
      </c>
      <c r="Q82" s="191">
        <v>2704</v>
      </c>
      <c r="R82" s="183">
        <v>1345</v>
      </c>
      <c r="S82" s="192">
        <v>1359</v>
      </c>
      <c r="T82"/>
    </row>
    <row r="83" spans="1:20" ht="16.5" customHeight="1" x14ac:dyDescent="0.15">
      <c r="A83" s="172" t="s">
        <v>177</v>
      </c>
      <c r="B83" s="219">
        <f t="shared" si="6"/>
        <v>12217</v>
      </c>
      <c r="C83" s="220">
        <f t="shared" si="7"/>
        <v>5740</v>
      </c>
      <c r="D83" s="220">
        <f t="shared" si="8"/>
        <v>6477</v>
      </c>
      <c r="E83" s="191">
        <v>1181</v>
      </c>
      <c r="F83" s="183">
        <v>545</v>
      </c>
      <c r="G83" s="192">
        <v>636</v>
      </c>
      <c r="H83" s="173">
        <v>2579</v>
      </c>
      <c r="I83" s="173">
        <v>1218</v>
      </c>
      <c r="J83" s="173">
        <v>1361</v>
      </c>
      <c r="K83" s="191">
        <v>2228</v>
      </c>
      <c r="L83" s="183">
        <v>1059</v>
      </c>
      <c r="M83" s="192">
        <v>1169</v>
      </c>
      <c r="N83" s="173">
        <v>3938</v>
      </c>
      <c r="O83" s="173">
        <v>1830</v>
      </c>
      <c r="P83" s="173">
        <v>2108</v>
      </c>
      <c r="Q83" s="191">
        <v>2291</v>
      </c>
      <c r="R83" s="183">
        <v>1088</v>
      </c>
      <c r="S83" s="192">
        <v>1203</v>
      </c>
      <c r="T83"/>
    </row>
    <row r="84" spans="1:20" s="171" customFormat="1" ht="16.5" customHeight="1" x14ac:dyDescent="0.15">
      <c r="A84" s="174" t="s">
        <v>83</v>
      </c>
      <c r="B84" s="217">
        <f t="shared" si="6"/>
        <v>59718</v>
      </c>
      <c r="C84" s="218">
        <f t="shared" si="7"/>
        <v>27947</v>
      </c>
      <c r="D84" s="218">
        <f t="shared" si="8"/>
        <v>31771</v>
      </c>
      <c r="E84" s="188">
        <v>6056</v>
      </c>
      <c r="F84" s="189">
        <v>2744</v>
      </c>
      <c r="G84" s="190">
        <v>3312</v>
      </c>
      <c r="H84" s="170">
        <v>12426</v>
      </c>
      <c r="I84" s="170">
        <v>5829</v>
      </c>
      <c r="J84" s="170">
        <v>6597</v>
      </c>
      <c r="K84" s="188">
        <v>11170</v>
      </c>
      <c r="L84" s="189">
        <v>5115</v>
      </c>
      <c r="M84" s="190">
        <v>6055</v>
      </c>
      <c r="N84" s="170">
        <v>19335</v>
      </c>
      <c r="O84" s="170">
        <v>9276</v>
      </c>
      <c r="P84" s="170">
        <v>10059</v>
      </c>
      <c r="Q84" s="188">
        <v>10731</v>
      </c>
      <c r="R84" s="189">
        <v>4983</v>
      </c>
      <c r="S84" s="190">
        <v>5748</v>
      </c>
      <c r="T84" s="49"/>
    </row>
    <row r="85" spans="1:20" ht="16.5" customHeight="1" x14ac:dyDescent="0.15">
      <c r="A85" s="172" t="s">
        <v>189</v>
      </c>
      <c r="B85" s="219">
        <f t="shared" si="6"/>
        <v>13742</v>
      </c>
      <c r="C85" s="220">
        <f t="shared" si="7"/>
        <v>6467</v>
      </c>
      <c r="D85" s="220">
        <f t="shared" si="8"/>
        <v>7275</v>
      </c>
      <c r="E85" s="191">
        <v>1325</v>
      </c>
      <c r="F85" s="183">
        <v>589</v>
      </c>
      <c r="G85" s="192">
        <v>736</v>
      </c>
      <c r="H85" s="173">
        <v>2909</v>
      </c>
      <c r="I85" s="173">
        <v>1387</v>
      </c>
      <c r="J85" s="173">
        <v>1522</v>
      </c>
      <c r="K85" s="191">
        <v>2576</v>
      </c>
      <c r="L85" s="183">
        <v>1184</v>
      </c>
      <c r="M85" s="192">
        <v>1392</v>
      </c>
      <c r="N85" s="173">
        <v>4463</v>
      </c>
      <c r="O85" s="173">
        <v>2121</v>
      </c>
      <c r="P85" s="173">
        <v>2342</v>
      </c>
      <c r="Q85" s="191">
        <v>2469</v>
      </c>
      <c r="R85" s="183">
        <v>1186</v>
      </c>
      <c r="S85" s="192">
        <v>1283</v>
      </c>
      <c r="T85"/>
    </row>
    <row r="86" spans="1:20" ht="16.5" customHeight="1" x14ac:dyDescent="0.15">
      <c r="A86" s="172" t="s">
        <v>195</v>
      </c>
      <c r="B86" s="219">
        <f t="shared" si="6"/>
        <v>11134</v>
      </c>
      <c r="C86" s="220">
        <f t="shared" si="7"/>
        <v>5226</v>
      </c>
      <c r="D86" s="220">
        <f t="shared" si="8"/>
        <v>5908</v>
      </c>
      <c r="E86" s="191">
        <v>1104</v>
      </c>
      <c r="F86" s="183">
        <v>495</v>
      </c>
      <c r="G86" s="192">
        <v>609</v>
      </c>
      <c r="H86" s="173">
        <v>2308</v>
      </c>
      <c r="I86" s="173">
        <v>1110</v>
      </c>
      <c r="J86" s="173">
        <v>1198</v>
      </c>
      <c r="K86" s="191">
        <v>2051</v>
      </c>
      <c r="L86" s="183">
        <v>930</v>
      </c>
      <c r="M86" s="192">
        <v>1121</v>
      </c>
      <c r="N86" s="173">
        <v>3663</v>
      </c>
      <c r="O86" s="173">
        <v>1745</v>
      </c>
      <c r="P86" s="173">
        <v>1918</v>
      </c>
      <c r="Q86" s="191">
        <v>2008</v>
      </c>
      <c r="R86" s="183">
        <v>946</v>
      </c>
      <c r="S86" s="192">
        <v>1062</v>
      </c>
      <c r="T86"/>
    </row>
    <row r="87" spans="1:20" ht="16.5" customHeight="1" x14ac:dyDescent="0.15">
      <c r="A87" s="172" t="s">
        <v>227</v>
      </c>
      <c r="B87" s="219">
        <f t="shared" si="6"/>
        <v>11592</v>
      </c>
      <c r="C87" s="220">
        <f t="shared" si="7"/>
        <v>5463</v>
      </c>
      <c r="D87" s="220">
        <f t="shared" si="8"/>
        <v>6129</v>
      </c>
      <c r="E87" s="191">
        <v>1165</v>
      </c>
      <c r="F87" s="183">
        <v>532</v>
      </c>
      <c r="G87" s="192">
        <v>633</v>
      </c>
      <c r="H87" s="173">
        <v>2455</v>
      </c>
      <c r="I87" s="173">
        <v>1143</v>
      </c>
      <c r="J87" s="173">
        <v>1312</v>
      </c>
      <c r="K87" s="191">
        <v>2120</v>
      </c>
      <c r="L87" s="183">
        <v>975</v>
      </c>
      <c r="M87" s="192">
        <v>1145</v>
      </c>
      <c r="N87" s="173">
        <v>3790</v>
      </c>
      <c r="O87" s="173">
        <v>1883</v>
      </c>
      <c r="P87" s="173">
        <v>1907</v>
      </c>
      <c r="Q87" s="191">
        <v>2062</v>
      </c>
      <c r="R87" s="183">
        <v>930</v>
      </c>
      <c r="S87" s="192">
        <v>1132</v>
      </c>
      <c r="T87"/>
    </row>
    <row r="88" spans="1:20" ht="16.5" customHeight="1" x14ac:dyDescent="0.15">
      <c r="A88" s="172" t="s">
        <v>190</v>
      </c>
      <c r="B88" s="219">
        <f t="shared" si="6"/>
        <v>12121</v>
      </c>
      <c r="C88" s="220">
        <f t="shared" si="7"/>
        <v>5589</v>
      </c>
      <c r="D88" s="220">
        <f t="shared" si="8"/>
        <v>6532</v>
      </c>
      <c r="E88" s="191">
        <v>1281</v>
      </c>
      <c r="F88" s="183">
        <v>598</v>
      </c>
      <c r="G88" s="192">
        <v>683</v>
      </c>
      <c r="H88" s="173">
        <v>2483</v>
      </c>
      <c r="I88" s="173">
        <v>1144</v>
      </c>
      <c r="J88" s="173">
        <v>1339</v>
      </c>
      <c r="K88" s="191">
        <v>2317</v>
      </c>
      <c r="L88" s="183">
        <v>1050</v>
      </c>
      <c r="M88" s="192">
        <v>1267</v>
      </c>
      <c r="N88" s="173">
        <v>3850</v>
      </c>
      <c r="O88" s="173">
        <v>1809</v>
      </c>
      <c r="P88" s="173">
        <v>2041</v>
      </c>
      <c r="Q88" s="191">
        <v>2190</v>
      </c>
      <c r="R88" s="183">
        <v>988</v>
      </c>
      <c r="S88" s="192">
        <v>1202</v>
      </c>
      <c r="T88"/>
    </row>
    <row r="89" spans="1:20" ht="16.5" customHeight="1" x14ac:dyDescent="0.15">
      <c r="A89" s="172" t="s">
        <v>139</v>
      </c>
      <c r="B89" s="219">
        <f t="shared" si="6"/>
        <v>11129</v>
      </c>
      <c r="C89" s="220">
        <f t="shared" si="7"/>
        <v>5202</v>
      </c>
      <c r="D89" s="220">
        <f t="shared" si="8"/>
        <v>5927</v>
      </c>
      <c r="E89" s="191">
        <v>1181</v>
      </c>
      <c r="F89" s="183">
        <v>530</v>
      </c>
      <c r="G89" s="192">
        <v>651</v>
      </c>
      <c r="H89" s="173">
        <v>2271</v>
      </c>
      <c r="I89" s="173">
        <v>1045</v>
      </c>
      <c r="J89" s="173">
        <v>1226</v>
      </c>
      <c r="K89" s="191">
        <v>2106</v>
      </c>
      <c r="L89" s="183">
        <v>976</v>
      </c>
      <c r="M89" s="192">
        <v>1130</v>
      </c>
      <c r="N89" s="173">
        <v>3569</v>
      </c>
      <c r="O89" s="173">
        <v>1718</v>
      </c>
      <c r="P89" s="173">
        <v>1851</v>
      </c>
      <c r="Q89" s="191">
        <v>2002</v>
      </c>
      <c r="R89" s="183">
        <v>933</v>
      </c>
      <c r="S89" s="192">
        <v>1069</v>
      </c>
      <c r="T89"/>
    </row>
    <row r="90" spans="1:20" s="171" customFormat="1" ht="13.5" customHeight="1" x14ac:dyDescent="0.15">
      <c r="A90" s="174" t="s">
        <v>91</v>
      </c>
      <c r="B90" s="217">
        <f t="shared" si="6"/>
        <v>45257</v>
      </c>
      <c r="C90" s="218">
        <f t="shared" si="7"/>
        <v>20541</v>
      </c>
      <c r="D90" s="218">
        <f t="shared" si="8"/>
        <v>24716</v>
      </c>
      <c r="E90" s="188">
        <v>5071</v>
      </c>
      <c r="F90" s="189">
        <v>2275</v>
      </c>
      <c r="G90" s="190">
        <v>2796</v>
      </c>
      <c r="H90" s="170">
        <v>9346</v>
      </c>
      <c r="I90" s="170">
        <v>4288</v>
      </c>
      <c r="J90" s="170">
        <v>5058</v>
      </c>
      <c r="K90" s="188">
        <v>8516</v>
      </c>
      <c r="L90" s="189">
        <v>3920</v>
      </c>
      <c r="M90" s="190">
        <v>4596</v>
      </c>
      <c r="N90" s="170">
        <v>14104</v>
      </c>
      <c r="O90" s="170">
        <v>6403</v>
      </c>
      <c r="P90" s="170">
        <v>7701</v>
      </c>
      <c r="Q90" s="188">
        <v>8220</v>
      </c>
      <c r="R90" s="189">
        <v>3655</v>
      </c>
      <c r="S90" s="190">
        <v>4565</v>
      </c>
      <c r="T90" s="49"/>
    </row>
    <row r="91" spans="1:20" ht="13.5" customHeight="1" x14ac:dyDescent="0.15">
      <c r="A91" s="172" t="s">
        <v>192</v>
      </c>
      <c r="B91" s="219">
        <f t="shared" si="6"/>
        <v>11776</v>
      </c>
      <c r="C91" s="220">
        <f t="shared" si="7"/>
        <v>5316</v>
      </c>
      <c r="D91" s="220">
        <f t="shared" si="8"/>
        <v>6460</v>
      </c>
      <c r="E91" s="191">
        <v>1272</v>
      </c>
      <c r="F91" s="183">
        <v>560</v>
      </c>
      <c r="G91" s="192">
        <v>712</v>
      </c>
      <c r="H91" s="173">
        <v>2431</v>
      </c>
      <c r="I91" s="173">
        <v>1098</v>
      </c>
      <c r="J91" s="173">
        <v>1333</v>
      </c>
      <c r="K91" s="191">
        <v>2205</v>
      </c>
      <c r="L91" s="183">
        <v>999</v>
      </c>
      <c r="M91" s="192">
        <v>1206</v>
      </c>
      <c r="N91" s="173">
        <v>3726</v>
      </c>
      <c r="O91" s="173">
        <v>1702</v>
      </c>
      <c r="P91" s="173">
        <v>2024</v>
      </c>
      <c r="Q91" s="191">
        <v>2142</v>
      </c>
      <c r="R91" s="183">
        <v>957</v>
      </c>
      <c r="S91" s="192">
        <v>1185</v>
      </c>
      <c r="T91"/>
    </row>
    <row r="92" spans="1:20" ht="13.5" customHeight="1" x14ac:dyDescent="0.15">
      <c r="A92" s="172" t="s">
        <v>170</v>
      </c>
      <c r="B92" s="219">
        <f t="shared" si="6"/>
        <v>9351</v>
      </c>
      <c r="C92" s="220">
        <f t="shared" si="7"/>
        <v>4379</v>
      </c>
      <c r="D92" s="220">
        <f t="shared" si="8"/>
        <v>4972</v>
      </c>
      <c r="E92" s="191">
        <v>1045</v>
      </c>
      <c r="F92" s="183">
        <v>456</v>
      </c>
      <c r="G92" s="192">
        <v>589</v>
      </c>
      <c r="H92" s="173">
        <v>1886</v>
      </c>
      <c r="I92" s="173">
        <v>877</v>
      </c>
      <c r="J92" s="173">
        <v>1009</v>
      </c>
      <c r="K92" s="191">
        <v>1731</v>
      </c>
      <c r="L92" s="183">
        <v>799</v>
      </c>
      <c r="M92" s="192">
        <v>932</v>
      </c>
      <c r="N92" s="173">
        <v>2941</v>
      </c>
      <c r="O92" s="173">
        <v>1418</v>
      </c>
      <c r="P92" s="173">
        <v>1523</v>
      </c>
      <c r="Q92" s="191">
        <v>1748</v>
      </c>
      <c r="R92" s="183">
        <v>829</v>
      </c>
      <c r="S92" s="192">
        <v>919</v>
      </c>
      <c r="T92"/>
    </row>
    <row r="93" spans="1:20" ht="13.5" customHeight="1" x14ac:dyDescent="0.15">
      <c r="A93" s="172" t="s">
        <v>169</v>
      </c>
      <c r="B93" s="219">
        <f t="shared" si="6"/>
        <v>8278</v>
      </c>
      <c r="C93" s="220">
        <f t="shared" si="7"/>
        <v>3776</v>
      </c>
      <c r="D93" s="220">
        <f t="shared" si="8"/>
        <v>4502</v>
      </c>
      <c r="E93" s="191">
        <v>952</v>
      </c>
      <c r="F93" s="183">
        <v>437</v>
      </c>
      <c r="G93" s="192">
        <v>515</v>
      </c>
      <c r="H93" s="173">
        <v>1734</v>
      </c>
      <c r="I93" s="173">
        <v>819</v>
      </c>
      <c r="J93" s="173">
        <v>915</v>
      </c>
      <c r="K93" s="191">
        <v>1572</v>
      </c>
      <c r="L93" s="183">
        <v>727</v>
      </c>
      <c r="M93" s="192">
        <v>845</v>
      </c>
      <c r="N93" s="173">
        <v>2539</v>
      </c>
      <c r="O93" s="173">
        <v>1123</v>
      </c>
      <c r="P93" s="173">
        <v>1416</v>
      </c>
      <c r="Q93" s="191">
        <v>1481</v>
      </c>
      <c r="R93" s="183">
        <v>670</v>
      </c>
      <c r="S93" s="192">
        <v>811</v>
      </c>
      <c r="T93"/>
    </row>
    <row r="94" spans="1:20" ht="13.5" customHeight="1" x14ac:dyDescent="0.15">
      <c r="A94" s="172" t="s">
        <v>166</v>
      </c>
      <c r="B94" s="219">
        <f t="shared" si="6"/>
        <v>8254</v>
      </c>
      <c r="C94" s="220">
        <f t="shared" si="7"/>
        <v>3704</v>
      </c>
      <c r="D94" s="220">
        <f t="shared" si="8"/>
        <v>4550</v>
      </c>
      <c r="E94" s="191">
        <v>928</v>
      </c>
      <c r="F94" s="183">
        <v>439</v>
      </c>
      <c r="G94" s="192">
        <v>489</v>
      </c>
      <c r="H94" s="173">
        <v>1710</v>
      </c>
      <c r="I94" s="173">
        <v>761</v>
      </c>
      <c r="J94" s="173">
        <v>949</v>
      </c>
      <c r="K94" s="191">
        <v>1550</v>
      </c>
      <c r="L94" s="183">
        <v>717</v>
      </c>
      <c r="M94" s="192">
        <v>833</v>
      </c>
      <c r="N94" s="173">
        <v>2590</v>
      </c>
      <c r="O94" s="173">
        <v>1158</v>
      </c>
      <c r="P94" s="173">
        <v>1432</v>
      </c>
      <c r="Q94" s="191">
        <v>1476</v>
      </c>
      <c r="R94" s="183">
        <v>629</v>
      </c>
      <c r="S94" s="192">
        <v>847</v>
      </c>
      <c r="T94"/>
    </row>
    <row r="95" spans="1:20" ht="13.5" customHeight="1" x14ac:dyDescent="0.15">
      <c r="A95" s="172" t="s">
        <v>191</v>
      </c>
      <c r="B95" s="219">
        <f t="shared" si="6"/>
        <v>7598</v>
      </c>
      <c r="C95" s="220">
        <f t="shared" si="7"/>
        <v>3366</v>
      </c>
      <c r="D95" s="220">
        <f t="shared" si="8"/>
        <v>4232</v>
      </c>
      <c r="E95" s="191">
        <v>874</v>
      </c>
      <c r="F95" s="183">
        <v>383</v>
      </c>
      <c r="G95" s="192">
        <v>491</v>
      </c>
      <c r="H95" s="173">
        <v>1585</v>
      </c>
      <c r="I95" s="173">
        <v>733</v>
      </c>
      <c r="J95" s="173">
        <v>852</v>
      </c>
      <c r="K95" s="191">
        <v>1458</v>
      </c>
      <c r="L95" s="183">
        <v>678</v>
      </c>
      <c r="M95" s="192">
        <v>780</v>
      </c>
      <c r="N95" s="173">
        <v>2308</v>
      </c>
      <c r="O95" s="173">
        <v>1002</v>
      </c>
      <c r="P95" s="173">
        <v>1306</v>
      </c>
      <c r="Q95" s="191">
        <v>1373</v>
      </c>
      <c r="R95" s="183">
        <v>570</v>
      </c>
      <c r="S95" s="192">
        <v>803</v>
      </c>
      <c r="T95"/>
    </row>
    <row r="96" spans="1:20" s="171" customFormat="1" ht="13.5" customHeight="1" x14ac:dyDescent="0.15">
      <c r="A96" s="174" t="s">
        <v>94</v>
      </c>
      <c r="B96" s="217">
        <f t="shared" si="6"/>
        <v>38487</v>
      </c>
      <c r="C96" s="218">
        <f t="shared" si="7"/>
        <v>16135</v>
      </c>
      <c r="D96" s="218">
        <f t="shared" si="8"/>
        <v>22352</v>
      </c>
      <c r="E96" s="188">
        <v>4581</v>
      </c>
      <c r="F96" s="189">
        <v>2092</v>
      </c>
      <c r="G96" s="190">
        <v>2489</v>
      </c>
      <c r="H96" s="170">
        <v>7735</v>
      </c>
      <c r="I96" s="170">
        <v>3258</v>
      </c>
      <c r="J96" s="170">
        <v>4477</v>
      </c>
      <c r="K96" s="188">
        <v>7143</v>
      </c>
      <c r="L96" s="189">
        <v>3109</v>
      </c>
      <c r="M96" s="190">
        <v>4034</v>
      </c>
      <c r="N96" s="170">
        <v>11778</v>
      </c>
      <c r="O96" s="170">
        <v>4956</v>
      </c>
      <c r="P96" s="170">
        <v>6822</v>
      </c>
      <c r="Q96" s="188">
        <v>7250</v>
      </c>
      <c r="R96" s="189">
        <v>2720</v>
      </c>
      <c r="S96" s="190">
        <v>4530</v>
      </c>
      <c r="T96" s="49"/>
    </row>
    <row r="97" spans="1:20" ht="13.5" customHeight="1" x14ac:dyDescent="0.15">
      <c r="A97" s="172" t="s">
        <v>168</v>
      </c>
      <c r="B97" s="219">
        <f t="shared" si="6"/>
        <v>10551</v>
      </c>
      <c r="C97" s="220">
        <f t="shared" si="7"/>
        <v>4719</v>
      </c>
      <c r="D97" s="220">
        <f t="shared" si="8"/>
        <v>5832</v>
      </c>
      <c r="E97" s="191">
        <v>1227</v>
      </c>
      <c r="F97" s="183">
        <v>569</v>
      </c>
      <c r="G97" s="192">
        <v>658</v>
      </c>
      <c r="H97" s="173">
        <v>2097</v>
      </c>
      <c r="I97" s="173">
        <v>915</v>
      </c>
      <c r="J97" s="173">
        <v>1182</v>
      </c>
      <c r="K97" s="191">
        <v>1926</v>
      </c>
      <c r="L97" s="183">
        <v>894</v>
      </c>
      <c r="M97" s="192">
        <v>1032</v>
      </c>
      <c r="N97" s="173">
        <v>3323</v>
      </c>
      <c r="O97" s="173">
        <v>1521</v>
      </c>
      <c r="P97" s="173">
        <v>1802</v>
      </c>
      <c r="Q97" s="191">
        <v>1978</v>
      </c>
      <c r="R97" s="183">
        <v>820</v>
      </c>
      <c r="S97" s="192">
        <v>1158</v>
      </c>
      <c r="T97"/>
    </row>
    <row r="98" spans="1:20" ht="13.5" customHeight="1" x14ac:dyDescent="0.15">
      <c r="A98" s="172" t="s">
        <v>228</v>
      </c>
      <c r="B98" s="219">
        <f t="shared" si="6"/>
        <v>8238</v>
      </c>
      <c r="C98" s="220">
        <f t="shared" si="7"/>
        <v>3451</v>
      </c>
      <c r="D98" s="220">
        <f t="shared" si="8"/>
        <v>4787</v>
      </c>
      <c r="E98" s="191">
        <v>996</v>
      </c>
      <c r="F98" s="183">
        <v>448</v>
      </c>
      <c r="G98" s="192">
        <v>548</v>
      </c>
      <c r="H98" s="173">
        <v>1626</v>
      </c>
      <c r="I98" s="173">
        <v>712</v>
      </c>
      <c r="J98" s="173">
        <v>914</v>
      </c>
      <c r="K98" s="191">
        <v>1535</v>
      </c>
      <c r="L98" s="183">
        <v>667</v>
      </c>
      <c r="M98" s="192">
        <v>868</v>
      </c>
      <c r="N98" s="173">
        <v>2508</v>
      </c>
      <c r="O98" s="173">
        <v>1034</v>
      </c>
      <c r="P98" s="173">
        <v>1474</v>
      </c>
      <c r="Q98" s="191">
        <v>1573</v>
      </c>
      <c r="R98" s="183">
        <v>590</v>
      </c>
      <c r="S98" s="192">
        <v>983</v>
      </c>
      <c r="T98"/>
    </row>
    <row r="99" spans="1:20" ht="13.5" customHeight="1" x14ac:dyDescent="0.15">
      <c r="A99" s="172" t="s">
        <v>165</v>
      </c>
      <c r="B99" s="219">
        <f t="shared" si="6"/>
        <v>6858</v>
      </c>
      <c r="C99" s="220">
        <f t="shared" si="7"/>
        <v>2767</v>
      </c>
      <c r="D99" s="220">
        <f t="shared" si="8"/>
        <v>4091</v>
      </c>
      <c r="E99" s="191">
        <v>836</v>
      </c>
      <c r="F99" s="183">
        <v>371</v>
      </c>
      <c r="G99" s="192">
        <v>465</v>
      </c>
      <c r="H99" s="173">
        <v>1386</v>
      </c>
      <c r="I99" s="173">
        <v>585</v>
      </c>
      <c r="J99" s="173">
        <v>801</v>
      </c>
      <c r="K99" s="191">
        <v>1290</v>
      </c>
      <c r="L99" s="183">
        <v>539</v>
      </c>
      <c r="M99" s="192">
        <v>751</v>
      </c>
      <c r="N99" s="173">
        <v>2082</v>
      </c>
      <c r="O99" s="173">
        <v>821</v>
      </c>
      <c r="P99" s="173">
        <v>1261</v>
      </c>
      <c r="Q99" s="191">
        <v>1264</v>
      </c>
      <c r="R99" s="183">
        <v>451</v>
      </c>
      <c r="S99" s="192">
        <v>813</v>
      </c>
      <c r="T99"/>
    </row>
    <row r="100" spans="1:20" ht="13.5" customHeight="1" x14ac:dyDescent="0.15">
      <c r="A100" s="172" t="s">
        <v>167</v>
      </c>
      <c r="B100" s="219">
        <f t="shared" si="6"/>
        <v>6754</v>
      </c>
      <c r="C100" s="220">
        <f t="shared" si="7"/>
        <v>2763</v>
      </c>
      <c r="D100" s="220">
        <f t="shared" si="8"/>
        <v>3991</v>
      </c>
      <c r="E100" s="191">
        <v>793</v>
      </c>
      <c r="F100" s="183">
        <v>364</v>
      </c>
      <c r="G100" s="192">
        <v>429</v>
      </c>
      <c r="H100" s="173">
        <v>1426</v>
      </c>
      <c r="I100" s="173">
        <v>573</v>
      </c>
      <c r="J100" s="173">
        <v>853</v>
      </c>
      <c r="K100" s="191">
        <v>1268</v>
      </c>
      <c r="L100" s="183">
        <v>544</v>
      </c>
      <c r="M100" s="192">
        <v>724</v>
      </c>
      <c r="N100" s="173">
        <v>2012</v>
      </c>
      <c r="O100" s="173">
        <v>842</v>
      </c>
      <c r="P100" s="173">
        <v>1170</v>
      </c>
      <c r="Q100" s="191">
        <v>1255</v>
      </c>
      <c r="R100" s="183">
        <v>440</v>
      </c>
      <c r="S100" s="192">
        <v>815</v>
      </c>
      <c r="T100"/>
    </row>
    <row r="101" spans="1:20" ht="13.5" customHeight="1" x14ac:dyDescent="0.15">
      <c r="A101" s="172" t="s">
        <v>176</v>
      </c>
      <c r="B101" s="219">
        <f t="shared" ref="B101:B126" si="9">SUM(E101,H101,K101,N101,Q101)</f>
        <v>6086</v>
      </c>
      <c r="C101" s="220">
        <f t="shared" ref="C101:C126" si="10">SUM(F101,I101,L101,O101,R101)</f>
        <v>2435</v>
      </c>
      <c r="D101" s="220">
        <f t="shared" ref="D101:D126" si="11">SUM(G101,J101,M101,P101,S101)</f>
        <v>3651</v>
      </c>
      <c r="E101" s="191">
        <v>729</v>
      </c>
      <c r="F101" s="183">
        <v>340</v>
      </c>
      <c r="G101" s="192">
        <v>389</v>
      </c>
      <c r="H101" s="173">
        <v>1200</v>
      </c>
      <c r="I101" s="173">
        <v>473</v>
      </c>
      <c r="J101" s="173">
        <v>727</v>
      </c>
      <c r="K101" s="191">
        <v>1124</v>
      </c>
      <c r="L101" s="183">
        <v>465</v>
      </c>
      <c r="M101" s="192">
        <v>659</v>
      </c>
      <c r="N101" s="173">
        <v>1853</v>
      </c>
      <c r="O101" s="173">
        <v>738</v>
      </c>
      <c r="P101" s="173">
        <v>1115</v>
      </c>
      <c r="Q101" s="191">
        <v>1180</v>
      </c>
      <c r="R101" s="183">
        <v>419</v>
      </c>
      <c r="S101" s="192">
        <v>761</v>
      </c>
      <c r="T101"/>
    </row>
    <row r="102" spans="1:20" s="171" customFormat="1" ht="13.5" customHeight="1" x14ac:dyDescent="0.15">
      <c r="A102" s="174" t="s">
        <v>100</v>
      </c>
      <c r="B102" s="217">
        <f t="shared" si="9"/>
        <v>22098</v>
      </c>
      <c r="C102" s="218">
        <f t="shared" si="10"/>
        <v>7855</v>
      </c>
      <c r="D102" s="218">
        <f t="shared" si="11"/>
        <v>14243</v>
      </c>
      <c r="E102" s="188">
        <v>2578</v>
      </c>
      <c r="F102" s="189">
        <v>1083</v>
      </c>
      <c r="G102" s="190">
        <v>1495</v>
      </c>
      <c r="H102" s="170">
        <v>4382</v>
      </c>
      <c r="I102" s="170">
        <v>1586</v>
      </c>
      <c r="J102" s="170">
        <v>2796</v>
      </c>
      <c r="K102" s="188">
        <v>4035</v>
      </c>
      <c r="L102" s="189">
        <v>1425</v>
      </c>
      <c r="M102" s="190">
        <v>2610</v>
      </c>
      <c r="N102" s="170">
        <v>6704</v>
      </c>
      <c r="O102" s="170">
        <v>2388</v>
      </c>
      <c r="P102" s="170">
        <v>4316</v>
      </c>
      <c r="Q102" s="188">
        <v>4399</v>
      </c>
      <c r="R102" s="189">
        <v>1373</v>
      </c>
      <c r="S102" s="190">
        <v>3026</v>
      </c>
      <c r="T102" s="49"/>
    </row>
    <row r="103" spans="1:20" ht="13.5" customHeight="1" x14ac:dyDescent="0.15">
      <c r="A103" s="172" t="s">
        <v>163</v>
      </c>
      <c r="B103" s="219">
        <f t="shared" si="9"/>
        <v>5536</v>
      </c>
      <c r="C103" s="220">
        <f t="shared" si="10"/>
        <v>2113</v>
      </c>
      <c r="D103" s="220">
        <f t="shared" si="11"/>
        <v>3423</v>
      </c>
      <c r="E103" s="191">
        <v>618</v>
      </c>
      <c r="F103" s="183">
        <v>274</v>
      </c>
      <c r="G103" s="192">
        <v>344</v>
      </c>
      <c r="H103" s="173">
        <v>1078</v>
      </c>
      <c r="I103" s="173">
        <v>414</v>
      </c>
      <c r="J103" s="173">
        <v>664</v>
      </c>
      <c r="K103" s="191">
        <v>1030</v>
      </c>
      <c r="L103" s="183">
        <v>375</v>
      </c>
      <c r="M103" s="192">
        <v>655</v>
      </c>
      <c r="N103" s="173">
        <v>1687</v>
      </c>
      <c r="O103" s="173">
        <v>672</v>
      </c>
      <c r="P103" s="173">
        <v>1015</v>
      </c>
      <c r="Q103" s="191">
        <v>1123</v>
      </c>
      <c r="R103" s="183">
        <v>378</v>
      </c>
      <c r="S103" s="192">
        <v>745</v>
      </c>
      <c r="T103"/>
    </row>
    <row r="104" spans="1:20" ht="13.5" customHeight="1" x14ac:dyDescent="0.15">
      <c r="A104" s="172" t="s">
        <v>162</v>
      </c>
      <c r="B104" s="219">
        <f t="shared" si="9"/>
        <v>4704</v>
      </c>
      <c r="C104" s="220">
        <f t="shared" si="10"/>
        <v>1705</v>
      </c>
      <c r="D104" s="220">
        <f t="shared" si="11"/>
        <v>2999</v>
      </c>
      <c r="E104" s="191">
        <v>586</v>
      </c>
      <c r="F104" s="183">
        <v>265</v>
      </c>
      <c r="G104" s="192">
        <v>321</v>
      </c>
      <c r="H104" s="173">
        <v>933</v>
      </c>
      <c r="I104" s="173">
        <v>346</v>
      </c>
      <c r="J104" s="173">
        <v>587</v>
      </c>
      <c r="K104" s="191">
        <v>844</v>
      </c>
      <c r="L104" s="183">
        <v>301</v>
      </c>
      <c r="M104" s="192">
        <v>543</v>
      </c>
      <c r="N104" s="173">
        <v>1449</v>
      </c>
      <c r="O104" s="173">
        <v>517</v>
      </c>
      <c r="P104" s="173">
        <v>932</v>
      </c>
      <c r="Q104" s="191">
        <v>892</v>
      </c>
      <c r="R104" s="183">
        <v>276</v>
      </c>
      <c r="S104" s="192">
        <v>616</v>
      </c>
      <c r="T104"/>
    </row>
    <row r="105" spans="1:20" ht="13.5" customHeight="1" x14ac:dyDescent="0.15">
      <c r="A105" s="172" t="s">
        <v>160</v>
      </c>
      <c r="B105" s="219">
        <f t="shared" si="9"/>
        <v>4578</v>
      </c>
      <c r="C105" s="220">
        <f t="shared" si="10"/>
        <v>1617</v>
      </c>
      <c r="D105" s="220">
        <f t="shared" si="11"/>
        <v>2961</v>
      </c>
      <c r="E105" s="191">
        <v>497</v>
      </c>
      <c r="F105" s="183">
        <v>187</v>
      </c>
      <c r="G105" s="192">
        <v>310</v>
      </c>
      <c r="H105" s="173">
        <v>903</v>
      </c>
      <c r="I105" s="173">
        <v>356</v>
      </c>
      <c r="J105" s="173">
        <v>547</v>
      </c>
      <c r="K105" s="191">
        <v>846</v>
      </c>
      <c r="L105" s="183">
        <v>306</v>
      </c>
      <c r="M105" s="192">
        <v>540</v>
      </c>
      <c r="N105" s="173">
        <v>1386</v>
      </c>
      <c r="O105" s="173">
        <v>480</v>
      </c>
      <c r="P105" s="173">
        <v>906</v>
      </c>
      <c r="Q105" s="191">
        <v>946</v>
      </c>
      <c r="R105" s="183">
        <v>288</v>
      </c>
      <c r="S105" s="192">
        <v>658</v>
      </c>
      <c r="T105"/>
    </row>
    <row r="106" spans="1:20" ht="13.5" customHeight="1" x14ac:dyDescent="0.15">
      <c r="A106" s="172" t="s">
        <v>161</v>
      </c>
      <c r="B106" s="219">
        <f t="shared" si="9"/>
        <v>4057</v>
      </c>
      <c r="C106" s="220">
        <f t="shared" si="10"/>
        <v>1415</v>
      </c>
      <c r="D106" s="220">
        <f t="shared" si="11"/>
        <v>2642</v>
      </c>
      <c r="E106" s="191">
        <v>488</v>
      </c>
      <c r="F106" s="183">
        <v>208</v>
      </c>
      <c r="G106" s="192">
        <v>280</v>
      </c>
      <c r="H106" s="173">
        <v>780</v>
      </c>
      <c r="I106" s="173">
        <v>267</v>
      </c>
      <c r="J106" s="173">
        <v>513</v>
      </c>
      <c r="K106" s="191">
        <v>724</v>
      </c>
      <c r="L106" s="183">
        <v>246</v>
      </c>
      <c r="M106" s="192">
        <v>478</v>
      </c>
      <c r="N106" s="173">
        <v>1237</v>
      </c>
      <c r="O106" s="173">
        <v>427</v>
      </c>
      <c r="P106" s="173">
        <v>810</v>
      </c>
      <c r="Q106" s="191">
        <v>828</v>
      </c>
      <c r="R106" s="183">
        <v>267</v>
      </c>
      <c r="S106" s="192">
        <v>561</v>
      </c>
      <c r="T106"/>
    </row>
    <row r="107" spans="1:20" ht="13.5" customHeight="1" x14ac:dyDescent="0.15">
      <c r="A107" s="172" t="s">
        <v>155</v>
      </c>
      <c r="B107" s="219">
        <f t="shared" si="9"/>
        <v>3223</v>
      </c>
      <c r="C107" s="220">
        <f t="shared" si="10"/>
        <v>1005</v>
      </c>
      <c r="D107" s="220">
        <f t="shared" si="11"/>
        <v>2218</v>
      </c>
      <c r="E107" s="191">
        <v>389</v>
      </c>
      <c r="F107" s="183">
        <v>149</v>
      </c>
      <c r="G107" s="192">
        <v>240</v>
      </c>
      <c r="H107" s="173">
        <v>688</v>
      </c>
      <c r="I107" s="173">
        <v>203</v>
      </c>
      <c r="J107" s="173">
        <v>485</v>
      </c>
      <c r="K107" s="191">
        <v>591</v>
      </c>
      <c r="L107" s="183">
        <v>197</v>
      </c>
      <c r="M107" s="192">
        <v>394</v>
      </c>
      <c r="N107" s="173">
        <v>945</v>
      </c>
      <c r="O107" s="173">
        <v>292</v>
      </c>
      <c r="P107" s="173">
        <v>653</v>
      </c>
      <c r="Q107" s="191">
        <v>610</v>
      </c>
      <c r="R107" s="183">
        <v>164</v>
      </c>
      <c r="S107" s="192">
        <v>446</v>
      </c>
      <c r="T107"/>
    </row>
    <row r="108" spans="1:20" s="171" customFormat="1" ht="13.5" customHeight="1" x14ac:dyDescent="0.15">
      <c r="A108" s="174" t="s">
        <v>107</v>
      </c>
      <c r="B108" s="217">
        <f t="shared" si="9"/>
        <v>10458</v>
      </c>
      <c r="C108" s="218">
        <f t="shared" si="10"/>
        <v>2849</v>
      </c>
      <c r="D108" s="218">
        <f t="shared" si="11"/>
        <v>7609</v>
      </c>
      <c r="E108" s="188">
        <v>1175</v>
      </c>
      <c r="F108" s="189">
        <v>393</v>
      </c>
      <c r="G108" s="190">
        <v>782</v>
      </c>
      <c r="H108" s="170">
        <v>2116</v>
      </c>
      <c r="I108" s="170">
        <v>594</v>
      </c>
      <c r="J108" s="170">
        <v>1522</v>
      </c>
      <c r="K108" s="188">
        <v>1919</v>
      </c>
      <c r="L108" s="189">
        <v>549</v>
      </c>
      <c r="M108" s="190">
        <v>1370</v>
      </c>
      <c r="N108" s="170">
        <v>3209</v>
      </c>
      <c r="O108" s="170">
        <v>846</v>
      </c>
      <c r="P108" s="170">
        <v>2363</v>
      </c>
      <c r="Q108" s="188">
        <v>2039</v>
      </c>
      <c r="R108" s="189">
        <v>467</v>
      </c>
      <c r="S108" s="190">
        <v>1572</v>
      </c>
      <c r="T108" s="49"/>
    </row>
    <row r="109" spans="1:20" ht="13.5" customHeight="1" x14ac:dyDescent="0.15">
      <c r="A109" s="172" t="s">
        <v>153</v>
      </c>
      <c r="B109" s="219">
        <f t="shared" si="9"/>
        <v>2797</v>
      </c>
      <c r="C109" s="220">
        <f t="shared" si="10"/>
        <v>836</v>
      </c>
      <c r="D109" s="220">
        <f t="shared" si="11"/>
        <v>1961</v>
      </c>
      <c r="E109" s="191">
        <v>308</v>
      </c>
      <c r="F109" s="183">
        <v>110</v>
      </c>
      <c r="G109" s="192">
        <v>198</v>
      </c>
      <c r="H109" s="173">
        <v>592</v>
      </c>
      <c r="I109" s="173">
        <v>184</v>
      </c>
      <c r="J109" s="173">
        <v>408</v>
      </c>
      <c r="K109" s="191">
        <v>523</v>
      </c>
      <c r="L109" s="183">
        <v>164</v>
      </c>
      <c r="M109" s="192">
        <v>359</v>
      </c>
      <c r="N109" s="173">
        <v>822</v>
      </c>
      <c r="O109" s="173">
        <v>243</v>
      </c>
      <c r="P109" s="173">
        <v>579</v>
      </c>
      <c r="Q109" s="191">
        <v>552</v>
      </c>
      <c r="R109" s="183">
        <v>135</v>
      </c>
      <c r="S109" s="192">
        <v>417</v>
      </c>
      <c r="T109"/>
    </row>
    <row r="110" spans="1:20" ht="13.5" customHeight="1" x14ac:dyDescent="0.15">
      <c r="A110" s="172" t="s">
        <v>164</v>
      </c>
      <c r="B110" s="219">
        <f t="shared" si="9"/>
        <v>2270</v>
      </c>
      <c r="C110" s="220">
        <f t="shared" si="10"/>
        <v>636</v>
      </c>
      <c r="D110" s="220">
        <f t="shared" si="11"/>
        <v>1634</v>
      </c>
      <c r="E110" s="191">
        <v>262</v>
      </c>
      <c r="F110" s="183">
        <v>95</v>
      </c>
      <c r="G110" s="192">
        <v>167</v>
      </c>
      <c r="H110" s="173">
        <v>460</v>
      </c>
      <c r="I110" s="173">
        <v>133</v>
      </c>
      <c r="J110" s="173">
        <v>327</v>
      </c>
      <c r="K110" s="191">
        <v>385</v>
      </c>
      <c r="L110" s="183">
        <v>115</v>
      </c>
      <c r="M110" s="192">
        <v>270</v>
      </c>
      <c r="N110" s="173">
        <v>732</v>
      </c>
      <c r="O110" s="173">
        <v>203</v>
      </c>
      <c r="P110" s="173">
        <v>529</v>
      </c>
      <c r="Q110" s="191">
        <v>431</v>
      </c>
      <c r="R110" s="183">
        <v>90</v>
      </c>
      <c r="S110" s="192">
        <v>341</v>
      </c>
      <c r="T110"/>
    </row>
    <row r="111" spans="1:20" ht="13.5" customHeight="1" x14ac:dyDescent="0.15">
      <c r="A111" s="172" t="s">
        <v>159</v>
      </c>
      <c r="B111" s="219">
        <f t="shared" si="9"/>
        <v>2157</v>
      </c>
      <c r="C111" s="220">
        <f t="shared" si="10"/>
        <v>529</v>
      </c>
      <c r="D111" s="220">
        <f t="shared" si="11"/>
        <v>1628</v>
      </c>
      <c r="E111" s="191">
        <v>230</v>
      </c>
      <c r="F111" s="183">
        <v>69</v>
      </c>
      <c r="G111" s="192">
        <v>161</v>
      </c>
      <c r="H111" s="173">
        <v>396</v>
      </c>
      <c r="I111" s="173">
        <v>94</v>
      </c>
      <c r="J111" s="173">
        <v>302</v>
      </c>
      <c r="K111" s="191">
        <v>420</v>
      </c>
      <c r="L111" s="183">
        <v>115</v>
      </c>
      <c r="M111" s="192">
        <v>305</v>
      </c>
      <c r="N111" s="173">
        <v>644</v>
      </c>
      <c r="O111" s="173">
        <v>149</v>
      </c>
      <c r="P111" s="173">
        <v>495</v>
      </c>
      <c r="Q111" s="191">
        <v>467</v>
      </c>
      <c r="R111" s="183">
        <v>102</v>
      </c>
      <c r="S111" s="192">
        <v>365</v>
      </c>
      <c r="T111"/>
    </row>
    <row r="112" spans="1:20" ht="13.5" customHeight="1" x14ac:dyDescent="0.15">
      <c r="A112" s="172" t="s">
        <v>147</v>
      </c>
      <c r="B112" s="219">
        <f t="shared" si="9"/>
        <v>1869</v>
      </c>
      <c r="C112" s="220">
        <f t="shared" si="10"/>
        <v>512</v>
      </c>
      <c r="D112" s="220">
        <f t="shared" si="11"/>
        <v>1357</v>
      </c>
      <c r="E112" s="191">
        <v>221</v>
      </c>
      <c r="F112" s="183">
        <v>68</v>
      </c>
      <c r="G112" s="192">
        <v>153</v>
      </c>
      <c r="H112" s="173">
        <v>386</v>
      </c>
      <c r="I112" s="173">
        <v>107</v>
      </c>
      <c r="J112" s="173">
        <v>279</v>
      </c>
      <c r="K112" s="191">
        <v>353</v>
      </c>
      <c r="L112" s="183">
        <v>100</v>
      </c>
      <c r="M112" s="192">
        <v>253</v>
      </c>
      <c r="N112" s="173">
        <v>572</v>
      </c>
      <c r="O112" s="173">
        <v>157</v>
      </c>
      <c r="P112" s="173">
        <v>415</v>
      </c>
      <c r="Q112" s="191">
        <v>337</v>
      </c>
      <c r="R112" s="183">
        <v>80</v>
      </c>
      <c r="S112" s="192">
        <v>257</v>
      </c>
      <c r="T112"/>
    </row>
    <row r="113" spans="1:20" ht="13.5" customHeight="1" x14ac:dyDescent="0.15">
      <c r="A113" s="172" t="s">
        <v>157</v>
      </c>
      <c r="B113" s="219">
        <f t="shared" si="9"/>
        <v>1365</v>
      </c>
      <c r="C113" s="220">
        <f t="shared" si="10"/>
        <v>336</v>
      </c>
      <c r="D113" s="220">
        <f t="shared" si="11"/>
        <v>1029</v>
      </c>
      <c r="E113" s="191">
        <v>154</v>
      </c>
      <c r="F113" s="183">
        <v>51</v>
      </c>
      <c r="G113" s="192">
        <v>103</v>
      </c>
      <c r="H113" s="173">
        <v>282</v>
      </c>
      <c r="I113" s="173">
        <v>76</v>
      </c>
      <c r="J113" s="173">
        <v>206</v>
      </c>
      <c r="K113" s="191">
        <v>238</v>
      </c>
      <c r="L113" s="183">
        <v>55</v>
      </c>
      <c r="M113" s="192">
        <v>183</v>
      </c>
      <c r="N113" s="173">
        <v>439</v>
      </c>
      <c r="O113" s="173">
        <v>94</v>
      </c>
      <c r="P113" s="173">
        <v>345</v>
      </c>
      <c r="Q113" s="191">
        <v>252</v>
      </c>
      <c r="R113" s="183">
        <v>60</v>
      </c>
      <c r="S113" s="192">
        <v>192</v>
      </c>
      <c r="T113"/>
    </row>
    <row r="114" spans="1:20" s="171" customFormat="1" ht="13.5" customHeight="1" x14ac:dyDescent="0.15">
      <c r="A114" s="174" t="s">
        <v>116</v>
      </c>
      <c r="B114" s="217">
        <f t="shared" si="9"/>
        <v>3569</v>
      </c>
      <c r="C114" s="218">
        <f t="shared" si="10"/>
        <v>762</v>
      </c>
      <c r="D114" s="218">
        <f t="shared" si="11"/>
        <v>2807</v>
      </c>
      <c r="E114" s="188">
        <v>417</v>
      </c>
      <c r="F114" s="189">
        <v>114</v>
      </c>
      <c r="G114" s="190">
        <v>303</v>
      </c>
      <c r="H114" s="170">
        <v>739</v>
      </c>
      <c r="I114" s="170">
        <v>146</v>
      </c>
      <c r="J114" s="170">
        <v>593</v>
      </c>
      <c r="K114" s="188">
        <v>677</v>
      </c>
      <c r="L114" s="189">
        <v>157</v>
      </c>
      <c r="M114" s="190">
        <v>520</v>
      </c>
      <c r="N114" s="170">
        <v>1043</v>
      </c>
      <c r="O114" s="170">
        <v>224</v>
      </c>
      <c r="P114" s="170">
        <v>819</v>
      </c>
      <c r="Q114" s="188">
        <v>693</v>
      </c>
      <c r="R114" s="189">
        <v>121</v>
      </c>
      <c r="S114" s="190">
        <v>572</v>
      </c>
      <c r="T114" s="49"/>
    </row>
    <row r="115" spans="1:20" ht="13.5" customHeight="1" x14ac:dyDescent="0.15">
      <c r="A115" s="172" t="s">
        <v>150</v>
      </c>
      <c r="B115" s="219">
        <f t="shared" si="9"/>
        <v>1152</v>
      </c>
      <c r="C115" s="220">
        <f t="shared" si="10"/>
        <v>263</v>
      </c>
      <c r="D115" s="220">
        <f t="shared" si="11"/>
        <v>889</v>
      </c>
      <c r="E115" s="191">
        <v>147</v>
      </c>
      <c r="F115" s="183">
        <v>36</v>
      </c>
      <c r="G115" s="192">
        <v>111</v>
      </c>
      <c r="H115" s="173">
        <v>230</v>
      </c>
      <c r="I115" s="173">
        <v>55</v>
      </c>
      <c r="J115" s="173">
        <v>175</v>
      </c>
      <c r="K115" s="191">
        <v>231</v>
      </c>
      <c r="L115" s="183">
        <v>58</v>
      </c>
      <c r="M115" s="192">
        <v>173</v>
      </c>
      <c r="N115" s="173">
        <v>346</v>
      </c>
      <c r="O115" s="173">
        <v>80</v>
      </c>
      <c r="P115" s="173">
        <v>266</v>
      </c>
      <c r="Q115" s="191">
        <v>198</v>
      </c>
      <c r="R115" s="183">
        <v>34</v>
      </c>
      <c r="S115" s="192">
        <v>164</v>
      </c>
      <c r="T115"/>
    </row>
    <row r="116" spans="1:20" ht="13.5" customHeight="1" x14ac:dyDescent="0.15">
      <c r="A116" s="172" t="s">
        <v>171</v>
      </c>
      <c r="B116" s="219">
        <f t="shared" si="9"/>
        <v>819</v>
      </c>
      <c r="C116" s="220">
        <f t="shared" si="10"/>
        <v>178</v>
      </c>
      <c r="D116" s="220">
        <f t="shared" si="11"/>
        <v>641</v>
      </c>
      <c r="E116" s="191">
        <v>88</v>
      </c>
      <c r="F116" s="183">
        <v>30</v>
      </c>
      <c r="G116" s="192">
        <v>58</v>
      </c>
      <c r="H116" s="173">
        <v>156</v>
      </c>
      <c r="I116" s="173">
        <v>32</v>
      </c>
      <c r="J116" s="173">
        <v>124</v>
      </c>
      <c r="K116" s="191">
        <v>145</v>
      </c>
      <c r="L116" s="183">
        <v>32</v>
      </c>
      <c r="M116" s="192">
        <v>113</v>
      </c>
      <c r="N116" s="173">
        <v>264</v>
      </c>
      <c r="O116" s="173">
        <v>54</v>
      </c>
      <c r="P116" s="173">
        <v>210</v>
      </c>
      <c r="Q116" s="191">
        <v>166</v>
      </c>
      <c r="R116" s="183">
        <v>30</v>
      </c>
      <c r="S116" s="192">
        <v>136</v>
      </c>
      <c r="T116"/>
    </row>
    <row r="117" spans="1:20" ht="13.5" customHeight="1" x14ac:dyDescent="0.15">
      <c r="A117" s="172" t="s">
        <v>158</v>
      </c>
      <c r="B117" s="219">
        <f t="shared" si="9"/>
        <v>661</v>
      </c>
      <c r="C117" s="220">
        <f t="shared" si="10"/>
        <v>125</v>
      </c>
      <c r="D117" s="220">
        <f t="shared" si="11"/>
        <v>536</v>
      </c>
      <c r="E117" s="191">
        <v>66</v>
      </c>
      <c r="F117" s="183">
        <v>19</v>
      </c>
      <c r="G117" s="192">
        <v>47</v>
      </c>
      <c r="H117" s="173">
        <v>134</v>
      </c>
      <c r="I117" s="173">
        <v>17</v>
      </c>
      <c r="J117" s="173">
        <v>117</v>
      </c>
      <c r="K117" s="191">
        <v>132</v>
      </c>
      <c r="L117" s="183">
        <v>27</v>
      </c>
      <c r="M117" s="192">
        <v>105</v>
      </c>
      <c r="N117" s="173">
        <v>184</v>
      </c>
      <c r="O117" s="173">
        <v>39</v>
      </c>
      <c r="P117" s="173">
        <v>145</v>
      </c>
      <c r="Q117" s="191">
        <v>145</v>
      </c>
      <c r="R117" s="183">
        <v>23</v>
      </c>
      <c r="S117" s="192">
        <v>122</v>
      </c>
      <c r="T117"/>
    </row>
    <row r="118" spans="1:20" ht="13.5" customHeight="1" x14ac:dyDescent="0.15">
      <c r="A118" s="172" t="s">
        <v>154</v>
      </c>
      <c r="B118" s="219">
        <f t="shared" si="9"/>
        <v>435</v>
      </c>
      <c r="C118" s="220">
        <f t="shared" si="10"/>
        <v>96</v>
      </c>
      <c r="D118" s="220">
        <f t="shared" si="11"/>
        <v>339</v>
      </c>
      <c r="E118" s="191">
        <v>61</v>
      </c>
      <c r="F118" s="183">
        <v>15</v>
      </c>
      <c r="G118" s="192">
        <v>46</v>
      </c>
      <c r="H118" s="173">
        <v>99</v>
      </c>
      <c r="I118" s="173">
        <v>20</v>
      </c>
      <c r="J118" s="173">
        <v>79</v>
      </c>
      <c r="K118" s="191">
        <v>66</v>
      </c>
      <c r="L118" s="183">
        <v>17</v>
      </c>
      <c r="M118" s="192">
        <v>49</v>
      </c>
      <c r="N118" s="173">
        <v>115</v>
      </c>
      <c r="O118" s="173">
        <v>22</v>
      </c>
      <c r="P118" s="173">
        <v>93</v>
      </c>
      <c r="Q118" s="191">
        <v>94</v>
      </c>
      <c r="R118" s="183">
        <v>22</v>
      </c>
      <c r="S118" s="192">
        <v>72</v>
      </c>
      <c r="T118"/>
    </row>
    <row r="119" spans="1:20" ht="13.5" customHeight="1" x14ac:dyDescent="0.15">
      <c r="A119" s="172" t="s">
        <v>148</v>
      </c>
      <c r="B119" s="219">
        <f t="shared" si="9"/>
        <v>502</v>
      </c>
      <c r="C119" s="220">
        <f t="shared" si="10"/>
        <v>100</v>
      </c>
      <c r="D119" s="220">
        <f t="shared" si="11"/>
        <v>402</v>
      </c>
      <c r="E119" s="191">
        <v>55</v>
      </c>
      <c r="F119" s="183">
        <v>14</v>
      </c>
      <c r="G119" s="192">
        <v>41</v>
      </c>
      <c r="H119" s="173">
        <v>120</v>
      </c>
      <c r="I119" s="173">
        <v>22</v>
      </c>
      <c r="J119" s="173">
        <v>98</v>
      </c>
      <c r="K119" s="191">
        <v>103</v>
      </c>
      <c r="L119" s="183">
        <v>23</v>
      </c>
      <c r="M119" s="192">
        <v>80</v>
      </c>
      <c r="N119" s="173">
        <v>134</v>
      </c>
      <c r="O119" s="173">
        <v>29</v>
      </c>
      <c r="P119" s="173">
        <v>105</v>
      </c>
      <c r="Q119" s="191">
        <v>90</v>
      </c>
      <c r="R119" s="183">
        <v>12</v>
      </c>
      <c r="S119" s="192">
        <v>78</v>
      </c>
      <c r="T119"/>
    </row>
    <row r="120" spans="1:20" s="171" customFormat="1" ht="13.5" customHeight="1" x14ac:dyDescent="0.15">
      <c r="A120" s="174" t="s">
        <v>117</v>
      </c>
      <c r="B120" s="217">
        <f t="shared" si="9"/>
        <v>929</v>
      </c>
      <c r="C120" s="218">
        <f t="shared" si="10"/>
        <v>141</v>
      </c>
      <c r="D120" s="218">
        <f t="shared" si="11"/>
        <v>788</v>
      </c>
      <c r="E120" s="188">
        <v>116</v>
      </c>
      <c r="F120" s="189">
        <v>22</v>
      </c>
      <c r="G120" s="190">
        <v>94</v>
      </c>
      <c r="H120" s="170">
        <v>182</v>
      </c>
      <c r="I120" s="170">
        <v>29</v>
      </c>
      <c r="J120" s="170">
        <v>153</v>
      </c>
      <c r="K120" s="188">
        <v>185</v>
      </c>
      <c r="L120" s="189">
        <v>26</v>
      </c>
      <c r="M120" s="190">
        <v>159</v>
      </c>
      <c r="N120" s="170">
        <v>266</v>
      </c>
      <c r="O120" s="170">
        <v>41</v>
      </c>
      <c r="P120" s="170">
        <v>225</v>
      </c>
      <c r="Q120" s="188">
        <v>180</v>
      </c>
      <c r="R120" s="189">
        <v>23</v>
      </c>
      <c r="S120" s="190">
        <v>157</v>
      </c>
      <c r="T120" s="49"/>
    </row>
    <row r="121" spans="1:20" ht="13.5" customHeight="1" x14ac:dyDescent="0.15">
      <c r="A121" s="172" t="s">
        <v>152</v>
      </c>
      <c r="B121" s="219">
        <f t="shared" si="9"/>
        <v>342</v>
      </c>
      <c r="C121" s="220">
        <f t="shared" si="10"/>
        <v>60</v>
      </c>
      <c r="D121" s="220">
        <f t="shared" si="11"/>
        <v>282</v>
      </c>
      <c r="E121" s="191">
        <v>38</v>
      </c>
      <c r="F121" s="183">
        <v>8</v>
      </c>
      <c r="G121" s="192">
        <v>30</v>
      </c>
      <c r="H121" s="173">
        <v>73</v>
      </c>
      <c r="I121" s="173">
        <v>15</v>
      </c>
      <c r="J121" s="173">
        <v>58</v>
      </c>
      <c r="K121" s="191">
        <v>71</v>
      </c>
      <c r="L121" s="183">
        <v>10</v>
      </c>
      <c r="M121" s="192">
        <v>61</v>
      </c>
      <c r="N121" s="173">
        <v>92</v>
      </c>
      <c r="O121" s="173">
        <v>16</v>
      </c>
      <c r="P121" s="173">
        <v>76</v>
      </c>
      <c r="Q121" s="191">
        <v>68</v>
      </c>
      <c r="R121" s="183">
        <v>11</v>
      </c>
      <c r="S121" s="192">
        <v>57</v>
      </c>
      <c r="T121"/>
    </row>
    <row r="122" spans="1:20" ht="13.5" customHeight="1" x14ac:dyDescent="0.15">
      <c r="A122" s="172" t="s">
        <v>149</v>
      </c>
      <c r="B122" s="219">
        <f t="shared" si="9"/>
        <v>238</v>
      </c>
      <c r="C122" s="220">
        <f t="shared" si="10"/>
        <v>26</v>
      </c>
      <c r="D122" s="220">
        <f t="shared" si="11"/>
        <v>212</v>
      </c>
      <c r="E122" s="191">
        <v>25</v>
      </c>
      <c r="F122" s="183">
        <v>2</v>
      </c>
      <c r="G122" s="192">
        <v>23</v>
      </c>
      <c r="H122" s="173">
        <v>41</v>
      </c>
      <c r="I122" s="173">
        <v>4</v>
      </c>
      <c r="J122" s="173">
        <v>37</v>
      </c>
      <c r="K122" s="191">
        <v>52</v>
      </c>
      <c r="L122" s="183">
        <v>9</v>
      </c>
      <c r="M122" s="192">
        <v>43</v>
      </c>
      <c r="N122" s="173">
        <v>68</v>
      </c>
      <c r="O122" s="173">
        <v>5</v>
      </c>
      <c r="P122" s="173">
        <v>63</v>
      </c>
      <c r="Q122" s="191">
        <v>52</v>
      </c>
      <c r="R122" s="183">
        <v>6</v>
      </c>
      <c r="S122" s="192">
        <v>46</v>
      </c>
      <c r="T122"/>
    </row>
    <row r="123" spans="1:20" ht="13.5" customHeight="1" x14ac:dyDescent="0.15">
      <c r="A123" s="172" t="s">
        <v>172</v>
      </c>
      <c r="B123" s="219">
        <f t="shared" si="9"/>
        <v>158</v>
      </c>
      <c r="C123" s="220">
        <f t="shared" si="10"/>
        <v>26</v>
      </c>
      <c r="D123" s="220">
        <f t="shared" si="11"/>
        <v>132</v>
      </c>
      <c r="E123" s="191">
        <v>23</v>
      </c>
      <c r="F123" s="183">
        <v>8</v>
      </c>
      <c r="G123" s="192">
        <v>15</v>
      </c>
      <c r="H123" s="173">
        <v>28</v>
      </c>
      <c r="I123" s="173">
        <v>3</v>
      </c>
      <c r="J123" s="173">
        <v>25</v>
      </c>
      <c r="K123" s="191">
        <v>23</v>
      </c>
      <c r="L123" s="183">
        <v>4</v>
      </c>
      <c r="M123" s="192">
        <v>19</v>
      </c>
      <c r="N123" s="173">
        <v>52</v>
      </c>
      <c r="O123" s="173">
        <v>9</v>
      </c>
      <c r="P123" s="173">
        <v>43</v>
      </c>
      <c r="Q123" s="191">
        <v>32</v>
      </c>
      <c r="R123" s="183">
        <v>2</v>
      </c>
      <c r="S123" s="192">
        <v>30</v>
      </c>
      <c r="T123"/>
    </row>
    <row r="124" spans="1:20" ht="13.5" customHeight="1" x14ac:dyDescent="0.15">
      <c r="A124" s="172" t="s">
        <v>156</v>
      </c>
      <c r="B124" s="219">
        <f t="shared" si="9"/>
        <v>116</v>
      </c>
      <c r="C124" s="220">
        <f t="shared" si="10"/>
        <v>21</v>
      </c>
      <c r="D124" s="220">
        <f t="shared" si="11"/>
        <v>95</v>
      </c>
      <c r="E124" s="191">
        <v>17</v>
      </c>
      <c r="F124" s="183">
        <v>3</v>
      </c>
      <c r="G124" s="192">
        <v>14</v>
      </c>
      <c r="H124" s="173">
        <v>27</v>
      </c>
      <c r="I124" s="173">
        <v>4</v>
      </c>
      <c r="J124" s="173">
        <v>23</v>
      </c>
      <c r="K124" s="191">
        <v>22</v>
      </c>
      <c r="L124" s="183">
        <v>3</v>
      </c>
      <c r="M124" s="192">
        <v>19</v>
      </c>
      <c r="N124" s="173">
        <v>33</v>
      </c>
      <c r="O124" s="173">
        <v>8</v>
      </c>
      <c r="P124" s="173">
        <v>25</v>
      </c>
      <c r="Q124" s="191">
        <v>17</v>
      </c>
      <c r="R124" s="183">
        <v>3</v>
      </c>
      <c r="S124" s="192">
        <v>14</v>
      </c>
      <c r="T124"/>
    </row>
    <row r="125" spans="1:20" ht="13.5" customHeight="1" x14ac:dyDescent="0.15">
      <c r="A125" s="172" t="s">
        <v>151</v>
      </c>
      <c r="B125" s="219">
        <f t="shared" si="9"/>
        <v>75</v>
      </c>
      <c r="C125" s="220">
        <f t="shared" si="10"/>
        <v>8</v>
      </c>
      <c r="D125" s="220">
        <f t="shared" si="11"/>
        <v>67</v>
      </c>
      <c r="E125" s="191">
        <v>13</v>
      </c>
      <c r="F125" s="183">
        <v>1</v>
      </c>
      <c r="G125" s="192">
        <v>12</v>
      </c>
      <c r="H125" s="173">
        <v>13</v>
      </c>
      <c r="I125" s="173">
        <v>3</v>
      </c>
      <c r="J125" s="173">
        <v>10</v>
      </c>
      <c r="K125" s="191">
        <v>17</v>
      </c>
      <c r="L125" s="183">
        <v>0</v>
      </c>
      <c r="M125" s="192">
        <v>17</v>
      </c>
      <c r="N125" s="173">
        <v>21</v>
      </c>
      <c r="O125" s="173">
        <v>3</v>
      </c>
      <c r="P125" s="173">
        <v>18</v>
      </c>
      <c r="Q125" s="191">
        <v>11</v>
      </c>
      <c r="R125" s="183">
        <v>1</v>
      </c>
      <c r="S125" s="192">
        <v>10</v>
      </c>
      <c r="T125"/>
    </row>
    <row r="126" spans="1:20" s="171" customFormat="1" ht="13.5" customHeight="1" x14ac:dyDescent="0.15">
      <c r="A126" s="179" t="s">
        <v>125</v>
      </c>
      <c r="B126" s="221">
        <f t="shared" si="9"/>
        <v>346</v>
      </c>
      <c r="C126" s="222">
        <f t="shared" si="10"/>
        <v>37</v>
      </c>
      <c r="D126" s="222">
        <f t="shared" si="11"/>
        <v>309</v>
      </c>
      <c r="E126" s="193">
        <v>53</v>
      </c>
      <c r="F126" s="184">
        <v>7</v>
      </c>
      <c r="G126" s="194">
        <v>46</v>
      </c>
      <c r="H126" s="181">
        <v>65</v>
      </c>
      <c r="I126" s="181">
        <v>7</v>
      </c>
      <c r="J126" s="181">
        <v>58</v>
      </c>
      <c r="K126" s="193">
        <v>82</v>
      </c>
      <c r="L126" s="184">
        <v>11</v>
      </c>
      <c r="M126" s="194">
        <v>71</v>
      </c>
      <c r="N126" s="181">
        <v>93</v>
      </c>
      <c r="O126" s="181">
        <v>10</v>
      </c>
      <c r="P126" s="181">
        <v>83</v>
      </c>
      <c r="Q126" s="193">
        <v>53</v>
      </c>
      <c r="R126" s="184">
        <v>2</v>
      </c>
      <c r="S126" s="194">
        <v>51</v>
      </c>
      <c r="T126" s="49"/>
    </row>
    <row r="127" spans="1:20" x14ac:dyDescent="0.15">
      <c r="A127" s="72"/>
      <c r="B127"/>
      <c r="C127"/>
      <c r="D127"/>
      <c r="E127"/>
      <c r="F127"/>
      <c r="G127"/>
      <c r="H127"/>
      <c r="J127"/>
      <c r="K127"/>
      <c r="L127"/>
      <c r="M127"/>
      <c r="N127"/>
      <c r="P127"/>
      <c r="Q127"/>
      <c r="R127"/>
      <c r="S127"/>
      <c r="T127"/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T127"/>
  <sheetViews>
    <sheetView topLeftCell="A13" zoomScaleNormal="100" workbookViewId="0">
      <selection activeCell="H27" sqref="H27"/>
    </sheetView>
  </sheetViews>
  <sheetFormatPr defaultColWidth="8.88671875" defaultRowHeight="13.5" x14ac:dyDescent="0.15"/>
  <cols>
    <col min="1" max="1" width="10.21875" style="182" customWidth="1"/>
    <col min="2" max="2" width="11.109375" style="159" customWidth="1"/>
    <col min="3" max="4" width="10" style="159" customWidth="1"/>
    <col min="5" max="19" width="10.6640625" style="159" customWidth="1"/>
    <col min="20" max="16384" width="8.88671875" style="159"/>
  </cols>
  <sheetData>
    <row r="1" spans="1:20" ht="22.5" x14ac:dyDescent="0.15">
      <c r="A1" s="355" t="s">
        <v>335</v>
      </c>
      <c r="B1" s="355"/>
      <c r="C1" s="355"/>
      <c r="D1" s="355"/>
      <c r="E1" s="355"/>
      <c r="F1" s="355"/>
      <c r="G1" s="355"/>
    </row>
    <row r="2" spans="1:20" ht="18.75" x14ac:dyDescent="0.15">
      <c r="A2" s="160"/>
      <c r="D2"/>
      <c r="E2"/>
      <c r="F2"/>
      <c r="G2"/>
      <c r="H2"/>
      <c r="J2"/>
      <c r="K2"/>
      <c r="L2"/>
      <c r="M2"/>
      <c r="N2"/>
      <c r="P2"/>
      <c r="Q2"/>
      <c r="R2"/>
      <c r="S2"/>
      <c r="T2"/>
    </row>
    <row r="3" spans="1:20" ht="24.75" customHeight="1" x14ac:dyDescent="0.15">
      <c r="A3" s="161" t="s">
        <v>219</v>
      </c>
      <c r="B3" s="380" t="s">
        <v>127</v>
      </c>
      <c r="C3" s="380"/>
      <c r="D3" s="380"/>
      <c r="E3" s="382" t="s">
        <v>129</v>
      </c>
      <c r="F3" s="382"/>
      <c r="G3" s="382"/>
      <c r="H3" s="380" t="s">
        <v>132</v>
      </c>
      <c r="I3" s="380"/>
      <c r="J3" s="380"/>
      <c r="K3" s="382" t="s">
        <v>128</v>
      </c>
      <c r="L3" s="382"/>
      <c r="M3" s="382"/>
      <c r="N3" s="380" t="s">
        <v>130</v>
      </c>
      <c r="O3" s="380"/>
      <c r="P3" s="380"/>
      <c r="Q3" s="382" t="s">
        <v>131</v>
      </c>
      <c r="R3" s="382"/>
      <c r="S3" s="382"/>
      <c r="T3"/>
    </row>
    <row r="4" spans="1:20" ht="24.75" customHeight="1" x14ac:dyDescent="0.15">
      <c r="A4" s="162" t="s">
        <v>343</v>
      </c>
      <c r="B4" s="163" t="s">
        <v>3</v>
      </c>
      <c r="C4" s="164" t="s">
        <v>1</v>
      </c>
      <c r="D4" s="164" t="s">
        <v>2</v>
      </c>
      <c r="E4" s="206" t="s">
        <v>3</v>
      </c>
      <c r="F4" s="206" t="s">
        <v>1</v>
      </c>
      <c r="G4" s="206" t="s">
        <v>2</v>
      </c>
      <c r="H4" s="164" t="s">
        <v>3</v>
      </c>
      <c r="I4" s="164" t="s">
        <v>1</v>
      </c>
      <c r="J4" s="164" t="s">
        <v>2</v>
      </c>
      <c r="K4" s="206" t="s">
        <v>3</v>
      </c>
      <c r="L4" s="206" t="s">
        <v>1</v>
      </c>
      <c r="M4" s="206" t="s">
        <v>2</v>
      </c>
      <c r="N4" s="164" t="s">
        <v>3</v>
      </c>
      <c r="O4" s="164" t="s">
        <v>1</v>
      </c>
      <c r="P4" s="164" t="s">
        <v>2</v>
      </c>
      <c r="Q4" s="206" t="s">
        <v>3</v>
      </c>
      <c r="R4" s="206" t="s">
        <v>1</v>
      </c>
      <c r="S4" s="206" t="s">
        <v>2</v>
      </c>
      <c r="T4"/>
    </row>
    <row r="5" spans="1:20" s="168" customFormat="1" ht="25.5" customHeight="1" x14ac:dyDescent="0.15">
      <c r="A5" s="120" t="s">
        <v>213</v>
      </c>
      <c r="B5" s="198">
        <f t="shared" ref="B5:B36" si="0">SUM(E5,H5,K5,N5,Q5)</f>
        <v>1459336</v>
      </c>
      <c r="C5" s="199">
        <f t="shared" ref="C5:C36" si="1">SUM(F5,I5,L5,O5,R5)</f>
        <v>722581</v>
      </c>
      <c r="D5" s="199">
        <f t="shared" ref="D5:D36" si="2">SUM(G5,J5,M5,P5,S5)</f>
        <v>736755</v>
      </c>
      <c r="E5" s="198">
        <v>94475</v>
      </c>
      <c r="F5" s="199">
        <v>46902</v>
      </c>
      <c r="G5" s="207">
        <v>47573</v>
      </c>
      <c r="H5" s="167">
        <v>304172</v>
      </c>
      <c r="I5" s="167">
        <v>149540</v>
      </c>
      <c r="J5" s="167">
        <v>154632</v>
      </c>
      <c r="K5" s="198">
        <v>216369</v>
      </c>
      <c r="L5" s="199">
        <v>104337</v>
      </c>
      <c r="M5" s="207">
        <v>112032</v>
      </c>
      <c r="N5" s="167">
        <v>439773</v>
      </c>
      <c r="O5" s="167">
        <v>218323</v>
      </c>
      <c r="P5" s="167">
        <v>221450</v>
      </c>
      <c r="Q5" s="198">
        <v>404547</v>
      </c>
      <c r="R5" s="199">
        <v>203479</v>
      </c>
      <c r="S5" s="207">
        <v>201068</v>
      </c>
    </row>
    <row r="6" spans="1:20" s="171" customFormat="1" ht="15.75" customHeight="1" x14ac:dyDescent="0.15">
      <c r="A6" s="169" t="s">
        <v>56</v>
      </c>
      <c r="B6" s="200">
        <f t="shared" si="0"/>
        <v>57971</v>
      </c>
      <c r="C6" s="201">
        <f t="shared" si="1"/>
        <v>29822</v>
      </c>
      <c r="D6" s="201">
        <f t="shared" si="2"/>
        <v>28149</v>
      </c>
      <c r="E6" s="214">
        <v>3013</v>
      </c>
      <c r="F6" s="208">
        <v>1585</v>
      </c>
      <c r="G6" s="209">
        <v>1428</v>
      </c>
      <c r="H6" s="170">
        <v>10681</v>
      </c>
      <c r="I6" s="170">
        <v>5553</v>
      </c>
      <c r="J6" s="170">
        <v>5128</v>
      </c>
      <c r="K6" s="214">
        <v>7675</v>
      </c>
      <c r="L6" s="208">
        <v>3941</v>
      </c>
      <c r="M6" s="209">
        <v>3734</v>
      </c>
      <c r="N6" s="170">
        <v>17204</v>
      </c>
      <c r="O6" s="170">
        <v>8784</v>
      </c>
      <c r="P6" s="170">
        <v>8420</v>
      </c>
      <c r="Q6" s="214">
        <v>19398</v>
      </c>
      <c r="R6" s="208">
        <v>9959</v>
      </c>
      <c r="S6" s="209">
        <v>9439</v>
      </c>
      <c r="T6" s="49"/>
    </row>
    <row r="7" spans="1:20" ht="15.75" customHeight="1" x14ac:dyDescent="0.15">
      <c r="A7" s="172" t="s">
        <v>345</v>
      </c>
      <c r="B7" s="204">
        <f t="shared" si="0"/>
        <v>8913</v>
      </c>
      <c r="C7" s="205">
        <f t="shared" si="1"/>
        <v>4623</v>
      </c>
      <c r="D7" s="205">
        <f t="shared" si="2"/>
        <v>4290</v>
      </c>
      <c r="E7" s="215">
        <v>490</v>
      </c>
      <c r="F7" s="210">
        <v>254</v>
      </c>
      <c r="G7" s="211">
        <v>236</v>
      </c>
      <c r="H7" s="173">
        <v>1683</v>
      </c>
      <c r="I7" s="173">
        <v>882</v>
      </c>
      <c r="J7" s="173">
        <v>801</v>
      </c>
      <c r="K7" s="215">
        <v>1123</v>
      </c>
      <c r="L7" s="210">
        <v>575</v>
      </c>
      <c r="M7" s="211">
        <v>548</v>
      </c>
      <c r="N7" s="173">
        <v>2728</v>
      </c>
      <c r="O7" s="173">
        <v>1423</v>
      </c>
      <c r="P7" s="173">
        <v>1305</v>
      </c>
      <c r="Q7" s="215">
        <v>2889</v>
      </c>
      <c r="R7" s="210">
        <v>1489</v>
      </c>
      <c r="S7" s="211">
        <v>1400</v>
      </c>
      <c r="T7"/>
    </row>
    <row r="8" spans="1:20" ht="15.75" customHeight="1" x14ac:dyDescent="0.15">
      <c r="A8" s="172" t="s">
        <v>347</v>
      </c>
      <c r="B8" s="204">
        <f t="shared" si="0"/>
        <v>10411</v>
      </c>
      <c r="C8" s="205">
        <f t="shared" si="1"/>
        <v>5405</v>
      </c>
      <c r="D8" s="205">
        <f t="shared" si="2"/>
        <v>5006</v>
      </c>
      <c r="E8" s="215">
        <v>555</v>
      </c>
      <c r="F8" s="210">
        <v>306</v>
      </c>
      <c r="G8" s="211">
        <v>249</v>
      </c>
      <c r="H8" s="173">
        <v>1953</v>
      </c>
      <c r="I8" s="173">
        <v>1056</v>
      </c>
      <c r="J8" s="173">
        <v>897</v>
      </c>
      <c r="K8" s="215">
        <v>1345</v>
      </c>
      <c r="L8" s="210">
        <v>704</v>
      </c>
      <c r="M8" s="211">
        <v>641</v>
      </c>
      <c r="N8" s="173">
        <v>3177</v>
      </c>
      <c r="O8" s="173">
        <v>1627</v>
      </c>
      <c r="P8" s="173">
        <v>1550</v>
      </c>
      <c r="Q8" s="215">
        <v>3381</v>
      </c>
      <c r="R8" s="210">
        <v>1712</v>
      </c>
      <c r="S8" s="211">
        <v>1669</v>
      </c>
      <c r="T8"/>
    </row>
    <row r="9" spans="1:20" ht="15.75" customHeight="1" x14ac:dyDescent="0.15">
      <c r="A9" s="172" t="s">
        <v>338</v>
      </c>
      <c r="B9" s="204">
        <f t="shared" si="0"/>
        <v>12151</v>
      </c>
      <c r="C9" s="205">
        <f t="shared" si="1"/>
        <v>6194</v>
      </c>
      <c r="D9" s="205">
        <f t="shared" si="2"/>
        <v>5957</v>
      </c>
      <c r="E9" s="215">
        <v>595</v>
      </c>
      <c r="F9" s="210">
        <v>300</v>
      </c>
      <c r="G9" s="211">
        <v>295</v>
      </c>
      <c r="H9" s="173">
        <v>2264</v>
      </c>
      <c r="I9" s="173">
        <v>1161</v>
      </c>
      <c r="J9" s="173">
        <v>1103</v>
      </c>
      <c r="K9" s="215">
        <v>1542</v>
      </c>
      <c r="L9" s="210">
        <v>775</v>
      </c>
      <c r="M9" s="211">
        <v>767</v>
      </c>
      <c r="N9" s="173">
        <v>3581</v>
      </c>
      <c r="O9" s="173">
        <v>1807</v>
      </c>
      <c r="P9" s="173">
        <v>1774</v>
      </c>
      <c r="Q9" s="215">
        <v>4169</v>
      </c>
      <c r="R9" s="210">
        <v>2151</v>
      </c>
      <c r="S9" s="211">
        <v>2018</v>
      </c>
      <c r="T9"/>
    </row>
    <row r="10" spans="1:20" ht="15.75" customHeight="1" x14ac:dyDescent="0.15">
      <c r="A10" s="172" t="s">
        <v>344</v>
      </c>
      <c r="B10" s="204">
        <f t="shared" si="0"/>
        <v>13087</v>
      </c>
      <c r="C10" s="205">
        <f t="shared" si="1"/>
        <v>6740</v>
      </c>
      <c r="D10" s="205">
        <f t="shared" si="2"/>
        <v>6347</v>
      </c>
      <c r="E10" s="215">
        <v>679</v>
      </c>
      <c r="F10" s="210">
        <v>359</v>
      </c>
      <c r="G10" s="211">
        <v>320</v>
      </c>
      <c r="H10" s="173">
        <v>2312</v>
      </c>
      <c r="I10" s="173">
        <v>1206</v>
      </c>
      <c r="J10" s="173">
        <v>1106</v>
      </c>
      <c r="K10" s="215">
        <v>1789</v>
      </c>
      <c r="L10" s="210">
        <v>917</v>
      </c>
      <c r="M10" s="211">
        <v>872</v>
      </c>
      <c r="N10" s="173">
        <v>3872</v>
      </c>
      <c r="O10" s="173">
        <v>1984</v>
      </c>
      <c r="P10" s="173">
        <v>1888</v>
      </c>
      <c r="Q10" s="215">
        <v>4435</v>
      </c>
      <c r="R10" s="210">
        <v>2274</v>
      </c>
      <c r="S10" s="211">
        <v>2161</v>
      </c>
      <c r="T10"/>
    </row>
    <row r="11" spans="1:20" ht="15.75" customHeight="1" x14ac:dyDescent="0.15">
      <c r="A11" s="172" t="s">
        <v>339</v>
      </c>
      <c r="B11" s="204">
        <f t="shared" si="0"/>
        <v>13409</v>
      </c>
      <c r="C11" s="205">
        <f t="shared" si="1"/>
        <v>6860</v>
      </c>
      <c r="D11" s="205">
        <f t="shared" si="2"/>
        <v>6549</v>
      </c>
      <c r="E11" s="215">
        <v>694</v>
      </c>
      <c r="F11" s="210">
        <v>366</v>
      </c>
      <c r="G11" s="211">
        <v>328</v>
      </c>
      <c r="H11" s="173">
        <v>2469</v>
      </c>
      <c r="I11" s="173">
        <v>1248</v>
      </c>
      <c r="J11" s="173">
        <v>1221</v>
      </c>
      <c r="K11" s="215">
        <v>1876</v>
      </c>
      <c r="L11" s="210">
        <v>970</v>
      </c>
      <c r="M11" s="211">
        <v>906</v>
      </c>
      <c r="N11" s="173">
        <v>3846</v>
      </c>
      <c r="O11" s="173">
        <v>1943</v>
      </c>
      <c r="P11" s="173">
        <v>1903</v>
      </c>
      <c r="Q11" s="215">
        <v>4524</v>
      </c>
      <c r="R11" s="210">
        <v>2333</v>
      </c>
      <c r="S11" s="211">
        <v>2191</v>
      </c>
      <c r="T11"/>
    </row>
    <row r="12" spans="1:20" s="171" customFormat="1" ht="15.75" customHeight="1" x14ac:dyDescent="0.15">
      <c r="A12" s="174" t="s">
        <v>50</v>
      </c>
      <c r="B12" s="200">
        <f t="shared" si="0"/>
        <v>73306</v>
      </c>
      <c r="C12" s="201">
        <f t="shared" si="1"/>
        <v>37851</v>
      </c>
      <c r="D12" s="201">
        <f t="shared" si="2"/>
        <v>35455</v>
      </c>
      <c r="E12" s="214">
        <v>3060</v>
      </c>
      <c r="F12" s="208">
        <v>1568</v>
      </c>
      <c r="G12" s="209">
        <v>1492</v>
      </c>
      <c r="H12" s="170">
        <v>14148</v>
      </c>
      <c r="I12" s="170">
        <v>7327</v>
      </c>
      <c r="J12" s="170">
        <v>6821</v>
      </c>
      <c r="K12" s="214">
        <v>10353</v>
      </c>
      <c r="L12" s="208">
        <v>5314</v>
      </c>
      <c r="M12" s="209">
        <v>5039</v>
      </c>
      <c r="N12" s="170">
        <v>19984</v>
      </c>
      <c r="O12" s="170">
        <v>10394</v>
      </c>
      <c r="P12" s="170">
        <v>9590</v>
      </c>
      <c r="Q12" s="214">
        <v>25761</v>
      </c>
      <c r="R12" s="208">
        <v>13248</v>
      </c>
      <c r="S12" s="209">
        <v>12513</v>
      </c>
      <c r="T12" s="49"/>
    </row>
    <row r="13" spans="1:20" ht="15.75" customHeight="1" x14ac:dyDescent="0.15">
      <c r="A13" s="172" t="s">
        <v>346</v>
      </c>
      <c r="B13" s="204">
        <f t="shared" si="0"/>
        <v>13531</v>
      </c>
      <c r="C13" s="205">
        <f t="shared" si="1"/>
        <v>6952</v>
      </c>
      <c r="D13" s="205">
        <f t="shared" si="2"/>
        <v>6579</v>
      </c>
      <c r="E13" s="215">
        <v>600</v>
      </c>
      <c r="F13" s="210">
        <v>306</v>
      </c>
      <c r="G13" s="211">
        <v>294</v>
      </c>
      <c r="H13" s="173">
        <v>2625</v>
      </c>
      <c r="I13" s="173">
        <v>1341</v>
      </c>
      <c r="J13" s="173">
        <v>1284</v>
      </c>
      <c r="K13" s="215">
        <v>1868</v>
      </c>
      <c r="L13" s="210">
        <v>961</v>
      </c>
      <c r="M13" s="211">
        <v>907</v>
      </c>
      <c r="N13" s="173">
        <v>3742</v>
      </c>
      <c r="O13" s="173">
        <v>1960</v>
      </c>
      <c r="P13" s="173">
        <v>1782</v>
      </c>
      <c r="Q13" s="215">
        <v>4696</v>
      </c>
      <c r="R13" s="210">
        <v>2384</v>
      </c>
      <c r="S13" s="211">
        <v>2312</v>
      </c>
      <c r="T13"/>
    </row>
    <row r="14" spans="1:20" ht="15.75" customHeight="1" x14ac:dyDescent="0.15">
      <c r="A14" s="172" t="s">
        <v>340</v>
      </c>
      <c r="B14" s="204">
        <f t="shared" si="0"/>
        <v>15476</v>
      </c>
      <c r="C14" s="205">
        <f t="shared" si="1"/>
        <v>8060</v>
      </c>
      <c r="D14" s="205">
        <f t="shared" si="2"/>
        <v>7416</v>
      </c>
      <c r="E14" s="215">
        <v>674</v>
      </c>
      <c r="F14" s="210">
        <v>339</v>
      </c>
      <c r="G14" s="211">
        <v>335</v>
      </c>
      <c r="H14" s="173">
        <v>2943</v>
      </c>
      <c r="I14" s="173">
        <v>1532</v>
      </c>
      <c r="J14" s="173">
        <v>1411</v>
      </c>
      <c r="K14" s="215">
        <v>2212</v>
      </c>
      <c r="L14" s="210">
        <v>1168</v>
      </c>
      <c r="M14" s="211">
        <v>1044</v>
      </c>
      <c r="N14" s="173">
        <v>4217</v>
      </c>
      <c r="O14" s="173">
        <v>2183</v>
      </c>
      <c r="P14" s="173">
        <v>2034</v>
      </c>
      <c r="Q14" s="215">
        <v>5430</v>
      </c>
      <c r="R14" s="210">
        <v>2838</v>
      </c>
      <c r="S14" s="211">
        <v>2592</v>
      </c>
      <c r="T14"/>
    </row>
    <row r="15" spans="1:20" ht="15.75" customHeight="1" x14ac:dyDescent="0.15">
      <c r="A15" s="172" t="s">
        <v>337</v>
      </c>
      <c r="B15" s="204">
        <f t="shared" si="0"/>
        <v>14832</v>
      </c>
      <c r="C15" s="205">
        <f t="shared" si="1"/>
        <v>7644</v>
      </c>
      <c r="D15" s="205">
        <f t="shared" si="2"/>
        <v>7188</v>
      </c>
      <c r="E15" s="215">
        <v>654</v>
      </c>
      <c r="F15" s="210">
        <v>318</v>
      </c>
      <c r="G15" s="211">
        <v>336</v>
      </c>
      <c r="H15" s="173">
        <v>2890</v>
      </c>
      <c r="I15" s="173">
        <v>1487</v>
      </c>
      <c r="J15" s="173">
        <v>1403</v>
      </c>
      <c r="K15" s="215">
        <v>2094</v>
      </c>
      <c r="L15" s="210">
        <v>1061</v>
      </c>
      <c r="M15" s="211">
        <v>1033</v>
      </c>
      <c r="N15" s="173">
        <v>4052</v>
      </c>
      <c r="O15" s="173">
        <v>2104</v>
      </c>
      <c r="P15" s="173">
        <v>1948</v>
      </c>
      <c r="Q15" s="215">
        <v>5142</v>
      </c>
      <c r="R15" s="210">
        <v>2674</v>
      </c>
      <c r="S15" s="211">
        <v>2468</v>
      </c>
      <c r="T15"/>
    </row>
    <row r="16" spans="1:20" ht="15.75" customHeight="1" x14ac:dyDescent="0.15">
      <c r="A16" s="172" t="s">
        <v>342</v>
      </c>
      <c r="B16" s="204">
        <f t="shared" si="0"/>
        <v>15052</v>
      </c>
      <c r="C16" s="205">
        <f t="shared" si="1"/>
        <v>7741</v>
      </c>
      <c r="D16" s="205">
        <f t="shared" si="2"/>
        <v>7311</v>
      </c>
      <c r="E16" s="215">
        <v>612</v>
      </c>
      <c r="F16" s="210">
        <v>327</v>
      </c>
      <c r="G16" s="211">
        <v>285</v>
      </c>
      <c r="H16" s="173">
        <v>2877</v>
      </c>
      <c r="I16" s="173">
        <v>1527</v>
      </c>
      <c r="J16" s="173">
        <v>1350</v>
      </c>
      <c r="K16" s="215">
        <v>2175</v>
      </c>
      <c r="L16" s="210">
        <v>1093</v>
      </c>
      <c r="M16" s="211">
        <v>1082</v>
      </c>
      <c r="N16" s="173">
        <v>4041</v>
      </c>
      <c r="O16" s="173">
        <v>2056</v>
      </c>
      <c r="P16" s="173">
        <v>1985</v>
      </c>
      <c r="Q16" s="215">
        <v>5347</v>
      </c>
      <c r="R16" s="210">
        <v>2738</v>
      </c>
      <c r="S16" s="211">
        <v>2609</v>
      </c>
      <c r="T16"/>
    </row>
    <row r="17" spans="1:20" ht="15.75" customHeight="1" x14ac:dyDescent="0.15">
      <c r="A17" s="172" t="s">
        <v>341</v>
      </c>
      <c r="B17" s="204">
        <f t="shared" si="0"/>
        <v>14415</v>
      </c>
      <c r="C17" s="205">
        <f t="shared" si="1"/>
        <v>7454</v>
      </c>
      <c r="D17" s="205">
        <f t="shared" si="2"/>
        <v>6961</v>
      </c>
      <c r="E17" s="215">
        <v>520</v>
      </c>
      <c r="F17" s="210">
        <v>278</v>
      </c>
      <c r="G17" s="211">
        <v>242</v>
      </c>
      <c r="H17" s="173">
        <v>2813</v>
      </c>
      <c r="I17" s="173">
        <v>1440</v>
      </c>
      <c r="J17" s="173">
        <v>1373</v>
      </c>
      <c r="K17" s="215">
        <v>2004</v>
      </c>
      <c r="L17" s="210">
        <v>1031</v>
      </c>
      <c r="M17" s="211">
        <v>973</v>
      </c>
      <c r="N17" s="173">
        <v>3932</v>
      </c>
      <c r="O17" s="173">
        <v>2091</v>
      </c>
      <c r="P17" s="173">
        <v>1841</v>
      </c>
      <c r="Q17" s="215">
        <v>5146</v>
      </c>
      <c r="R17" s="210">
        <v>2614</v>
      </c>
      <c r="S17" s="211">
        <v>2532</v>
      </c>
      <c r="T17"/>
    </row>
    <row r="18" spans="1:20" s="171" customFormat="1" ht="15.75" customHeight="1" x14ac:dyDescent="0.15">
      <c r="A18" s="174" t="s">
        <v>44</v>
      </c>
      <c r="B18" s="200">
        <f t="shared" si="0"/>
        <v>75844</v>
      </c>
      <c r="C18" s="201">
        <f t="shared" si="1"/>
        <v>39243</v>
      </c>
      <c r="D18" s="201">
        <f t="shared" si="2"/>
        <v>36601</v>
      </c>
      <c r="E18" s="214">
        <v>2972</v>
      </c>
      <c r="F18" s="208">
        <v>1527</v>
      </c>
      <c r="G18" s="209">
        <v>1445</v>
      </c>
      <c r="H18" s="170">
        <v>15471</v>
      </c>
      <c r="I18" s="170">
        <v>8067</v>
      </c>
      <c r="J18" s="170">
        <v>7404</v>
      </c>
      <c r="K18" s="214">
        <v>10831</v>
      </c>
      <c r="L18" s="208">
        <v>5484</v>
      </c>
      <c r="M18" s="209">
        <v>5347</v>
      </c>
      <c r="N18" s="170">
        <v>20449</v>
      </c>
      <c r="O18" s="170">
        <v>10790</v>
      </c>
      <c r="P18" s="170">
        <v>9659</v>
      </c>
      <c r="Q18" s="214">
        <v>26121</v>
      </c>
      <c r="R18" s="208">
        <v>13375</v>
      </c>
      <c r="S18" s="209">
        <v>12746</v>
      </c>
      <c r="T18" s="49"/>
    </row>
    <row r="19" spans="1:20" ht="15.75" customHeight="1" x14ac:dyDescent="0.15">
      <c r="A19" s="172" t="s">
        <v>204</v>
      </c>
      <c r="B19" s="204">
        <f t="shared" si="0"/>
        <v>14919</v>
      </c>
      <c r="C19" s="205">
        <f t="shared" si="1"/>
        <v>7620</v>
      </c>
      <c r="D19" s="205">
        <f t="shared" si="2"/>
        <v>7299</v>
      </c>
      <c r="E19" s="215">
        <v>587</v>
      </c>
      <c r="F19" s="210">
        <v>292</v>
      </c>
      <c r="G19" s="211">
        <v>295</v>
      </c>
      <c r="H19" s="173">
        <v>2950</v>
      </c>
      <c r="I19" s="173">
        <v>1514</v>
      </c>
      <c r="J19" s="173">
        <v>1436</v>
      </c>
      <c r="K19" s="215">
        <v>2136</v>
      </c>
      <c r="L19" s="210">
        <v>1092</v>
      </c>
      <c r="M19" s="211">
        <v>1044</v>
      </c>
      <c r="N19" s="173">
        <v>4009</v>
      </c>
      <c r="O19" s="173">
        <v>2092</v>
      </c>
      <c r="P19" s="173">
        <v>1917</v>
      </c>
      <c r="Q19" s="215">
        <v>5237</v>
      </c>
      <c r="R19" s="210">
        <v>2630</v>
      </c>
      <c r="S19" s="211">
        <v>2607</v>
      </c>
      <c r="T19"/>
    </row>
    <row r="20" spans="1:20" ht="15.75" customHeight="1" x14ac:dyDescent="0.15">
      <c r="A20" s="172" t="s">
        <v>214</v>
      </c>
      <c r="B20" s="204">
        <f t="shared" si="0"/>
        <v>16227</v>
      </c>
      <c r="C20" s="205">
        <f t="shared" si="1"/>
        <v>8437</v>
      </c>
      <c r="D20" s="205">
        <f t="shared" si="2"/>
        <v>7790</v>
      </c>
      <c r="E20" s="215">
        <v>624</v>
      </c>
      <c r="F20" s="210">
        <v>314</v>
      </c>
      <c r="G20" s="211">
        <v>310</v>
      </c>
      <c r="H20" s="173">
        <v>3244</v>
      </c>
      <c r="I20" s="173">
        <v>1681</v>
      </c>
      <c r="J20" s="173">
        <v>1563</v>
      </c>
      <c r="K20" s="215">
        <v>2287</v>
      </c>
      <c r="L20" s="210">
        <v>1163</v>
      </c>
      <c r="M20" s="211">
        <v>1124</v>
      </c>
      <c r="N20" s="173">
        <v>4353</v>
      </c>
      <c r="O20" s="173">
        <v>2317</v>
      </c>
      <c r="P20" s="173">
        <v>2036</v>
      </c>
      <c r="Q20" s="215">
        <v>5719</v>
      </c>
      <c r="R20" s="210">
        <v>2962</v>
      </c>
      <c r="S20" s="211">
        <v>2757</v>
      </c>
      <c r="T20"/>
    </row>
    <row r="21" spans="1:20" ht="15.75" customHeight="1" x14ac:dyDescent="0.15">
      <c r="A21" s="172" t="s">
        <v>206</v>
      </c>
      <c r="B21" s="204">
        <f t="shared" si="0"/>
        <v>14734</v>
      </c>
      <c r="C21" s="205">
        <f t="shared" si="1"/>
        <v>7626</v>
      </c>
      <c r="D21" s="205">
        <f t="shared" si="2"/>
        <v>7108</v>
      </c>
      <c r="E21" s="215">
        <v>590</v>
      </c>
      <c r="F21" s="210">
        <v>304</v>
      </c>
      <c r="G21" s="211">
        <v>286</v>
      </c>
      <c r="H21" s="173">
        <v>3075</v>
      </c>
      <c r="I21" s="173">
        <v>1635</v>
      </c>
      <c r="J21" s="173">
        <v>1440</v>
      </c>
      <c r="K21" s="215">
        <v>2131</v>
      </c>
      <c r="L21" s="210">
        <v>1045</v>
      </c>
      <c r="M21" s="211">
        <v>1086</v>
      </c>
      <c r="N21" s="173">
        <v>3923</v>
      </c>
      <c r="O21" s="173">
        <v>2063</v>
      </c>
      <c r="P21" s="173">
        <v>1860</v>
      </c>
      <c r="Q21" s="215">
        <v>5015</v>
      </c>
      <c r="R21" s="210">
        <v>2579</v>
      </c>
      <c r="S21" s="211">
        <v>2436</v>
      </c>
      <c r="T21"/>
    </row>
    <row r="22" spans="1:20" ht="15.75" customHeight="1" x14ac:dyDescent="0.15">
      <c r="A22" s="172" t="s">
        <v>198</v>
      </c>
      <c r="B22" s="204">
        <f t="shared" si="0"/>
        <v>14321</v>
      </c>
      <c r="C22" s="205">
        <f t="shared" si="1"/>
        <v>7420</v>
      </c>
      <c r="D22" s="205">
        <f t="shared" si="2"/>
        <v>6901</v>
      </c>
      <c r="E22" s="215">
        <v>508</v>
      </c>
      <c r="F22" s="210">
        <v>270</v>
      </c>
      <c r="G22" s="211">
        <v>238</v>
      </c>
      <c r="H22" s="173">
        <v>2918</v>
      </c>
      <c r="I22" s="173">
        <v>1539</v>
      </c>
      <c r="J22" s="173">
        <v>1379</v>
      </c>
      <c r="K22" s="215">
        <v>2074</v>
      </c>
      <c r="L22" s="210">
        <v>1041</v>
      </c>
      <c r="M22" s="211">
        <v>1033</v>
      </c>
      <c r="N22" s="173">
        <v>3911</v>
      </c>
      <c r="O22" s="173">
        <v>2066</v>
      </c>
      <c r="P22" s="173">
        <v>1845</v>
      </c>
      <c r="Q22" s="215">
        <v>4910</v>
      </c>
      <c r="R22" s="210">
        <v>2504</v>
      </c>
      <c r="S22" s="211">
        <v>2406</v>
      </c>
      <c r="T22"/>
    </row>
    <row r="23" spans="1:20" ht="15.75" customHeight="1" x14ac:dyDescent="0.15">
      <c r="A23" s="172" t="s">
        <v>205</v>
      </c>
      <c r="B23" s="204">
        <f t="shared" si="0"/>
        <v>15643</v>
      </c>
      <c r="C23" s="205">
        <f t="shared" si="1"/>
        <v>8140</v>
      </c>
      <c r="D23" s="205">
        <f t="shared" si="2"/>
        <v>7503</v>
      </c>
      <c r="E23" s="215">
        <v>663</v>
      </c>
      <c r="F23" s="210">
        <v>347</v>
      </c>
      <c r="G23" s="211">
        <v>316</v>
      </c>
      <c r="H23" s="173">
        <v>3284</v>
      </c>
      <c r="I23" s="173">
        <v>1698</v>
      </c>
      <c r="J23" s="173">
        <v>1586</v>
      </c>
      <c r="K23" s="215">
        <v>2203</v>
      </c>
      <c r="L23" s="210">
        <v>1143</v>
      </c>
      <c r="M23" s="211">
        <v>1060</v>
      </c>
      <c r="N23" s="173">
        <v>4253</v>
      </c>
      <c r="O23" s="173">
        <v>2252</v>
      </c>
      <c r="P23" s="173">
        <v>2001</v>
      </c>
      <c r="Q23" s="215">
        <v>5240</v>
      </c>
      <c r="R23" s="210">
        <v>2700</v>
      </c>
      <c r="S23" s="211">
        <v>2540</v>
      </c>
      <c r="T23"/>
    </row>
    <row r="24" spans="1:20" s="171" customFormat="1" ht="15.75" customHeight="1" x14ac:dyDescent="0.15">
      <c r="A24" s="174" t="s">
        <v>38</v>
      </c>
      <c r="B24" s="200">
        <f t="shared" si="0"/>
        <v>96043</v>
      </c>
      <c r="C24" s="201">
        <f t="shared" si="1"/>
        <v>49939</v>
      </c>
      <c r="D24" s="201">
        <f t="shared" si="2"/>
        <v>46104</v>
      </c>
      <c r="E24" s="214">
        <v>4430</v>
      </c>
      <c r="F24" s="208">
        <v>2296</v>
      </c>
      <c r="G24" s="209">
        <v>2134</v>
      </c>
      <c r="H24" s="170">
        <v>20605</v>
      </c>
      <c r="I24" s="170">
        <v>10874</v>
      </c>
      <c r="J24" s="170">
        <v>9731</v>
      </c>
      <c r="K24" s="214">
        <v>13516</v>
      </c>
      <c r="L24" s="208">
        <v>6821</v>
      </c>
      <c r="M24" s="209">
        <v>6695</v>
      </c>
      <c r="N24" s="170">
        <v>27516</v>
      </c>
      <c r="O24" s="170">
        <v>14400</v>
      </c>
      <c r="P24" s="170">
        <v>13116</v>
      </c>
      <c r="Q24" s="214">
        <v>29976</v>
      </c>
      <c r="R24" s="208">
        <v>15548</v>
      </c>
      <c r="S24" s="209">
        <v>14428</v>
      </c>
      <c r="T24" s="49"/>
    </row>
    <row r="25" spans="1:20" ht="15.75" customHeight="1" x14ac:dyDescent="0.15">
      <c r="A25" s="172" t="s">
        <v>200</v>
      </c>
      <c r="B25" s="204">
        <f t="shared" si="0"/>
        <v>16954</v>
      </c>
      <c r="C25" s="205">
        <f t="shared" si="1"/>
        <v>8882</v>
      </c>
      <c r="D25" s="205">
        <f t="shared" si="2"/>
        <v>8072</v>
      </c>
      <c r="E25" s="215">
        <v>725</v>
      </c>
      <c r="F25" s="210">
        <v>391</v>
      </c>
      <c r="G25" s="211">
        <v>334</v>
      </c>
      <c r="H25" s="173">
        <v>3503</v>
      </c>
      <c r="I25" s="173">
        <v>1869</v>
      </c>
      <c r="J25" s="173">
        <v>1634</v>
      </c>
      <c r="K25" s="215">
        <v>2328</v>
      </c>
      <c r="L25" s="210">
        <v>1194</v>
      </c>
      <c r="M25" s="211">
        <v>1134</v>
      </c>
      <c r="N25" s="173">
        <v>4827</v>
      </c>
      <c r="O25" s="173">
        <v>2537</v>
      </c>
      <c r="P25" s="173">
        <v>2290</v>
      </c>
      <c r="Q25" s="215">
        <v>5571</v>
      </c>
      <c r="R25" s="210">
        <v>2891</v>
      </c>
      <c r="S25" s="211">
        <v>2680</v>
      </c>
      <c r="T25"/>
    </row>
    <row r="26" spans="1:20" ht="15.75" customHeight="1" x14ac:dyDescent="0.15">
      <c r="A26" s="172" t="s">
        <v>215</v>
      </c>
      <c r="B26" s="204">
        <f t="shared" si="0"/>
        <v>16707</v>
      </c>
      <c r="C26" s="205">
        <f t="shared" si="1"/>
        <v>8660</v>
      </c>
      <c r="D26" s="205">
        <f t="shared" si="2"/>
        <v>8047</v>
      </c>
      <c r="E26" s="215">
        <v>733</v>
      </c>
      <c r="F26" s="210">
        <v>372</v>
      </c>
      <c r="G26" s="211">
        <v>361</v>
      </c>
      <c r="H26" s="173">
        <v>3594</v>
      </c>
      <c r="I26" s="173">
        <v>1939</v>
      </c>
      <c r="J26" s="173">
        <v>1655</v>
      </c>
      <c r="K26" s="215">
        <v>2421</v>
      </c>
      <c r="L26" s="210">
        <v>1206</v>
      </c>
      <c r="M26" s="211">
        <v>1215</v>
      </c>
      <c r="N26" s="173">
        <v>4682</v>
      </c>
      <c r="O26" s="173">
        <v>2425</v>
      </c>
      <c r="P26" s="173">
        <v>2257</v>
      </c>
      <c r="Q26" s="215">
        <v>5277</v>
      </c>
      <c r="R26" s="210">
        <v>2718</v>
      </c>
      <c r="S26" s="211">
        <v>2559</v>
      </c>
      <c r="T26"/>
    </row>
    <row r="27" spans="1:20" ht="15.75" customHeight="1" x14ac:dyDescent="0.15">
      <c r="A27" s="172" t="s">
        <v>201</v>
      </c>
      <c r="B27" s="204">
        <f t="shared" si="0"/>
        <v>19260</v>
      </c>
      <c r="C27" s="205">
        <f t="shared" si="1"/>
        <v>9991</v>
      </c>
      <c r="D27" s="205">
        <f t="shared" si="2"/>
        <v>9269</v>
      </c>
      <c r="E27" s="215">
        <v>868</v>
      </c>
      <c r="F27" s="210">
        <v>441</v>
      </c>
      <c r="G27" s="211">
        <v>427</v>
      </c>
      <c r="H27" s="173">
        <v>4175</v>
      </c>
      <c r="I27" s="173">
        <v>2161</v>
      </c>
      <c r="J27" s="173">
        <v>2014</v>
      </c>
      <c r="K27" s="215">
        <v>2741</v>
      </c>
      <c r="L27" s="210">
        <v>1390</v>
      </c>
      <c r="M27" s="211">
        <v>1351</v>
      </c>
      <c r="N27" s="173">
        <v>5488</v>
      </c>
      <c r="O27" s="173">
        <v>2891</v>
      </c>
      <c r="P27" s="173">
        <v>2597</v>
      </c>
      <c r="Q27" s="215">
        <v>5988</v>
      </c>
      <c r="R27" s="210">
        <v>3108</v>
      </c>
      <c r="S27" s="211">
        <v>2880</v>
      </c>
      <c r="T27"/>
    </row>
    <row r="28" spans="1:20" ht="15.75" customHeight="1" x14ac:dyDescent="0.15">
      <c r="A28" s="172" t="s">
        <v>210</v>
      </c>
      <c r="B28" s="204">
        <f t="shared" si="0"/>
        <v>22146</v>
      </c>
      <c r="C28" s="205">
        <f t="shared" si="1"/>
        <v>11565</v>
      </c>
      <c r="D28" s="205">
        <f t="shared" si="2"/>
        <v>10581</v>
      </c>
      <c r="E28" s="215">
        <v>1062</v>
      </c>
      <c r="F28" s="210">
        <v>556</v>
      </c>
      <c r="G28" s="211">
        <v>506</v>
      </c>
      <c r="H28" s="173">
        <v>4736</v>
      </c>
      <c r="I28" s="173">
        <v>2467</v>
      </c>
      <c r="J28" s="173">
        <v>2269</v>
      </c>
      <c r="K28" s="215">
        <v>3088</v>
      </c>
      <c r="L28" s="210">
        <v>1552</v>
      </c>
      <c r="M28" s="211">
        <v>1536</v>
      </c>
      <c r="N28" s="173">
        <v>6426</v>
      </c>
      <c r="O28" s="173">
        <v>3430</v>
      </c>
      <c r="P28" s="173">
        <v>2996</v>
      </c>
      <c r="Q28" s="215">
        <v>6834</v>
      </c>
      <c r="R28" s="210">
        <v>3560</v>
      </c>
      <c r="S28" s="211">
        <v>3274</v>
      </c>
      <c r="T28"/>
    </row>
    <row r="29" spans="1:20" ht="15.75" customHeight="1" x14ac:dyDescent="0.15">
      <c r="A29" s="172" t="s">
        <v>209</v>
      </c>
      <c r="B29" s="204">
        <f t="shared" si="0"/>
        <v>20976</v>
      </c>
      <c r="C29" s="205">
        <f t="shared" si="1"/>
        <v>10841</v>
      </c>
      <c r="D29" s="205">
        <f t="shared" si="2"/>
        <v>10135</v>
      </c>
      <c r="E29" s="215">
        <v>1042</v>
      </c>
      <c r="F29" s="210">
        <v>536</v>
      </c>
      <c r="G29" s="211">
        <v>506</v>
      </c>
      <c r="H29" s="173">
        <v>4597</v>
      </c>
      <c r="I29" s="173">
        <v>2438</v>
      </c>
      <c r="J29" s="173">
        <v>2159</v>
      </c>
      <c r="K29" s="215">
        <v>2938</v>
      </c>
      <c r="L29" s="210">
        <v>1479</v>
      </c>
      <c r="M29" s="211">
        <v>1459</v>
      </c>
      <c r="N29" s="173">
        <v>6093</v>
      </c>
      <c r="O29" s="173">
        <v>3117</v>
      </c>
      <c r="P29" s="173">
        <v>2976</v>
      </c>
      <c r="Q29" s="215">
        <v>6306</v>
      </c>
      <c r="R29" s="210">
        <v>3271</v>
      </c>
      <c r="S29" s="211">
        <v>3035</v>
      </c>
      <c r="T29"/>
    </row>
    <row r="30" spans="1:20" s="171" customFormat="1" ht="16.5" customHeight="1" x14ac:dyDescent="0.15">
      <c r="A30" s="174" t="s">
        <v>32</v>
      </c>
      <c r="B30" s="200">
        <f t="shared" si="0"/>
        <v>111295</v>
      </c>
      <c r="C30" s="201">
        <f t="shared" si="1"/>
        <v>58402</v>
      </c>
      <c r="D30" s="201">
        <f t="shared" si="2"/>
        <v>52893</v>
      </c>
      <c r="E30" s="214">
        <v>6708</v>
      </c>
      <c r="F30" s="208">
        <v>3455</v>
      </c>
      <c r="G30" s="209">
        <v>3253</v>
      </c>
      <c r="H30" s="170">
        <v>24349</v>
      </c>
      <c r="I30" s="170">
        <v>12721</v>
      </c>
      <c r="J30" s="170">
        <v>11628</v>
      </c>
      <c r="K30" s="214">
        <v>15708</v>
      </c>
      <c r="L30" s="208">
        <v>8113</v>
      </c>
      <c r="M30" s="209">
        <v>7595</v>
      </c>
      <c r="N30" s="170">
        <v>33766</v>
      </c>
      <c r="O30" s="170">
        <v>17832</v>
      </c>
      <c r="P30" s="170">
        <v>15934</v>
      </c>
      <c r="Q30" s="214">
        <v>30764</v>
      </c>
      <c r="R30" s="208">
        <v>16281</v>
      </c>
      <c r="S30" s="209">
        <v>14483</v>
      </c>
      <c r="T30" s="49"/>
    </row>
    <row r="31" spans="1:20" ht="16.5" customHeight="1" x14ac:dyDescent="0.15">
      <c r="A31" s="172" t="s">
        <v>203</v>
      </c>
      <c r="B31" s="204">
        <f t="shared" si="0"/>
        <v>21649</v>
      </c>
      <c r="C31" s="205">
        <f t="shared" si="1"/>
        <v>11363</v>
      </c>
      <c r="D31" s="205">
        <f t="shared" si="2"/>
        <v>10286</v>
      </c>
      <c r="E31" s="215">
        <v>1186</v>
      </c>
      <c r="F31" s="210">
        <v>627</v>
      </c>
      <c r="G31" s="211">
        <v>559</v>
      </c>
      <c r="H31" s="173">
        <v>4674</v>
      </c>
      <c r="I31" s="173">
        <v>2482</v>
      </c>
      <c r="J31" s="173">
        <v>2192</v>
      </c>
      <c r="K31" s="215">
        <v>3131</v>
      </c>
      <c r="L31" s="210">
        <v>1628</v>
      </c>
      <c r="M31" s="211">
        <v>1503</v>
      </c>
      <c r="N31" s="173">
        <v>6355</v>
      </c>
      <c r="O31" s="173">
        <v>3322</v>
      </c>
      <c r="P31" s="173">
        <v>3033</v>
      </c>
      <c r="Q31" s="215">
        <v>6303</v>
      </c>
      <c r="R31" s="210">
        <v>3304</v>
      </c>
      <c r="S31" s="211">
        <v>2999</v>
      </c>
      <c r="T31"/>
    </row>
    <row r="32" spans="1:20" ht="16.5" customHeight="1" x14ac:dyDescent="0.15">
      <c r="A32" s="172" t="s">
        <v>208</v>
      </c>
      <c r="B32" s="204">
        <f t="shared" si="0"/>
        <v>22672</v>
      </c>
      <c r="C32" s="205">
        <f t="shared" si="1"/>
        <v>11827</v>
      </c>
      <c r="D32" s="205">
        <f t="shared" si="2"/>
        <v>10845</v>
      </c>
      <c r="E32" s="215">
        <v>1267</v>
      </c>
      <c r="F32" s="210">
        <v>654</v>
      </c>
      <c r="G32" s="211">
        <v>613</v>
      </c>
      <c r="H32" s="173">
        <v>5016</v>
      </c>
      <c r="I32" s="173">
        <v>2629</v>
      </c>
      <c r="J32" s="173">
        <v>2387</v>
      </c>
      <c r="K32" s="215">
        <v>3143</v>
      </c>
      <c r="L32" s="210">
        <v>1624</v>
      </c>
      <c r="M32" s="211">
        <v>1519</v>
      </c>
      <c r="N32" s="173">
        <v>6773</v>
      </c>
      <c r="O32" s="173">
        <v>3521</v>
      </c>
      <c r="P32" s="173">
        <v>3252</v>
      </c>
      <c r="Q32" s="215">
        <v>6473</v>
      </c>
      <c r="R32" s="210">
        <v>3399</v>
      </c>
      <c r="S32" s="211">
        <v>3074</v>
      </c>
      <c r="T32"/>
    </row>
    <row r="33" spans="1:20" ht="16.5" customHeight="1" x14ac:dyDescent="0.15">
      <c r="A33" s="172" t="s">
        <v>207</v>
      </c>
      <c r="B33" s="204">
        <f t="shared" si="0"/>
        <v>22397</v>
      </c>
      <c r="C33" s="205">
        <f t="shared" si="1"/>
        <v>11730</v>
      </c>
      <c r="D33" s="205">
        <f t="shared" si="2"/>
        <v>10667</v>
      </c>
      <c r="E33" s="215">
        <v>1336</v>
      </c>
      <c r="F33" s="210">
        <v>699</v>
      </c>
      <c r="G33" s="211">
        <v>637</v>
      </c>
      <c r="H33" s="173">
        <v>4808</v>
      </c>
      <c r="I33" s="173">
        <v>2500</v>
      </c>
      <c r="J33" s="173">
        <v>2308</v>
      </c>
      <c r="K33" s="215">
        <v>3160</v>
      </c>
      <c r="L33" s="210">
        <v>1583</v>
      </c>
      <c r="M33" s="211">
        <v>1577</v>
      </c>
      <c r="N33" s="173">
        <v>6844</v>
      </c>
      <c r="O33" s="173">
        <v>3622</v>
      </c>
      <c r="P33" s="173">
        <v>3222</v>
      </c>
      <c r="Q33" s="215">
        <v>6249</v>
      </c>
      <c r="R33" s="210">
        <v>3326</v>
      </c>
      <c r="S33" s="211">
        <v>2923</v>
      </c>
      <c r="T33"/>
    </row>
    <row r="34" spans="1:20" ht="16.5" customHeight="1" x14ac:dyDescent="0.15">
      <c r="A34" s="172" t="s">
        <v>225</v>
      </c>
      <c r="B34" s="204">
        <f t="shared" si="0"/>
        <v>22809</v>
      </c>
      <c r="C34" s="205">
        <f t="shared" si="1"/>
        <v>11861</v>
      </c>
      <c r="D34" s="205">
        <f t="shared" si="2"/>
        <v>10948</v>
      </c>
      <c r="E34" s="215">
        <v>1466</v>
      </c>
      <c r="F34" s="210">
        <v>714</v>
      </c>
      <c r="G34" s="211">
        <v>752</v>
      </c>
      <c r="H34" s="173">
        <v>5045</v>
      </c>
      <c r="I34" s="173">
        <v>2605</v>
      </c>
      <c r="J34" s="173">
        <v>2440</v>
      </c>
      <c r="K34" s="215">
        <v>3240</v>
      </c>
      <c r="L34" s="210">
        <v>1671</v>
      </c>
      <c r="M34" s="211">
        <v>1569</v>
      </c>
      <c r="N34" s="173">
        <v>7028</v>
      </c>
      <c r="O34" s="173">
        <v>3687</v>
      </c>
      <c r="P34" s="173">
        <v>3341</v>
      </c>
      <c r="Q34" s="215">
        <v>6030</v>
      </c>
      <c r="R34" s="210">
        <v>3184</v>
      </c>
      <c r="S34" s="211">
        <v>2846</v>
      </c>
      <c r="T34"/>
    </row>
    <row r="35" spans="1:20" ht="16.5" customHeight="1" x14ac:dyDescent="0.15">
      <c r="A35" s="172" t="s">
        <v>211</v>
      </c>
      <c r="B35" s="204">
        <f t="shared" si="0"/>
        <v>21768</v>
      </c>
      <c r="C35" s="205">
        <f t="shared" si="1"/>
        <v>11621</v>
      </c>
      <c r="D35" s="205">
        <f t="shared" si="2"/>
        <v>10147</v>
      </c>
      <c r="E35" s="215">
        <v>1453</v>
      </c>
      <c r="F35" s="210">
        <v>761</v>
      </c>
      <c r="G35" s="211">
        <v>692</v>
      </c>
      <c r="H35" s="173">
        <v>4806</v>
      </c>
      <c r="I35" s="173">
        <v>2505</v>
      </c>
      <c r="J35" s="173">
        <v>2301</v>
      </c>
      <c r="K35" s="215">
        <v>3034</v>
      </c>
      <c r="L35" s="210">
        <v>1607</v>
      </c>
      <c r="M35" s="211">
        <v>1427</v>
      </c>
      <c r="N35" s="173">
        <v>6766</v>
      </c>
      <c r="O35" s="173">
        <v>3680</v>
      </c>
      <c r="P35" s="173">
        <v>3086</v>
      </c>
      <c r="Q35" s="215">
        <v>5709</v>
      </c>
      <c r="R35" s="210">
        <v>3068</v>
      </c>
      <c r="S35" s="211">
        <v>2641</v>
      </c>
      <c r="T35"/>
    </row>
    <row r="36" spans="1:20" s="171" customFormat="1" ht="16.5" customHeight="1" x14ac:dyDescent="0.15">
      <c r="A36" s="175" t="s">
        <v>26</v>
      </c>
      <c r="B36" s="200">
        <f t="shared" si="0"/>
        <v>94448</v>
      </c>
      <c r="C36" s="201">
        <f t="shared" si="1"/>
        <v>49328</v>
      </c>
      <c r="D36" s="201">
        <f t="shared" si="2"/>
        <v>45120</v>
      </c>
      <c r="E36" s="214">
        <v>6329</v>
      </c>
      <c r="F36" s="208">
        <v>3338</v>
      </c>
      <c r="G36" s="209">
        <v>2991</v>
      </c>
      <c r="H36" s="170">
        <v>20791</v>
      </c>
      <c r="I36" s="170">
        <v>10699</v>
      </c>
      <c r="J36" s="170">
        <v>10092</v>
      </c>
      <c r="K36" s="214">
        <v>13028</v>
      </c>
      <c r="L36" s="208">
        <v>6712</v>
      </c>
      <c r="M36" s="209">
        <v>6316</v>
      </c>
      <c r="N36" s="170">
        <v>29675</v>
      </c>
      <c r="O36" s="170">
        <v>15586</v>
      </c>
      <c r="P36" s="170">
        <v>14089</v>
      </c>
      <c r="Q36" s="214">
        <v>24625</v>
      </c>
      <c r="R36" s="208">
        <v>12993</v>
      </c>
      <c r="S36" s="209">
        <v>11632</v>
      </c>
      <c r="T36" s="49"/>
    </row>
    <row r="37" spans="1:20" ht="16.5" customHeight="1" x14ac:dyDescent="0.15">
      <c r="A37" s="176" t="s">
        <v>25</v>
      </c>
      <c r="B37" s="204">
        <f t="shared" ref="B37:B68" si="3">SUM(E37,H37,K37,N37,Q37)</f>
        <v>20869</v>
      </c>
      <c r="C37" s="205">
        <f t="shared" ref="C37:C68" si="4">SUM(F37,I37,L37,O37,R37)</f>
        <v>11066</v>
      </c>
      <c r="D37" s="205">
        <f t="shared" ref="D37:D68" si="5">SUM(G37,J37,M37,P37,S37)</f>
        <v>9803</v>
      </c>
      <c r="E37" s="215">
        <v>1351</v>
      </c>
      <c r="F37" s="210">
        <v>704</v>
      </c>
      <c r="G37" s="211">
        <v>647</v>
      </c>
      <c r="H37" s="173">
        <v>4584</v>
      </c>
      <c r="I37" s="173">
        <v>2396</v>
      </c>
      <c r="J37" s="173">
        <v>2188</v>
      </c>
      <c r="K37" s="215">
        <v>2921</v>
      </c>
      <c r="L37" s="210">
        <v>1545</v>
      </c>
      <c r="M37" s="211">
        <v>1376</v>
      </c>
      <c r="N37" s="173">
        <v>6515</v>
      </c>
      <c r="O37" s="173">
        <v>3471</v>
      </c>
      <c r="P37" s="173">
        <v>3044</v>
      </c>
      <c r="Q37" s="215">
        <v>5498</v>
      </c>
      <c r="R37" s="210">
        <v>2950</v>
      </c>
      <c r="S37" s="211">
        <v>2548</v>
      </c>
      <c r="T37"/>
    </row>
    <row r="38" spans="1:20" ht="16.5" customHeight="1" x14ac:dyDescent="0.15">
      <c r="A38" s="176" t="s">
        <v>24</v>
      </c>
      <c r="B38" s="204">
        <f t="shared" si="3"/>
        <v>20729</v>
      </c>
      <c r="C38" s="205">
        <f t="shared" si="4"/>
        <v>10830</v>
      </c>
      <c r="D38" s="205">
        <f t="shared" si="5"/>
        <v>9899</v>
      </c>
      <c r="E38" s="215">
        <v>1425</v>
      </c>
      <c r="F38" s="210">
        <v>761</v>
      </c>
      <c r="G38" s="211">
        <v>664</v>
      </c>
      <c r="H38" s="173">
        <v>4583</v>
      </c>
      <c r="I38" s="173">
        <v>2296</v>
      </c>
      <c r="J38" s="173">
        <v>2287</v>
      </c>
      <c r="K38" s="215">
        <v>2804</v>
      </c>
      <c r="L38" s="210">
        <v>1432</v>
      </c>
      <c r="M38" s="211">
        <v>1372</v>
      </c>
      <c r="N38" s="173">
        <v>6527</v>
      </c>
      <c r="O38" s="173">
        <v>3475</v>
      </c>
      <c r="P38" s="173">
        <v>3052</v>
      </c>
      <c r="Q38" s="215">
        <v>5390</v>
      </c>
      <c r="R38" s="210">
        <v>2866</v>
      </c>
      <c r="S38" s="211">
        <v>2524</v>
      </c>
      <c r="T38"/>
    </row>
    <row r="39" spans="1:20" ht="16.5" customHeight="1" x14ac:dyDescent="0.15">
      <c r="A39" s="176" t="s">
        <v>23</v>
      </c>
      <c r="B39" s="204">
        <f t="shared" si="3"/>
        <v>19182</v>
      </c>
      <c r="C39" s="205">
        <f t="shared" si="4"/>
        <v>9953</v>
      </c>
      <c r="D39" s="205">
        <f t="shared" si="5"/>
        <v>9229</v>
      </c>
      <c r="E39" s="215">
        <v>1261</v>
      </c>
      <c r="F39" s="210">
        <v>651</v>
      </c>
      <c r="G39" s="211">
        <v>610</v>
      </c>
      <c r="H39" s="173">
        <v>4263</v>
      </c>
      <c r="I39" s="173">
        <v>2147</v>
      </c>
      <c r="J39" s="173">
        <v>2116</v>
      </c>
      <c r="K39" s="215">
        <v>2712</v>
      </c>
      <c r="L39" s="210">
        <v>1365</v>
      </c>
      <c r="M39" s="211">
        <v>1347</v>
      </c>
      <c r="N39" s="173">
        <v>5956</v>
      </c>
      <c r="O39" s="173">
        <v>3155</v>
      </c>
      <c r="P39" s="173">
        <v>2801</v>
      </c>
      <c r="Q39" s="215">
        <v>4990</v>
      </c>
      <c r="R39" s="210">
        <v>2635</v>
      </c>
      <c r="S39" s="211">
        <v>2355</v>
      </c>
      <c r="T39"/>
    </row>
    <row r="40" spans="1:20" ht="16.5" customHeight="1" x14ac:dyDescent="0.15">
      <c r="A40" s="172" t="s">
        <v>199</v>
      </c>
      <c r="B40" s="204">
        <f t="shared" si="3"/>
        <v>17014</v>
      </c>
      <c r="C40" s="205">
        <f t="shared" si="4"/>
        <v>8963</v>
      </c>
      <c r="D40" s="205">
        <f t="shared" si="5"/>
        <v>8051</v>
      </c>
      <c r="E40" s="215">
        <v>1148</v>
      </c>
      <c r="F40" s="210">
        <v>623</v>
      </c>
      <c r="G40" s="211">
        <v>525</v>
      </c>
      <c r="H40" s="173">
        <v>3707</v>
      </c>
      <c r="I40" s="173">
        <v>1998</v>
      </c>
      <c r="J40" s="173">
        <v>1709</v>
      </c>
      <c r="K40" s="215">
        <v>2296</v>
      </c>
      <c r="L40" s="210">
        <v>1182</v>
      </c>
      <c r="M40" s="211">
        <v>1114</v>
      </c>
      <c r="N40" s="173">
        <v>5413</v>
      </c>
      <c r="O40" s="173">
        <v>2814</v>
      </c>
      <c r="P40" s="173">
        <v>2599</v>
      </c>
      <c r="Q40" s="215">
        <v>4450</v>
      </c>
      <c r="R40" s="210">
        <v>2346</v>
      </c>
      <c r="S40" s="211">
        <v>2104</v>
      </c>
      <c r="T40"/>
    </row>
    <row r="41" spans="1:20" ht="16.5" customHeight="1" x14ac:dyDescent="0.15">
      <c r="A41" s="172" t="s">
        <v>223</v>
      </c>
      <c r="B41" s="204">
        <f t="shared" si="3"/>
        <v>16654</v>
      </c>
      <c r="C41" s="205">
        <f t="shared" si="4"/>
        <v>8516</v>
      </c>
      <c r="D41" s="205">
        <f t="shared" si="5"/>
        <v>8138</v>
      </c>
      <c r="E41" s="215">
        <v>1144</v>
      </c>
      <c r="F41" s="210">
        <v>599</v>
      </c>
      <c r="G41" s="211">
        <v>545</v>
      </c>
      <c r="H41" s="173">
        <v>3654</v>
      </c>
      <c r="I41" s="173">
        <v>1862</v>
      </c>
      <c r="J41" s="173">
        <v>1792</v>
      </c>
      <c r="K41" s="215">
        <v>2295</v>
      </c>
      <c r="L41" s="210">
        <v>1188</v>
      </c>
      <c r="M41" s="211">
        <v>1107</v>
      </c>
      <c r="N41" s="173">
        <v>5264</v>
      </c>
      <c r="O41" s="173">
        <v>2671</v>
      </c>
      <c r="P41" s="173">
        <v>2593</v>
      </c>
      <c r="Q41" s="215">
        <v>4297</v>
      </c>
      <c r="R41" s="210">
        <v>2196</v>
      </c>
      <c r="S41" s="211">
        <v>2101</v>
      </c>
      <c r="T41"/>
    </row>
    <row r="42" spans="1:20" s="171" customFormat="1" ht="16.5" customHeight="1" x14ac:dyDescent="0.15">
      <c r="A42" s="174" t="s">
        <v>20</v>
      </c>
      <c r="B42" s="200">
        <f t="shared" si="3"/>
        <v>85102</v>
      </c>
      <c r="C42" s="201">
        <f t="shared" si="4"/>
        <v>43428</v>
      </c>
      <c r="D42" s="201">
        <f t="shared" si="5"/>
        <v>41674</v>
      </c>
      <c r="E42" s="214">
        <v>5464</v>
      </c>
      <c r="F42" s="208">
        <v>2879</v>
      </c>
      <c r="G42" s="209">
        <v>2585</v>
      </c>
      <c r="H42" s="170">
        <v>17636</v>
      </c>
      <c r="I42" s="170">
        <v>8936</v>
      </c>
      <c r="J42" s="170">
        <v>8700</v>
      </c>
      <c r="K42" s="214">
        <v>11404</v>
      </c>
      <c r="L42" s="208">
        <v>5660</v>
      </c>
      <c r="M42" s="209">
        <v>5744</v>
      </c>
      <c r="N42" s="170">
        <v>26792</v>
      </c>
      <c r="O42" s="170">
        <v>13901</v>
      </c>
      <c r="P42" s="170">
        <v>12891</v>
      </c>
      <c r="Q42" s="214">
        <v>23806</v>
      </c>
      <c r="R42" s="208">
        <v>12052</v>
      </c>
      <c r="S42" s="209">
        <v>11754</v>
      </c>
      <c r="T42" s="49"/>
    </row>
    <row r="43" spans="1:20" ht="16.5" customHeight="1" x14ac:dyDescent="0.15">
      <c r="A43" s="172" t="s">
        <v>202</v>
      </c>
      <c r="B43" s="204">
        <f t="shared" si="3"/>
        <v>16277</v>
      </c>
      <c r="C43" s="205">
        <f t="shared" si="4"/>
        <v>8400</v>
      </c>
      <c r="D43" s="205">
        <f t="shared" si="5"/>
        <v>7877</v>
      </c>
      <c r="E43" s="215">
        <v>1093</v>
      </c>
      <c r="F43" s="210">
        <v>593</v>
      </c>
      <c r="G43" s="211">
        <v>500</v>
      </c>
      <c r="H43" s="173">
        <v>3528</v>
      </c>
      <c r="I43" s="173">
        <v>1829</v>
      </c>
      <c r="J43" s="173">
        <v>1699</v>
      </c>
      <c r="K43" s="215">
        <v>2152</v>
      </c>
      <c r="L43" s="210">
        <v>1080</v>
      </c>
      <c r="M43" s="211">
        <v>1072</v>
      </c>
      <c r="N43" s="173">
        <v>5277</v>
      </c>
      <c r="O43" s="173">
        <v>2717</v>
      </c>
      <c r="P43" s="173">
        <v>2560</v>
      </c>
      <c r="Q43" s="215">
        <v>4227</v>
      </c>
      <c r="R43" s="210">
        <v>2181</v>
      </c>
      <c r="S43" s="211">
        <v>2046</v>
      </c>
      <c r="T43"/>
    </row>
    <row r="44" spans="1:20" ht="16.5" customHeight="1" x14ac:dyDescent="0.15">
      <c r="A44" s="172" t="s">
        <v>226</v>
      </c>
      <c r="B44" s="204">
        <f t="shared" si="3"/>
        <v>16384</v>
      </c>
      <c r="C44" s="205">
        <f t="shared" si="4"/>
        <v>8303</v>
      </c>
      <c r="D44" s="205">
        <f t="shared" si="5"/>
        <v>8081</v>
      </c>
      <c r="E44" s="215">
        <v>1062</v>
      </c>
      <c r="F44" s="210">
        <v>530</v>
      </c>
      <c r="G44" s="211">
        <v>532</v>
      </c>
      <c r="H44" s="173">
        <v>3357</v>
      </c>
      <c r="I44" s="173">
        <v>1704</v>
      </c>
      <c r="J44" s="173">
        <v>1653</v>
      </c>
      <c r="K44" s="215">
        <v>2156</v>
      </c>
      <c r="L44" s="210">
        <v>1076</v>
      </c>
      <c r="M44" s="211">
        <v>1080</v>
      </c>
      <c r="N44" s="173">
        <v>5196</v>
      </c>
      <c r="O44" s="173">
        <v>2601</v>
      </c>
      <c r="P44" s="173">
        <v>2595</v>
      </c>
      <c r="Q44" s="215">
        <v>4613</v>
      </c>
      <c r="R44" s="210">
        <v>2392</v>
      </c>
      <c r="S44" s="211">
        <v>2221</v>
      </c>
      <c r="T44"/>
    </row>
    <row r="45" spans="1:20" ht="16.5" customHeight="1" x14ac:dyDescent="0.15">
      <c r="A45" s="172" t="s">
        <v>230</v>
      </c>
      <c r="B45" s="204">
        <f t="shared" si="3"/>
        <v>16667</v>
      </c>
      <c r="C45" s="205">
        <f t="shared" si="4"/>
        <v>8463</v>
      </c>
      <c r="D45" s="205">
        <f t="shared" si="5"/>
        <v>8204</v>
      </c>
      <c r="E45" s="215">
        <v>1053</v>
      </c>
      <c r="F45" s="210">
        <v>546</v>
      </c>
      <c r="G45" s="211">
        <v>507</v>
      </c>
      <c r="H45" s="173">
        <v>3500</v>
      </c>
      <c r="I45" s="173">
        <v>1789</v>
      </c>
      <c r="J45" s="173">
        <v>1711</v>
      </c>
      <c r="K45" s="215">
        <v>2201</v>
      </c>
      <c r="L45" s="210">
        <v>1111</v>
      </c>
      <c r="M45" s="211">
        <v>1090</v>
      </c>
      <c r="N45" s="173">
        <v>5230</v>
      </c>
      <c r="O45" s="173">
        <v>2692</v>
      </c>
      <c r="P45" s="173">
        <v>2538</v>
      </c>
      <c r="Q45" s="215">
        <v>4683</v>
      </c>
      <c r="R45" s="210">
        <v>2325</v>
      </c>
      <c r="S45" s="211">
        <v>2358</v>
      </c>
      <c r="T45"/>
    </row>
    <row r="46" spans="1:20" ht="16.5" customHeight="1" x14ac:dyDescent="0.15">
      <c r="A46" s="172" t="s">
        <v>229</v>
      </c>
      <c r="B46" s="204">
        <f t="shared" si="3"/>
        <v>17421</v>
      </c>
      <c r="C46" s="205">
        <f t="shared" si="4"/>
        <v>8891</v>
      </c>
      <c r="D46" s="205">
        <f t="shared" si="5"/>
        <v>8530</v>
      </c>
      <c r="E46" s="215">
        <v>1165</v>
      </c>
      <c r="F46" s="210">
        <v>627</v>
      </c>
      <c r="G46" s="211">
        <v>538</v>
      </c>
      <c r="H46" s="173">
        <v>3535</v>
      </c>
      <c r="I46" s="173">
        <v>1757</v>
      </c>
      <c r="J46" s="173">
        <v>1778</v>
      </c>
      <c r="K46" s="215">
        <v>2355</v>
      </c>
      <c r="L46" s="210">
        <v>1157</v>
      </c>
      <c r="M46" s="211">
        <v>1198</v>
      </c>
      <c r="N46" s="173">
        <v>5398</v>
      </c>
      <c r="O46" s="173">
        <v>2846</v>
      </c>
      <c r="P46" s="173">
        <v>2552</v>
      </c>
      <c r="Q46" s="215">
        <v>4968</v>
      </c>
      <c r="R46" s="210">
        <v>2504</v>
      </c>
      <c r="S46" s="211">
        <v>2464</v>
      </c>
      <c r="T46"/>
    </row>
    <row r="47" spans="1:20" ht="16.5" customHeight="1" x14ac:dyDescent="0.15">
      <c r="A47" s="172" t="s">
        <v>233</v>
      </c>
      <c r="B47" s="204">
        <f t="shared" si="3"/>
        <v>18353</v>
      </c>
      <c r="C47" s="205">
        <f t="shared" si="4"/>
        <v>9371</v>
      </c>
      <c r="D47" s="205">
        <f t="shared" si="5"/>
        <v>8982</v>
      </c>
      <c r="E47" s="215">
        <v>1091</v>
      </c>
      <c r="F47" s="210">
        <v>583</v>
      </c>
      <c r="G47" s="211">
        <v>508</v>
      </c>
      <c r="H47" s="173">
        <v>3716</v>
      </c>
      <c r="I47" s="173">
        <v>1857</v>
      </c>
      <c r="J47" s="173">
        <v>1859</v>
      </c>
      <c r="K47" s="215">
        <v>2540</v>
      </c>
      <c r="L47" s="210">
        <v>1236</v>
      </c>
      <c r="M47" s="211">
        <v>1304</v>
      </c>
      <c r="N47" s="173">
        <v>5691</v>
      </c>
      <c r="O47" s="173">
        <v>3045</v>
      </c>
      <c r="P47" s="173">
        <v>2646</v>
      </c>
      <c r="Q47" s="215">
        <v>5315</v>
      </c>
      <c r="R47" s="210">
        <v>2650</v>
      </c>
      <c r="S47" s="211">
        <v>2665</v>
      </c>
      <c r="T47"/>
    </row>
    <row r="48" spans="1:20" s="171" customFormat="1" ht="16.5" customHeight="1" x14ac:dyDescent="0.15">
      <c r="A48" s="174" t="s">
        <v>14</v>
      </c>
      <c r="B48" s="200">
        <f t="shared" si="3"/>
        <v>115318</v>
      </c>
      <c r="C48" s="201">
        <f t="shared" si="4"/>
        <v>57638</v>
      </c>
      <c r="D48" s="201">
        <f t="shared" si="5"/>
        <v>57680</v>
      </c>
      <c r="E48" s="214">
        <v>6430</v>
      </c>
      <c r="F48" s="208">
        <v>3407</v>
      </c>
      <c r="G48" s="209">
        <v>3023</v>
      </c>
      <c r="H48" s="170">
        <v>23018</v>
      </c>
      <c r="I48" s="170">
        <v>11248</v>
      </c>
      <c r="J48" s="170">
        <v>11770</v>
      </c>
      <c r="K48" s="214">
        <v>16017</v>
      </c>
      <c r="L48" s="208">
        <v>7855</v>
      </c>
      <c r="M48" s="209">
        <v>8162</v>
      </c>
      <c r="N48" s="170">
        <v>33970</v>
      </c>
      <c r="O48" s="170">
        <v>17417</v>
      </c>
      <c r="P48" s="170">
        <v>16553</v>
      </c>
      <c r="Q48" s="214">
        <v>35883</v>
      </c>
      <c r="R48" s="208">
        <v>17711</v>
      </c>
      <c r="S48" s="209">
        <v>18172</v>
      </c>
      <c r="T48" s="49"/>
    </row>
    <row r="49" spans="1:20" ht="16.5" customHeight="1" x14ac:dyDescent="0.15">
      <c r="A49" s="172" t="s">
        <v>231</v>
      </c>
      <c r="B49" s="204">
        <f t="shared" si="3"/>
        <v>21016</v>
      </c>
      <c r="C49" s="205">
        <f t="shared" si="4"/>
        <v>10728</v>
      </c>
      <c r="D49" s="205">
        <f t="shared" si="5"/>
        <v>10288</v>
      </c>
      <c r="E49" s="215">
        <v>1194</v>
      </c>
      <c r="F49" s="210">
        <v>616</v>
      </c>
      <c r="G49" s="211">
        <v>578</v>
      </c>
      <c r="H49" s="173">
        <v>4251</v>
      </c>
      <c r="I49" s="173">
        <v>2128</v>
      </c>
      <c r="J49" s="173">
        <v>2123</v>
      </c>
      <c r="K49" s="215">
        <v>2936</v>
      </c>
      <c r="L49" s="210">
        <v>1472</v>
      </c>
      <c r="M49" s="211">
        <v>1464</v>
      </c>
      <c r="N49" s="173">
        <v>6407</v>
      </c>
      <c r="O49" s="173">
        <v>3311</v>
      </c>
      <c r="P49" s="173">
        <v>3096</v>
      </c>
      <c r="Q49" s="215">
        <v>6228</v>
      </c>
      <c r="R49" s="210">
        <v>3201</v>
      </c>
      <c r="S49" s="211">
        <v>3027</v>
      </c>
      <c r="T49"/>
    </row>
    <row r="50" spans="1:20" ht="16.5" customHeight="1" x14ac:dyDescent="0.15">
      <c r="A50" s="172" t="s">
        <v>212</v>
      </c>
      <c r="B50" s="204">
        <f t="shared" si="3"/>
        <v>23533</v>
      </c>
      <c r="C50" s="205">
        <f t="shared" si="4"/>
        <v>11860</v>
      </c>
      <c r="D50" s="205">
        <f t="shared" si="5"/>
        <v>11673</v>
      </c>
      <c r="E50" s="215">
        <v>1351</v>
      </c>
      <c r="F50" s="210">
        <v>718</v>
      </c>
      <c r="G50" s="211">
        <v>633</v>
      </c>
      <c r="H50" s="173">
        <v>4629</v>
      </c>
      <c r="I50" s="173">
        <v>2307</v>
      </c>
      <c r="J50" s="173">
        <v>2322</v>
      </c>
      <c r="K50" s="215">
        <v>3266</v>
      </c>
      <c r="L50" s="210">
        <v>1577</v>
      </c>
      <c r="M50" s="211">
        <v>1689</v>
      </c>
      <c r="N50" s="173">
        <v>6974</v>
      </c>
      <c r="O50" s="173">
        <v>3646</v>
      </c>
      <c r="P50" s="173">
        <v>3328</v>
      </c>
      <c r="Q50" s="215">
        <v>7313</v>
      </c>
      <c r="R50" s="210">
        <v>3612</v>
      </c>
      <c r="S50" s="211">
        <v>3701</v>
      </c>
      <c r="T50"/>
    </row>
    <row r="51" spans="1:20" ht="16.5" customHeight="1" x14ac:dyDescent="0.15">
      <c r="A51" s="172" t="s">
        <v>232</v>
      </c>
      <c r="B51" s="204">
        <f t="shared" si="3"/>
        <v>23440</v>
      </c>
      <c r="C51" s="205">
        <f t="shared" si="4"/>
        <v>11730</v>
      </c>
      <c r="D51" s="205">
        <f t="shared" si="5"/>
        <v>11710</v>
      </c>
      <c r="E51" s="215">
        <v>1386</v>
      </c>
      <c r="F51" s="210">
        <v>743</v>
      </c>
      <c r="G51" s="211">
        <v>643</v>
      </c>
      <c r="H51" s="173">
        <v>4689</v>
      </c>
      <c r="I51" s="173">
        <v>2331</v>
      </c>
      <c r="J51" s="173">
        <v>2358</v>
      </c>
      <c r="K51" s="215">
        <v>3324</v>
      </c>
      <c r="L51" s="210">
        <v>1616</v>
      </c>
      <c r="M51" s="211">
        <v>1708</v>
      </c>
      <c r="N51" s="173">
        <v>6838</v>
      </c>
      <c r="O51" s="173">
        <v>3468</v>
      </c>
      <c r="P51" s="173">
        <v>3370</v>
      </c>
      <c r="Q51" s="215">
        <v>7203</v>
      </c>
      <c r="R51" s="210">
        <v>3572</v>
      </c>
      <c r="S51" s="211">
        <v>3631</v>
      </c>
      <c r="T51"/>
    </row>
    <row r="52" spans="1:20" ht="16.5" customHeight="1" x14ac:dyDescent="0.15">
      <c r="A52" s="172" t="s">
        <v>224</v>
      </c>
      <c r="B52" s="204">
        <f t="shared" si="3"/>
        <v>23398</v>
      </c>
      <c r="C52" s="205">
        <f t="shared" si="4"/>
        <v>11625</v>
      </c>
      <c r="D52" s="205">
        <f t="shared" si="5"/>
        <v>11773</v>
      </c>
      <c r="E52" s="215">
        <v>1228</v>
      </c>
      <c r="F52" s="210">
        <v>650</v>
      </c>
      <c r="G52" s="211">
        <v>578</v>
      </c>
      <c r="H52" s="173">
        <v>4681</v>
      </c>
      <c r="I52" s="173">
        <v>2274</v>
      </c>
      <c r="J52" s="173">
        <v>2407</v>
      </c>
      <c r="K52" s="215">
        <v>3232</v>
      </c>
      <c r="L52" s="210">
        <v>1591</v>
      </c>
      <c r="M52" s="211">
        <v>1641</v>
      </c>
      <c r="N52" s="173">
        <v>6840</v>
      </c>
      <c r="O52" s="173">
        <v>3487</v>
      </c>
      <c r="P52" s="173">
        <v>3353</v>
      </c>
      <c r="Q52" s="215">
        <v>7417</v>
      </c>
      <c r="R52" s="210">
        <v>3623</v>
      </c>
      <c r="S52" s="211">
        <v>3794</v>
      </c>
      <c r="T52"/>
    </row>
    <row r="53" spans="1:20" ht="16.5" customHeight="1" x14ac:dyDescent="0.15">
      <c r="A53" s="172" t="s">
        <v>187</v>
      </c>
      <c r="B53" s="204">
        <f t="shared" si="3"/>
        <v>23931</v>
      </c>
      <c r="C53" s="205">
        <f t="shared" si="4"/>
        <v>11695</v>
      </c>
      <c r="D53" s="205">
        <f t="shared" si="5"/>
        <v>12236</v>
      </c>
      <c r="E53" s="215">
        <v>1271</v>
      </c>
      <c r="F53" s="210">
        <v>680</v>
      </c>
      <c r="G53" s="211">
        <v>591</v>
      </c>
      <c r="H53" s="173">
        <v>4768</v>
      </c>
      <c r="I53" s="173">
        <v>2208</v>
      </c>
      <c r="J53" s="173">
        <v>2560</v>
      </c>
      <c r="K53" s="215">
        <v>3259</v>
      </c>
      <c r="L53" s="210">
        <v>1599</v>
      </c>
      <c r="M53" s="211">
        <v>1660</v>
      </c>
      <c r="N53" s="173">
        <v>6911</v>
      </c>
      <c r="O53" s="173">
        <v>3505</v>
      </c>
      <c r="P53" s="173">
        <v>3406</v>
      </c>
      <c r="Q53" s="215">
        <v>7722</v>
      </c>
      <c r="R53" s="210">
        <v>3703</v>
      </c>
      <c r="S53" s="211">
        <v>4019</v>
      </c>
      <c r="T53"/>
    </row>
    <row r="54" spans="1:20" s="171" customFormat="1" ht="16.5" customHeight="1" x14ac:dyDescent="0.15">
      <c r="A54" s="174" t="s">
        <v>9</v>
      </c>
      <c r="B54" s="200">
        <f t="shared" si="3"/>
        <v>115246</v>
      </c>
      <c r="C54" s="201">
        <f t="shared" si="4"/>
        <v>57416</v>
      </c>
      <c r="D54" s="201">
        <f t="shared" si="5"/>
        <v>57830</v>
      </c>
      <c r="E54" s="214">
        <v>5915</v>
      </c>
      <c r="F54" s="208">
        <v>3160</v>
      </c>
      <c r="G54" s="209">
        <v>2755</v>
      </c>
      <c r="H54" s="170">
        <v>23758</v>
      </c>
      <c r="I54" s="170">
        <v>11530</v>
      </c>
      <c r="J54" s="170">
        <v>12228</v>
      </c>
      <c r="K54" s="214">
        <v>16046</v>
      </c>
      <c r="L54" s="208">
        <v>7919</v>
      </c>
      <c r="M54" s="209">
        <v>8127</v>
      </c>
      <c r="N54" s="170">
        <v>32380</v>
      </c>
      <c r="O54" s="170">
        <v>16393</v>
      </c>
      <c r="P54" s="170">
        <v>15987</v>
      </c>
      <c r="Q54" s="214">
        <v>37147</v>
      </c>
      <c r="R54" s="208">
        <v>18414</v>
      </c>
      <c r="S54" s="209">
        <v>18733</v>
      </c>
      <c r="T54" s="49"/>
    </row>
    <row r="55" spans="1:20" ht="16.5" customHeight="1" x14ac:dyDescent="0.15">
      <c r="A55" s="172" t="s">
        <v>188</v>
      </c>
      <c r="B55" s="204">
        <f t="shared" si="3"/>
        <v>20954</v>
      </c>
      <c r="C55" s="205">
        <f t="shared" si="4"/>
        <v>10542</v>
      </c>
      <c r="D55" s="205">
        <f t="shared" si="5"/>
        <v>10412</v>
      </c>
      <c r="E55" s="215">
        <v>1091</v>
      </c>
      <c r="F55" s="210">
        <v>610</v>
      </c>
      <c r="G55" s="211">
        <v>481</v>
      </c>
      <c r="H55" s="173">
        <v>4210</v>
      </c>
      <c r="I55" s="173">
        <v>2073</v>
      </c>
      <c r="J55" s="173">
        <v>2137</v>
      </c>
      <c r="K55" s="215">
        <v>2961</v>
      </c>
      <c r="L55" s="210">
        <v>1471</v>
      </c>
      <c r="M55" s="211">
        <v>1490</v>
      </c>
      <c r="N55" s="173">
        <v>5945</v>
      </c>
      <c r="O55" s="173">
        <v>3031</v>
      </c>
      <c r="P55" s="173">
        <v>2914</v>
      </c>
      <c r="Q55" s="215">
        <v>6747</v>
      </c>
      <c r="R55" s="210">
        <v>3357</v>
      </c>
      <c r="S55" s="211">
        <v>3390</v>
      </c>
      <c r="T55"/>
    </row>
    <row r="56" spans="1:20" ht="16.5" customHeight="1" x14ac:dyDescent="0.15">
      <c r="A56" s="172" t="s">
        <v>186</v>
      </c>
      <c r="B56" s="204">
        <f t="shared" si="3"/>
        <v>23002</v>
      </c>
      <c r="C56" s="205">
        <f t="shared" si="4"/>
        <v>11308</v>
      </c>
      <c r="D56" s="205">
        <f t="shared" si="5"/>
        <v>11694</v>
      </c>
      <c r="E56" s="215">
        <v>1235</v>
      </c>
      <c r="F56" s="210">
        <v>645</v>
      </c>
      <c r="G56" s="211">
        <v>590</v>
      </c>
      <c r="H56" s="173">
        <v>4686</v>
      </c>
      <c r="I56" s="173">
        <v>2246</v>
      </c>
      <c r="J56" s="173">
        <v>2440</v>
      </c>
      <c r="K56" s="215">
        <v>3332</v>
      </c>
      <c r="L56" s="210">
        <v>1622</v>
      </c>
      <c r="M56" s="211">
        <v>1710</v>
      </c>
      <c r="N56" s="173">
        <v>6353</v>
      </c>
      <c r="O56" s="173">
        <v>3173</v>
      </c>
      <c r="P56" s="173">
        <v>3180</v>
      </c>
      <c r="Q56" s="215">
        <v>7396</v>
      </c>
      <c r="R56" s="210">
        <v>3622</v>
      </c>
      <c r="S56" s="211">
        <v>3774</v>
      </c>
      <c r="T56"/>
    </row>
    <row r="57" spans="1:20" ht="16.5" customHeight="1" x14ac:dyDescent="0.15">
      <c r="A57" s="172" t="s">
        <v>185</v>
      </c>
      <c r="B57" s="204">
        <f t="shared" si="3"/>
        <v>22868</v>
      </c>
      <c r="C57" s="205">
        <f t="shared" si="4"/>
        <v>11443</v>
      </c>
      <c r="D57" s="205">
        <f t="shared" si="5"/>
        <v>11425</v>
      </c>
      <c r="E57" s="215">
        <v>1208</v>
      </c>
      <c r="F57" s="210">
        <v>651</v>
      </c>
      <c r="G57" s="211">
        <v>557</v>
      </c>
      <c r="H57" s="173">
        <v>4767</v>
      </c>
      <c r="I57" s="173">
        <v>2336</v>
      </c>
      <c r="J57" s="173">
        <v>2431</v>
      </c>
      <c r="K57" s="215">
        <v>3122</v>
      </c>
      <c r="L57" s="210">
        <v>1562</v>
      </c>
      <c r="M57" s="211">
        <v>1560</v>
      </c>
      <c r="N57" s="173">
        <v>6304</v>
      </c>
      <c r="O57" s="173">
        <v>3177</v>
      </c>
      <c r="P57" s="173">
        <v>3127</v>
      </c>
      <c r="Q57" s="215">
        <v>7467</v>
      </c>
      <c r="R57" s="210">
        <v>3717</v>
      </c>
      <c r="S57" s="211">
        <v>3750</v>
      </c>
      <c r="T57"/>
    </row>
    <row r="58" spans="1:20" ht="16.5" customHeight="1" x14ac:dyDescent="0.15">
      <c r="A58" s="172" t="s">
        <v>183</v>
      </c>
      <c r="B58" s="204">
        <f t="shared" si="3"/>
        <v>22689</v>
      </c>
      <c r="C58" s="205">
        <f t="shared" si="4"/>
        <v>11254</v>
      </c>
      <c r="D58" s="205">
        <f t="shared" si="5"/>
        <v>11435</v>
      </c>
      <c r="E58" s="215">
        <v>1111</v>
      </c>
      <c r="F58" s="210">
        <v>599</v>
      </c>
      <c r="G58" s="211">
        <v>512</v>
      </c>
      <c r="H58" s="173">
        <v>4661</v>
      </c>
      <c r="I58" s="173">
        <v>2226</v>
      </c>
      <c r="J58" s="173">
        <v>2435</v>
      </c>
      <c r="K58" s="215">
        <v>3144</v>
      </c>
      <c r="L58" s="210">
        <v>1542</v>
      </c>
      <c r="M58" s="211">
        <v>1602</v>
      </c>
      <c r="N58" s="173">
        <v>6499</v>
      </c>
      <c r="O58" s="173">
        <v>3333</v>
      </c>
      <c r="P58" s="173">
        <v>3166</v>
      </c>
      <c r="Q58" s="215">
        <v>7274</v>
      </c>
      <c r="R58" s="210">
        <v>3554</v>
      </c>
      <c r="S58" s="211">
        <v>3720</v>
      </c>
      <c r="T58"/>
    </row>
    <row r="59" spans="1:20" ht="16.5" customHeight="1" x14ac:dyDescent="0.15">
      <c r="A59" s="172" t="s">
        <v>184</v>
      </c>
      <c r="B59" s="204">
        <f t="shared" si="3"/>
        <v>25733</v>
      </c>
      <c r="C59" s="205">
        <f t="shared" si="4"/>
        <v>12869</v>
      </c>
      <c r="D59" s="205">
        <f t="shared" si="5"/>
        <v>12864</v>
      </c>
      <c r="E59" s="215">
        <v>1270</v>
      </c>
      <c r="F59" s="210">
        <v>655</v>
      </c>
      <c r="G59" s="211">
        <v>615</v>
      </c>
      <c r="H59" s="173">
        <v>5434</v>
      </c>
      <c r="I59" s="173">
        <v>2649</v>
      </c>
      <c r="J59" s="173">
        <v>2785</v>
      </c>
      <c r="K59" s="215">
        <v>3487</v>
      </c>
      <c r="L59" s="210">
        <v>1722</v>
      </c>
      <c r="M59" s="211">
        <v>1765</v>
      </c>
      <c r="N59" s="173">
        <v>7279</v>
      </c>
      <c r="O59" s="173">
        <v>3679</v>
      </c>
      <c r="P59" s="173">
        <v>3600</v>
      </c>
      <c r="Q59" s="215">
        <v>8263</v>
      </c>
      <c r="R59" s="210">
        <v>4164</v>
      </c>
      <c r="S59" s="211">
        <v>4099</v>
      </c>
      <c r="T59"/>
    </row>
    <row r="60" spans="1:20" s="171" customFormat="1" ht="16.5" customHeight="1" x14ac:dyDescent="0.15">
      <c r="A60" s="174" t="s">
        <v>59</v>
      </c>
      <c r="B60" s="200">
        <f t="shared" si="3"/>
        <v>131145</v>
      </c>
      <c r="C60" s="201">
        <f t="shared" si="4"/>
        <v>65036</v>
      </c>
      <c r="D60" s="201">
        <f t="shared" si="5"/>
        <v>66109</v>
      </c>
      <c r="E60" s="214">
        <v>7209</v>
      </c>
      <c r="F60" s="208">
        <v>3721</v>
      </c>
      <c r="G60" s="209">
        <v>3488</v>
      </c>
      <c r="H60" s="170">
        <v>28232</v>
      </c>
      <c r="I60" s="170">
        <v>13694</v>
      </c>
      <c r="J60" s="170">
        <v>14538</v>
      </c>
      <c r="K60" s="214">
        <v>17971</v>
      </c>
      <c r="L60" s="208">
        <v>8754</v>
      </c>
      <c r="M60" s="209">
        <v>9217</v>
      </c>
      <c r="N60" s="170">
        <v>37646</v>
      </c>
      <c r="O60" s="170">
        <v>18399</v>
      </c>
      <c r="P60" s="170">
        <v>19247</v>
      </c>
      <c r="Q60" s="214">
        <v>40087</v>
      </c>
      <c r="R60" s="208">
        <v>20468</v>
      </c>
      <c r="S60" s="209">
        <v>19619</v>
      </c>
      <c r="T60" s="49"/>
    </row>
    <row r="61" spans="1:20" ht="16.5" customHeight="1" x14ac:dyDescent="0.15">
      <c r="A61" s="172" t="s">
        <v>182</v>
      </c>
      <c r="B61" s="204">
        <f t="shared" si="3"/>
        <v>26003</v>
      </c>
      <c r="C61" s="205">
        <f t="shared" si="4"/>
        <v>12815</v>
      </c>
      <c r="D61" s="205">
        <f t="shared" si="5"/>
        <v>13188</v>
      </c>
      <c r="E61" s="215">
        <v>1439</v>
      </c>
      <c r="F61" s="210">
        <v>741</v>
      </c>
      <c r="G61" s="211">
        <v>698</v>
      </c>
      <c r="H61" s="173">
        <v>5453</v>
      </c>
      <c r="I61" s="173">
        <v>2614</v>
      </c>
      <c r="J61" s="173">
        <v>2839</v>
      </c>
      <c r="K61" s="215">
        <v>3571</v>
      </c>
      <c r="L61" s="210">
        <v>1724</v>
      </c>
      <c r="M61" s="211">
        <v>1847</v>
      </c>
      <c r="N61" s="173">
        <v>7267</v>
      </c>
      <c r="O61" s="173">
        <v>3614</v>
      </c>
      <c r="P61" s="173">
        <v>3653</v>
      </c>
      <c r="Q61" s="215">
        <v>8273</v>
      </c>
      <c r="R61" s="210">
        <v>4122</v>
      </c>
      <c r="S61" s="211">
        <v>4151</v>
      </c>
      <c r="T61"/>
    </row>
    <row r="62" spans="1:20" ht="16.5" customHeight="1" x14ac:dyDescent="0.15">
      <c r="A62" s="172" t="s">
        <v>181</v>
      </c>
      <c r="B62" s="204">
        <f t="shared" si="3"/>
        <v>26171</v>
      </c>
      <c r="C62" s="205">
        <f t="shared" si="4"/>
        <v>12961</v>
      </c>
      <c r="D62" s="205">
        <f t="shared" si="5"/>
        <v>13210</v>
      </c>
      <c r="E62" s="215">
        <v>1386</v>
      </c>
      <c r="F62" s="210">
        <v>722</v>
      </c>
      <c r="G62" s="211">
        <v>664</v>
      </c>
      <c r="H62" s="173">
        <v>5615</v>
      </c>
      <c r="I62" s="173">
        <v>2673</v>
      </c>
      <c r="J62" s="173">
        <v>2942</v>
      </c>
      <c r="K62" s="215">
        <v>3651</v>
      </c>
      <c r="L62" s="210">
        <v>1804</v>
      </c>
      <c r="M62" s="211">
        <v>1847</v>
      </c>
      <c r="N62" s="173">
        <v>7413</v>
      </c>
      <c r="O62" s="173">
        <v>3652</v>
      </c>
      <c r="P62" s="173">
        <v>3761</v>
      </c>
      <c r="Q62" s="215">
        <v>8106</v>
      </c>
      <c r="R62" s="210">
        <v>4110</v>
      </c>
      <c r="S62" s="211">
        <v>3996</v>
      </c>
      <c r="T62"/>
    </row>
    <row r="63" spans="1:20" ht="16.5" customHeight="1" x14ac:dyDescent="0.15">
      <c r="A63" s="172" t="s">
        <v>180</v>
      </c>
      <c r="B63" s="204">
        <f t="shared" si="3"/>
        <v>27074</v>
      </c>
      <c r="C63" s="205">
        <f t="shared" si="4"/>
        <v>13430</v>
      </c>
      <c r="D63" s="205">
        <f t="shared" si="5"/>
        <v>13644</v>
      </c>
      <c r="E63" s="215">
        <v>1440</v>
      </c>
      <c r="F63" s="210">
        <v>744</v>
      </c>
      <c r="G63" s="211">
        <v>696</v>
      </c>
      <c r="H63" s="173">
        <v>5805</v>
      </c>
      <c r="I63" s="173">
        <v>2789</v>
      </c>
      <c r="J63" s="173">
        <v>3016</v>
      </c>
      <c r="K63" s="215">
        <v>3752</v>
      </c>
      <c r="L63" s="210">
        <v>1849</v>
      </c>
      <c r="M63" s="211">
        <v>1903</v>
      </c>
      <c r="N63" s="173">
        <v>7786</v>
      </c>
      <c r="O63" s="173">
        <v>3785</v>
      </c>
      <c r="P63" s="173">
        <v>4001</v>
      </c>
      <c r="Q63" s="215">
        <v>8291</v>
      </c>
      <c r="R63" s="210">
        <v>4263</v>
      </c>
      <c r="S63" s="211">
        <v>4028</v>
      </c>
      <c r="T63"/>
    </row>
    <row r="64" spans="1:20" ht="16.5" customHeight="1" x14ac:dyDescent="0.15">
      <c r="A64" s="172" t="s">
        <v>179</v>
      </c>
      <c r="B64" s="204">
        <f t="shared" si="3"/>
        <v>26605</v>
      </c>
      <c r="C64" s="205">
        <f t="shared" si="4"/>
        <v>13233</v>
      </c>
      <c r="D64" s="205">
        <f t="shared" si="5"/>
        <v>13372</v>
      </c>
      <c r="E64" s="215">
        <v>1515</v>
      </c>
      <c r="F64" s="210">
        <v>778</v>
      </c>
      <c r="G64" s="211">
        <v>737</v>
      </c>
      <c r="H64" s="173">
        <v>5739</v>
      </c>
      <c r="I64" s="173">
        <v>2854</v>
      </c>
      <c r="J64" s="173">
        <v>2885</v>
      </c>
      <c r="K64" s="215">
        <v>3573</v>
      </c>
      <c r="L64" s="210">
        <v>1684</v>
      </c>
      <c r="M64" s="211">
        <v>1889</v>
      </c>
      <c r="N64" s="173">
        <v>7732</v>
      </c>
      <c r="O64" s="173">
        <v>3759</v>
      </c>
      <c r="P64" s="173">
        <v>3973</v>
      </c>
      <c r="Q64" s="215">
        <v>8046</v>
      </c>
      <c r="R64" s="210">
        <v>4158</v>
      </c>
      <c r="S64" s="211">
        <v>3888</v>
      </c>
      <c r="T64"/>
    </row>
    <row r="65" spans="1:20" ht="16.5" customHeight="1" x14ac:dyDescent="0.15">
      <c r="A65" s="172" t="s">
        <v>143</v>
      </c>
      <c r="B65" s="204">
        <f t="shared" si="3"/>
        <v>25292</v>
      </c>
      <c r="C65" s="205">
        <f t="shared" si="4"/>
        <v>12597</v>
      </c>
      <c r="D65" s="205">
        <f t="shared" si="5"/>
        <v>12695</v>
      </c>
      <c r="E65" s="215">
        <v>1429</v>
      </c>
      <c r="F65" s="210">
        <v>736</v>
      </c>
      <c r="G65" s="211">
        <v>693</v>
      </c>
      <c r="H65" s="173">
        <v>5620</v>
      </c>
      <c r="I65" s="173">
        <v>2764</v>
      </c>
      <c r="J65" s="173">
        <v>2856</v>
      </c>
      <c r="K65" s="215">
        <v>3424</v>
      </c>
      <c r="L65" s="210">
        <v>1693</v>
      </c>
      <c r="M65" s="211">
        <v>1731</v>
      </c>
      <c r="N65" s="173">
        <v>7448</v>
      </c>
      <c r="O65" s="173">
        <v>3589</v>
      </c>
      <c r="P65" s="173">
        <v>3859</v>
      </c>
      <c r="Q65" s="215">
        <v>7371</v>
      </c>
      <c r="R65" s="210">
        <v>3815</v>
      </c>
      <c r="S65" s="211">
        <v>3556</v>
      </c>
      <c r="T65"/>
    </row>
    <row r="66" spans="1:20" s="171" customFormat="1" ht="16.5" customHeight="1" x14ac:dyDescent="0.15">
      <c r="A66" s="174" t="s">
        <v>65</v>
      </c>
      <c r="B66" s="200">
        <f t="shared" si="3"/>
        <v>119457</v>
      </c>
      <c r="C66" s="201">
        <f t="shared" si="4"/>
        <v>59363</v>
      </c>
      <c r="D66" s="201">
        <f t="shared" si="5"/>
        <v>60094</v>
      </c>
      <c r="E66" s="214">
        <v>7014</v>
      </c>
      <c r="F66" s="208">
        <v>3538</v>
      </c>
      <c r="G66" s="209">
        <v>3476</v>
      </c>
      <c r="H66" s="170">
        <v>25549</v>
      </c>
      <c r="I66" s="170">
        <v>12636</v>
      </c>
      <c r="J66" s="170">
        <v>12913</v>
      </c>
      <c r="K66" s="214">
        <v>16882</v>
      </c>
      <c r="L66" s="208">
        <v>8046</v>
      </c>
      <c r="M66" s="209">
        <v>8836</v>
      </c>
      <c r="N66" s="170">
        <v>37026</v>
      </c>
      <c r="O66" s="170">
        <v>18157</v>
      </c>
      <c r="P66" s="170">
        <v>18869</v>
      </c>
      <c r="Q66" s="214">
        <v>32986</v>
      </c>
      <c r="R66" s="208">
        <v>16986</v>
      </c>
      <c r="S66" s="209">
        <v>16000</v>
      </c>
      <c r="T66" s="49"/>
    </row>
    <row r="67" spans="1:20" ht="16.5" customHeight="1" x14ac:dyDescent="0.15">
      <c r="A67" s="172" t="s">
        <v>178</v>
      </c>
      <c r="B67" s="204">
        <f t="shared" si="3"/>
        <v>26585</v>
      </c>
      <c r="C67" s="205">
        <f t="shared" si="4"/>
        <v>13117</v>
      </c>
      <c r="D67" s="205">
        <f t="shared" si="5"/>
        <v>13468</v>
      </c>
      <c r="E67" s="215">
        <v>1471</v>
      </c>
      <c r="F67" s="210">
        <v>750</v>
      </c>
      <c r="G67" s="211">
        <v>721</v>
      </c>
      <c r="H67" s="173">
        <v>5691</v>
      </c>
      <c r="I67" s="173">
        <v>2792</v>
      </c>
      <c r="J67" s="173">
        <v>2899</v>
      </c>
      <c r="K67" s="215">
        <v>3673</v>
      </c>
      <c r="L67" s="210">
        <v>1759</v>
      </c>
      <c r="M67" s="211">
        <v>1914</v>
      </c>
      <c r="N67" s="173">
        <v>7990</v>
      </c>
      <c r="O67" s="173">
        <v>3948</v>
      </c>
      <c r="P67" s="173">
        <v>4042</v>
      </c>
      <c r="Q67" s="215">
        <v>7760</v>
      </c>
      <c r="R67" s="210">
        <v>3868</v>
      </c>
      <c r="S67" s="211">
        <v>3892</v>
      </c>
      <c r="T67"/>
    </row>
    <row r="68" spans="1:20" ht="16.5" customHeight="1" x14ac:dyDescent="0.15">
      <c r="A68" s="172" t="s">
        <v>194</v>
      </c>
      <c r="B68" s="204">
        <f t="shared" si="3"/>
        <v>24195</v>
      </c>
      <c r="C68" s="205">
        <f t="shared" si="4"/>
        <v>11926</v>
      </c>
      <c r="D68" s="205">
        <f t="shared" si="5"/>
        <v>12269</v>
      </c>
      <c r="E68" s="215">
        <v>1320</v>
      </c>
      <c r="F68" s="210">
        <v>677</v>
      </c>
      <c r="G68" s="211">
        <v>643</v>
      </c>
      <c r="H68" s="173">
        <v>5304</v>
      </c>
      <c r="I68" s="173">
        <v>2607</v>
      </c>
      <c r="J68" s="173">
        <v>2697</v>
      </c>
      <c r="K68" s="215">
        <v>3434</v>
      </c>
      <c r="L68" s="210">
        <v>1602</v>
      </c>
      <c r="M68" s="211">
        <v>1832</v>
      </c>
      <c r="N68" s="173">
        <v>7434</v>
      </c>
      <c r="O68" s="173">
        <v>3576</v>
      </c>
      <c r="P68" s="173">
        <v>3858</v>
      </c>
      <c r="Q68" s="215">
        <v>6703</v>
      </c>
      <c r="R68" s="210">
        <v>3464</v>
      </c>
      <c r="S68" s="211">
        <v>3239</v>
      </c>
      <c r="T68"/>
    </row>
    <row r="69" spans="1:20" ht="16.5" customHeight="1" x14ac:dyDescent="0.15">
      <c r="A69" s="172" t="s">
        <v>140</v>
      </c>
      <c r="B69" s="204">
        <f t="shared" ref="B69:B100" si="6">SUM(E69,H69,K69,N69,Q69)</f>
        <v>23430</v>
      </c>
      <c r="C69" s="205">
        <f t="shared" ref="C69:C100" si="7">SUM(F69,I69,L69,O69,R69)</f>
        <v>11924</v>
      </c>
      <c r="D69" s="205">
        <f t="shared" ref="D69:D100" si="8">SUM(G69,J69,M69,P69,S69)</f>
        <v>11506</v>
      </c>
      <c r="E69" s="215">
        <v>1435</v>
      </c>
      <c r="F69" s="210">
        <v>737</v>
      </c>
      <c r="G69" s="211">
        <v>698</v>
      </c>
      <c r="H69" s="173">
        <v>4989</v>
      </c>
      <c r="I69" s="173">
        <v>2507</v>
      </c>
      <c r="J69" s="173">
        <v>2482</v>
      </c>
      <c r="K69" s="215">
        <v>3250</v>
      </c>
      <c r="L69" s="210">
        <v>1611</v>
      </c>
      <c r="M69" s="211">
        <v>1639</v>
      </c>
      <c r="N69" s="173">
        <v>7250</v>
      </c>
      <c r="O69" s="173">
        <v>3680</v>
      </c>
      <c r="P69" s="173">
        <v>3570</v>
      </c>
      <c r="Q69" s="215">
        <v>6506</v>
      </c>
      <c r="R69" s="210">
        <v>3389</v>
      </c>
      <c r="S69" s="211">
        <v>3117</v>
      </c>
      <c r="T69"/>
    </row>
    <row r="70" spans="1:20" ht="16.5" customHeight="1" x14ac:dyDescent="0.15">
      <c r="A70" s="172" t="s">
        <v>173</v>
      </c>
      <c r="B70" s="204">
        <f t="shared" si="6"/>
        <v>23354</v>
      </c>
      <c r="C70" s="205">
        <f t="shared" si="7"/>
        <v>11459</v>
      </c>
      <c r="D70" s="205">
        <f t="shared" si="8"/>
        <v>11895</v>
      </c>
      <c r="E70" s="215">
        <v>1423</v>
      </c>
      <c r="F70" s="210">
        <v>711</v>
      </c>
      <c r="G70" s="211">
        <v>712</v>
      </c>
      <c r="H70" s="173">
        <v>4822</v>
      </c>
      <c r="I70" s="173">
        <v>2395</v>
      </c>
      <c r="J70" s="173">
        <v>2427</v>
      </c>
      <c r="K70" s="215">
        <v>3336</v>
      </c>
      <c r="L70" s="210">
        <v>1576</v>
      </c>
      <c r="M70" s="211">
        <v>1760</v>
      </c>
      <c r="N70" s="173">
        <v>7376</v>
      </c>
      <c r="O70" s="173">
        <v>3543</v>
      </c>
      <c r="P70" s="173">
        <v>3833</v>
      </c>
      <c r="Q70" s="215">
        <v>6397</v>
      </c>
      <c r="R70" s="210">
        <v>3234</v>
      </c>
      <c r="S70" s="211">
        <v>3163</v>
      </c>
      <c r="T70"/>
    </row>
    <row r="71" spans="1:20" ht="16.5" customHeight="1" x14ac:dyDescent="0.15">
      <c r="A71" s="172" t="s">
        <v>193</v>
      </c>
      <c r="B71" s="204">
        <f t="shared" si="6"/>
        <v>21893</v>
      </c>
      <c r="C71" s="205">
        <f t="shared" si="7"/>
        <v>10937</v>
      </c>
      <c r="D71" s="205">
        <f t="shared" si="8"/>
        <v>10956</v>
      </c>
      <c r="E71" s="215">
        <v>1365</v>
      </c>
      <c r="F71" s="210">
        <v>663</v>
      </c>
      <c r="G71" s="211">
        <v>702</v>
      </c>
      <c r="H71" s="173">
        <v>4743</v>
      </c>
      <c r="I71" s="173">
        <v>2335</v>
      </c>
      <c r="J71" s="173">
        <v>2408</v>
      </c>
      <c r="K71" s="215">
        <v>3189</v>
      </c>
      <c r="L71" s="210">
        <v>1498</v>
      </c>
      <c r="M71" s="211">
        <v>1691</v>
      </c>
      <c r="N71" s="173">
        <v>6976</v>
      </c>
      <c r="O71" s="173">
        <v>3410</v>
      </c>
      <c r="P71" s="173">
        <v>3566</v>
      </c>
      <c r="Q71" s="215">
        <v>5620</v>
      </c>
      <c r="R71" s="210">
        <v>3031</v>
      </c>
      <c r="S71" s="211">
        <v>2589</v>
      </c>
      <c r="T71"/>
    </row>
    <row r="72" spans="1:20" s="171" customFormat="1" ht="16.5" customHeight="1" x14ac:dyDescent="0.15">
      <c r="A72" s="174" t="s">
        <v>71</v>
      </c>
      <c r="B72" s="200">
        <f t="shared" si="6"/>
        <v>111827</v>
      </c>
      <c r="C72" s="201">
        <f t="shared" si="7"/>
        <v>54913</v>
      </c>
      <c r="D72" s="201">
        <f t="shared" si="8"/>
        <v>56914</v>
      </c>
      <c r="E72" s="214">
        <v>8001</v>
      </c>
      <c r="F72" s="208">
        <v>3920</v>
      </c>
      <c r="G72" s="209">
        <v>4081</v>
      </c>
      <c r="H72" s="170">
        <v>23520</v>
      </c>
      <c r="I72" s="170">
        <v>11329</v>
      </c>
      <c r="J72" s="170">
        <v>12191</v>
      </c>
      <c r="K72" s="214">
        <v>17395</v>
      </c>
      <c r="L72" s="208">
        <v>8050</v>
      </c>
      <c r="M72" s="209">
        <v>9345</v>
      </c>
      <c r="N72" s="170">
        <v>36703</v>
      </c>
      <c r="O72" s="170">
        <v>17652</v>
      </c>
      <c r="P72" s="170">
        <v>19051</v>
      </c>
      <c r="Q72" s="214">
        <v>26208</v>
      </c>
      <c r="R72" s="208">
        <v>13962</v>
      </c>
      <c r="S72" s="209">
        <v>12246</v>
      </c>
      <c r="T72" s="49"/>
    </row>
    <row r="73" spans="1:20" ht="16.5" customHeight="1" x14ac:dyDescent="0.15">
      <c r="A73" s="172" t="s">
        <v>141</v>
      </c>
      <c r="B73" s="204">
        <f t="shared" si="6"/>
        <v>21953</v>
      </c>
      <c r="C73" s="205">
        <f t="shared" si="7"/>
        <v>10957</v>
      </c>
      <c r="D73" s="205">
        <f t="shared" si="8"/>
        <v>10996</v>
      </c>
      <c r="E73" s="215">
        <v>1478</v>
      </c>
      <c r="F73" s="210">
        <v>743</v>
      </c>
      <c r="G73" s="211">
        <v>735</v>
      </c>
      <c r="H73" s="173">
        <v>4627</v>
      </c>
      <c r="I73" s="173">
        <v>2271</v>
      </c>
      <c r="J73" s="173">
        <v>2356</v>
      </c>
      <c r="K73" s="215">
        <v>3200</v>
      </c>
      <c r="L73" s="210">
        <v>1520</v>
      </c>
      <c r="M73" s="211">
        <v>1680</v>
      </c>
      <c r="N73" s="173">
        <v>7049</v>
      </c>
      <c r="O73" s="173">
        <v>3419</v>
      </c>
      <c r="P73" s="173">
        <v>3630</v>
      </c>
      <c r="Q73" s="215">
        <v>5599</v>
      </c>
      <c r="R73" s="210">
        <v>3004</v>
      </c>
      <c r="S73" s="211">
        <v>2595</v>
      </c>
      <c r="T73"/>
    </row>
    <row r="74" spans="1:20" ht="16.5" customHeight="1" x14ac:dyDescent="0.15">
      <c r="A74" s="172" t="s">
        <v>175</v>
      </c>
      <c r="B74" s="204">
        <f t="shared" si="6"/>
        <v>21917</v>
      </c>
      <c r="C74" s="205">
        <f t="shared" si="7"/>
        <v>10942</v>
      </c>
      <c r="D74" s="205">
        <f t="shared" si="8"/>
        <v>10975</v>
      </c>
      <c r="E74" s="215">
        <v>1495</v>
      </c>
      <c r="F74" s="210">
        <v>739</v>
      </c>
      <c r="G74" s="211">
        <v>756</v>
      </c>
      <c r="H74" s="173">
        <v>4650</v>
      </c>
      <c r="I74" s="173">
        <v>2225</v>
      </c>
      <c r="J74" s="173">
        <v>2425</v>
      </c>
      <c r="K74" s="215">
        <v>3349</v>
      </c>
      <c r="L74" s="210">
        <v>1558</v>
      </c>
      <c r="M74" s="211">
        <v>1791</v>
      </c>
      <c r="N74" s="173">
        <v>7091</v>
      </c>
      <c r="O74" s="173">
        <v>3450</v>
      </c>
      <c r="P74" s="173">
        <v>3641</v>
      </c>
      <c r="Q74" s="215">
        <v>5332</v>
      </c>
      <c r="R74" s="210">
        <v>2970</v>
      </c>
      <c r="S74" s="211">
        <v>2362</v>
      </c>
      <c r="T74"/>
    </row>
    <row r="75" spans="1:20" ht="16.5" customHeight="1" x14ac:dyDescent="0.15">
      <c r="A75" s="172" t="s">
        <v>144</v>
      </c>
      <c r="B75" s="204">
        <f t="shared" si="6"/>
        <v>22306</v>
      </c>
      <c r="C75" s="205">
        <f t="shared" si="7"/>
        <v>10912</v>
      </c>
      <c r="D75" s="205">
        <f t="shared" si="8"/>
        <v>11394</v>
      </c>
      <c r="E75" s="215">
        <v>1587</v>
      </c>
      <c r="F75" s="210">
        <v>763</v>
      </c>
      <c r="G75" s="211">
        <v>824</v>
      </c>
      <c r="H75" s="173">
        <v>4685</v>
      </c>
      <c r="I75" s="173">
        <v>2264</v>
      </c>
      <c r="J75" s="173">
        <v>2421</v>
      </c>
      <c r="K75" s="215">
        <v>3509</v>
      </c>
      <c r="L75" s="210">
        <v>1602</v>
      </c>
      <c r="M75" s="211">
        <v>1907</v>
      </c>
      <c r="N75" s="173">
        <v>7355</v>
      </c>
      <c r="O75" s="173">
        <v>3545</v>
      </c>
      <c r="P75" s="173">
        <v>3810</v>
      </c>
      <c r="Q75" s="215">
        <v>5170</v>
      </c>
      <c r="R75" s="210">
        <v>2738</v>
      </c>
      <c r="S75" s="211">
        <v>2432</v>
      </c>
      <c r="T75"/>
    </row>
    <row r="76" spans="1:20" ht="16.5" customHeight="1" x14ac:dyDescent="0.15">
      <c r="A76" s="172" t="s">
        <v>174</v>
      </c>
      <c r="B76" s="204">
        <f t="shared" si="6"/>
        <v>24038</v>
      </c>
      <c r="C76" s="205">
        <f t="shared" si="7"/>
        <v>11662</v>
      </c>
      <c r="D76" s="205">
        <f t="shared" si="8"/>
        <v>12376</v>
      </c>
      <c r="E76" s="215">
        <v>1803</v>
      </c>
      <c r="F76" s="210">
        <v>861</v>
      </c>
      <c r="G76" s="211">
        <v>942</v>
      </c>
      <c r="H76" s="173">
        <v>5073</v>
      </c>
      <c r="I76" s="173">
        <v>2432</v>
      </c>
      <c r="J76" s="173">
        <v>2641</v>
      </c>
      <c r="K76" s="215">
        <v>3779</v>
      </c>
      <c r="L76" s="210">
        <v>1721</v>
      </c>
      <c r="M76" s="211">
        <v>2058</v>
      </c>
      <c r="N76" s="173">
        <v>7977</v>
      </c>
      <c r="O76" s="173">
        <v>3811</v>
      </c>
      <c r="P76" s="173">
        <v>4166</v>
      </c>
      <c r="Q76" s="215">
        <v>5406</v>
      </c>
      <c r="R76" s="210">
        <v>2837</v>
      </c>
      <c r="S76" s="211">
        <v>2569</v>
      </c>
      <c r="T76"/>
    </row>
    <row r="77" spans="1:20" ht="16.5" customHeight="1" x14ac:dyDescent="0.15">
      <c r="A77" s="172" t="s">
        <v>142</v>
      </c>
      <c r="B77" s="204">
        <f t="shared" si="6"/>
        <v>21613</v>
      </c>
      <c r="C77" s="205">
        <f t="shared" si="7"/>
        <v>10440</v>
      </c>
      <c r="D77" s="205">
        <f t="shared" si="8"/>
        <v>11173</v>
      </c>
      <c r="E77" s="215">
        <v>1638</v>
      </c>
      <c r="F77" s="210">
        <v>814</v>
      </c>
      <c r="G77" s="211">
        <v>824</v>
      </c>
      <c r="H77" s="173">
        <v>4485</v>
      </c>
      <c r="I77" s="173">
        <v>2137</v>
      </c>
      <c r="J77" s="173">
        <v>2348</v>
      </c>
      <c r="K77" s="215">
        <v>3558</v>
      </c>
      <c r="L77" s="210">
        <v>1649</v>
      </c>
      <c r="M77" s="211">
        <v>1909</v>
      </c>
      <c r="N77" s="173">
        <v>7231</v>
      </c>
      <c r="O77" s="173">
        <v>3427</v>
      </c>
      <c r="P77" s="173">
        <v>3804</v>
      </c>
      <c r="Q77" s="215">
        <v>4701</v>
      </c>
      <c r="R77" s="210">
        <v>2413</v>
      </c>
      <c r="S77" s="211">
        <v>2288</v>
      </c>
      <c r="T77"/>
    </row>
    <row r="78" spans="1:20" s="171" customFormat="1" ht="16.5" customHeight="1" x14ac:dyDescent="0.15">
      <c r="A78" s="174" t="s">
        <v>78</v>
      </c>
      <c r="B78" s="200">
        <f t="shared" si="6"/>
        <v>85148</v>
      </c>
      <c r="C78" s="201">
        <f t="shared" si="7"/>
        <v>41123</v>
      </c>
      <c r="D78" s="201">
        <f t="shared" si="8"/>
        <v>44025</v>
      </c>
      <c r="E78" s="214">
        <v>7593</v>
      </c>
      <c r="F78" s="208">
        <v>3649</v>
      </c>
      <c r="G78" s="209">
        <v>3944</v>
      </c>
      <c r="H78" s="170">
        <v>17946</v>
      </c>
      <c r="I78" s="170">
        <v>8542</v>
      </c>
      <c r="J78" s="170">
        <v>9404</v>
      </c>
      <c r="K78" s="214">
        <v>14866</v>
      </c>
      <c r="L78" s="208">
        <v>6947</v>
      </c>
      <c r="M78" s="209">
        <v>7919</v>
      </c>
      <c r="N78" s="170">
        <v>27869</v>
      </c>
      <c r="O78" s="170">
        <v>13482</v>
      </c>
      <c r="P78" s="170">
        <v>14387</v>
      </c>
      <c r="Q78" s="214">
        <v>16874</v>
      </c>
      <c r="R78" s="208">
        <v>8503</v>
      </c>
      <c r="S78" s="209">
        <v>8371</v>
      </c>
      <c r="T78" s="49"/>
    </row>
    <row r="79" spans="1:20" ht="16.5" customHeight="1" x14ac:dyDescent="0.15">
      <c r="A79" s="172" t="s">
        <v>197</v>
      </c>
      <c r="B79" s="204">
        <f t="shared" si="6"/>
        <v>19213</v>
      </c>
      <c r="C79" s="205">
        <f t="shared" si="7"/>
        <v>9264</v>
      </c>
      <c r="D79" s="205">
        <f t="shared" si="8"/>
        <v>9949</v>
      </c>
      <c r="E79" s="215">
        <v>1616</v>
      </c>
      <c r="F79" s="210">
        <v>788</v>
      </c>
      <c r="G79" s="211">
        <v>828</v>
      </c>
      <c r="H79" s="173">
        <v>4051</v>
      </c>
      <c r="I79" s="173">
        <v>1877</v>
      </c>
      <c r="J79" s="173">
        <v>2174</v>
      </c>
      <c r="K79" s="215">
        <v>3274</v>
      </c>
      <c r="L79" s="210">
        <v>1538</v>
      </c>
      <c r="M79" s="211">
        <v>1736</v>
      </c>
      <c r="N79" s="173">
        <v>6208</v>
      </c>
      <c r="O79" s="173">
        <v>2964</v>
      </c>
      <c r="P79" s="173">
        <v>3244</v>
      </c>
      <c r="Q79" s="215">
        <v>4064</v>
      </c>
      <c r="R79" s="210">
        <v>2097</v>
      </c>
      <c r="S79" s="211">
        <v>1967</v>
      </c>
      <c r="T79"/>
    </row>
    <row r="80" spans="1:20" ht="16.5" customHeight="1" x14ac:dyDescent="0.15">
      <c r="A80" s="172" t="s">
        <v>145</v>
      </c>
      <c r="B80" s="204">
        <f t="shared" si="6"/>
        <v>18966</v>
      </c>
      <c r="C80" s="205">
        <f t="shared" si="7"/>
        <v>9211</v>
      </c>
      <c r="D80" s="205">
        <f t="shared" si="8"/>
        <v>9755</v>
      </c>
      <c r="E80" s="215">
        <v>1627</v>
      </c>
      <c r="F80" s="210">
        <v>784</v>
      </c>
      <c r="G80" s="211">
        <v>843</v>
      </c>
      <c r="H80" s="173">
        <v>4014</v>
      </c>
      <c r="I80" s="173">
        <v>1936</v>
      </c>
      <c r="J80" s="173">
        <v>2078</v>
      </c>
      <c r="K80" s="215">
        <v>3310</v>
      </c>
      <c r="L80" s="210">
        <v>1547</v>
      </c>
      <c r="M80" s="211">
        <v>1763</v>
      </c>
      <c r="N80" s="173">
        <v>6223</v>
      </c>
      <c r="O80" s="173">
        <v>3037</v>
      </c>
      <c r="P80" s="173">
        <v>3186</v>
      </c>
      <c r="Q80" s="215">
        <v>3792</v>
      </c>
      <c r="R80" s="210">
        <v>1907</v>
      </c>
      <c r="S80" s="211">
        <v>1885</v>
      </c>
      <c r="T80"/>
    </row>
    <row r="81" spans="1:20" ht="16.5" customHeight="1" x14ac:dyDescent="0.15">
      <c r="A81" s="172" t="s">
        <v>146</v>
      </c>
      <c r="B81" s="204">
        <f t="shared" si="6"/>
        <v>16006</v>
      </c>
      <c r="C81" s="205">
        <f t="shared" si="7"/>
        <v>7853</v>
      </c>
      <c r="D81" s="205">
        <f t="shared" si="8"/>
        <v>8153</v>
      </c>
      <c r="E81" s="215">
        <v>1439</v>
      </c>
      <c r="F81" s="210">
        <v>726</v>
      </c>
      <c r="G81" s="211">
        <v>713</v>
      </c>
      <c r="H81" s="173">
        <v>3393</v>
      </c>
      <c r="I81" s="173">
        <v>1649</v>
      </c>
      <c r="J81" s="173">
        <v>1744</v>
      </c>
      <c r="K81" s="215">
        <v>2825</v>
      </c>
      <c r="L81" s="210">
        <v>1338</v>
      </c>
      <c r="M81" s="211">
        <v>1487</v>
      </c>
      <c r="N81" s="173">
        <v>5210</v>
      </c>
      <c r="O81" s="173">
        <v>2563</v>
      </c>
      <c r="P81" s="173">
        <v>2647</v>
      </c>
      <c r="Q81" s="215">
        <v>3139</v>
      </c>
      <c r="R81" s="210">
        <v>1577</v>
      </c>
      <c r="S81" s="211">
        <v>1562</v>
      </c>
      <c r="T81"/>
    </row>
    <row r="82" spans="1:20" ht="16.5" customHeight="1" x14ac:dyDescent="0.15">
      <c r="A82" s="172" t="s">
        <v>196</v>
      </c>
      <c r="B82" s="204">
        <f t="shared" si="6"/>
        <v>16925</v>
      </c>
      <c r="C82" s="205">
        <f t="shared" si="7"/>
        <v>8064</v>
      </c>
      <c r="D82" s="205">
        <f t="shared" si="8"/>
        <v>8861</v>
      </c>
      <c r="E82" s="215">
        <v>1585</v>
      </c>
      <c r="F82" s="210">
        <v>722</v>
      </c>
      <c r="G82" s="211">
        <v>863</v>
      </c>
      <c r="H82" s="173">
        <v>3579</v>
      </c>
      <c r="I82" s="173">
        <v>1700</v>
      </c>
      <c r="J82" s="173">
        <v>1879</v>
      </c>
      <c r="K82" s="215">
        <v>2993</v>
      </c>
      <c r="L82" s="210">
        <v>1389</v>
      </c>
      <c r="M82" s="211">
        <v>1604</v>
      </c>
      <c r="N82" s="173">
        <v>5596</v>
      </c>
      <c r="O82" s="173">
        <v>2675</v>
      </c>
      <c r="P82" s="173">
        <v>2921</v>
      </c>
      <c r="Q82" s="215">
        <v>3172</v>
      </c>
      <c r="R82" s="210">
        <v>1578</v>
      </c>
      <c r="S82" s="211">
        <v>1594</v>
      </c>
      <c r="T82"/>
    </row>
    <row r="83" spans="1:20" ht="16.5" customHeight="1" x14ac:dyDescent="0.15">
      <c r="A83" s="172" t="s">
        <v>177</v>
      </c>
      <c r="B83" s="204">
        <f t="shared" si="6"/>
        <v>14038</v>
      </c>
      <c r="C83" s="205">
        <f t="shared" si="7"/>
        <v>6731</v>
      </c>
      <c r="D83" s="205">
        <f t="shared" si="8"/>
        <v>7307</v>
      </c>
      <c r="E83" s="215">
        <v>1326</v>
      </c>
      <c r="F83" s="210">
        <v>629</v>
      </c>
      <c r="G83" s="211">
        <v>697</v>
      </c>
      <c r="H83" s="173">
        <v>2909</v>
      </c>
      <c r="I83" s="173">
        <v>1380</v>
      </c>
      <c r="J83" s="173">
        <v>1529</v>
      </c>
      <c r="K83" s="215">
        <v>2464</v>
      </c>
      <c r="L83" s="210">
        <v>1135</v>
      </c>
      <c r="M83" s="211">
        <v>1329</v>
      </c>
      <c r="N83" s="173">
        <v>4632</v>
      </c>
      <c r="O83" s="173">
        <v>2243</v>
      </c>
      <c r="P83" s="173">
        <v>2389</v>
      </c>
      <c r="Q83" s="215">
        <v>2707</v>
      </c>
      <c r="R83" s="210">
        <v>1344</v>
      </c>
      <c r="S83" s="211">
        <v>1363</v>
      </c>
      <c r="T83"/>
    </row>
    <row r="84" spans="1:20" s="171" customFormat="1" ht="16.5" customHeight="1" x14ac:dyDescent="0.15">
      <c r="A84" s="174" t="s">
        <v>83</v>
      </c>
      <c r="B84" s="200">
        <f t="shared" si="6"/>
        <v>60133</v>
      </c>
      <c r="C84" s="201">
        <f t="shared" si="7"/>
        <v>28020</v>
      </c>
      <c r="D84" s="201">
        <f t="shared" si="8"/>
        <v>32113</v>
      </c>
      <c r="E84" s="214">
        <v>5944</v>
      </c>
      <c r="F84" s="208">
        <v>2691</v>
      </c>
      <c r="G84" s="209">
        <v>3253</v>
      </c>
      <c r="H84" s="170">
        <v>12585</v>
      </c>
      <c r="I84" s="170">
        <v>5903</v>
      </c>
      <c r="J84" s="170">
        <v>6682</v>
      </c>
      <c r="K84" s="214">
        <v>11142</v>
      </c>
      <c r="L84" s="208">
        <v>5095</v>
      </c>
      <c r="M84" s="209">
        <v>6047</v>
      </c>
      <c r="N84" s="170">
        <v>19505</v>
      </c>
      <c r="O84" s="170">
        <v>9234</v>
      </c>
      <c r="P84" s="170">
        <v>10271</v>
      </c>
      <c r="Q84" s="214">
        <v>10957</v>
      </c>
      <c r="R84" s="208">
        <v>5097</v>
      </c>
      <c r="S84" s="209">
        <v>5860</v>
      </c>
      <c r="T84" s="49"/>
    </row>
    <row r="85" spans="1:20" ht="16.5" customHeight="1" x14ac:dyDescent="0.15">
      <c r="A85" s="172" t="s">
        <v>189</v>
      </c>
      <c r="B85" s="204">
        <f t="shared" si="6"/>
        <v>12121</v>
      </c>
      <c r="C85" s="205">
        <f t="shared" si="7"/>
        <v>5659</v>
      </c>
      <c r="D85" s="205">
        <f t="shared" si="8"/>
        <v>6462</v>
      </c>
      <c r="E85" s="215">
        <v>1161</v>
      </c>
      <c r="F85" s="210">
        <v>535</v>
      </c>
      <c r="G85" s="211">
        <v>626</v>
      </c>
      <c r="H85" s="173">
        <v>2553</v>
      </c>
      <c r="I85" s="173">
        <v>1185</v>
      </c>
      <c r="J85" s="173">
        <v>1368</v>
      </c>
      <c r="K85" s="215">
        <v>2201</v>
      </c>
      <c r="L85" s="210">
        <v>1041</v>
      </c>
      <c r="M85" s="211">
        <v>1160</v>
      </c>
      <c r="N85" s="173">
        <v>3914</v>
      </c>
      <c r="O85" s="173">
        <v>1812</v>
      </c>
      <c r="P85" s="173">
        <v>2102</v>
      </c>
      <c r="Q85" s="215">
        <v>2292</v>
      </c>
      <c r="R85" s="210">
        <v>1086</v>
      </c>
      <c r="S85" s="211">
        <v>1206</v>
      </c>
      <c r="T85"/>
    </row>
    <row r="86" spans="1:20" ht="16.5" customHeight="1" x14ac:dyDescent="0.15">
      <c r="A86" s="172" t="s">
        <v>195</v>
      </c>
      <c r="B86" s="204">
        <f t="shared" si="6"/>
        <v>13535</v>
      </c>
      <c r="C86" s="205">
        <f t="shared" si="7"/>
        <v>6344</v>
      </c>
      <c r="D86" s="205">
        <f t="shared" si="8"/>
        <v>7191</v>
      </c>
      <c r="E86" s="215">
        <v>1295</v>
      </c>
      <c r="F86" s="210">
        <v>576</v>
      </c>
      <c r="G86" s="211">
        <v>719</v>
      </c>
      <c r="H86" s="173">
        <v>2867</v>
      </c>
      <c r="I86" s="173">
        <v>1367</v>
      </c>
      <c r="J86" s="173">
        <v>1500</v>
      </c>
      <c r="K86" s="215">
        <v>2529</v>
      </c>
      <c r="L86" s="210">
        <v>1147</v>
      </c>
      <c r="M86" s="211">
        <v>1382</v>
      </c>
      <c r="N86" s="173">
        <v>4414</v>
      </c>
      <c r="O86" s="173">
        <v>2094</v>
      </c>
      <c r="P86" s="173">
        <v>2320</v>
      </c>
      <c r="Q86" s="215">
        <v>2430</v>
      </c>
      <c r="R86" s="210">
        <v>1160</v>
      </c>
      <c r="S86" s="211">
        <v>1270</v>
      </c>
      <c r="T86"/>
    </row>
    <row r="87" spans="1:20" ht="16.5" customHeight="1" x14ac:dyDescent="0.15">
      <c r="A87" s="172" t="s">
        <v>227</v>
      </c>
      <c r="B87" s="204">
        <f t="shared" si="6"/>
        <v>10998</v>
      </c>
      <c r="C87" s="205">
        <f t="shared" si="7"/>
        <v>5133</v>
      </c>
      <c r="D87" s="205">
        <f t="shared" si="8"/>
        <v>5865</v>
      </c>
      <c r="E87" s="215">
        <v>1090</v>
      </c>
      <c r="F87" s="210">
        <v>488</v>
      </c>
      <c r="G87" s="211">
        <v>602</v>
      </c>
      <c r="H87" s="173">
        <v>2289</v>
      </c>
      <c r="I87" s="173">
        <v>1088</v>
      </c>
      <c r="J87" s="173">
        <v>1201</v>
      </c>
      <c r="K87" s="215">
        <v>2015</v>
      </c>
      <c r="L87" s="210">
        <v>908</v>
      </c>
      <c r="M87" s="211">
        <v>1107</v>
      </c>
      <c r="N87" s="173">
        <v>3598</v>
      </c>
      <c r="O87" s="173">
        <v>1707</v>
      </c>
      <c r="P87" s="173">
        <v>1891</v>
      </c>
      <c r="Q87" s="215">
        <v>2006</v>
      </c>
      <c r="R87" s="210">
        <v>942</v>
      </c>
      <c r="S87" s="211">
        <v>1064</v>
      </c>
      <c r="T87"/>
    </row>
    <row r="88" spans="1:20" ht="16.5" customHeight="1" x14ac:dyDescent="0.15">
      <c r="A88" s="172" t="s">
        <v>190</v>
      </c>
      <c r="B88" s="204">
        <f t="shared" si="6"/>
        <v>11481</v>
      </c>
      <c r="C88" s="205">
        <f t="shared" si="7"/>
        <v>5379</v>
      </c>
      <c r="D88" s="205">
        <f t="shared" si="8"/>
        <v>6102</v>
      </c>
      <c r="E88" s="215">
        <v>1139</v>
      </c>
      <c r="F88" s="210">
        <v>510</v>
      </c>
      <c r="G88" s="211">
        <v>629</v>
      </c>
      <c r="H88" s="173">
        <v>2441</v>
      </c>
      <c r="I88" s="173">
        <v>1137</v>
      </c>
      <c r="J88" s="173">
        <v>1304</v>
      </c>
      <c r="K88" s="215">
        <v>2088</v>
      </c>
      <c r="L88" s="210">
        <v>961</v>
      </c>
      <c r="M88" s="211">
        <v>1127</v>
      </c>
      <c r="N88" s="173">
        <v>3764</v>
      </c>
      <c r="O88" s="173">
        <v>1841</v>
      </c>
      <c r="P88" s="173">
        <v>1923</v>
      </c>
      <c r="Q88" s="215">
        <v>2049</v>
      </c>
      <c r="R88" s="210">
        <v>930</v>
      </c>
      <c r="S88" s="211">
        <v>1119</v>
      </c>
      <c r="T88"/>
    </row>
    <row r="89" spans="1:20" ht="16.5" customHeight="1" x14ac:dyDescent="0.15">
      <c r="A89" s="172" t="s">
        <v>139</v>
      </c>
      <c r="B89" s="204">
        <f t="shared" si="6"/>
        <v>11998</v>
      </c>
      <c r="C89" s="205">
        <f t="shared" si="7"/>
        <v>5505</v>
      </c>
      <c r="D89" s="205">
        <f t="shared" si="8"/>
        <v>6493</v>
      </c>
      <c r="E89" s="215">
        <v>1259</v>
      </c>
      <c r="F89" s="210">
        <v>582</v>
      </c>
      <c r="G89" s="211">
        <v>677</v>
      </c>
      <c r="H89" s="173">
        <v>2435</v>
      </c>
      <c r="I89" s="173">
        <v>1126</v>
      </c>
      <c r="J89" s="173">
        <v>1309</v>
      </c>
      <c r="K89" s="215">
        <v>2309</v>
      </c>
      <c r="L89" s="210">
        <v>1038</v>
      </c>
      <c r="M89" s="211">
        <v>1271</v>
      </c>
      <c r="N89" s="173">
        <v>3815</v>
      </c>
      <c r="O89" s="173">
        <v>1780</v>
      </c>
      <c r="P89" s="173">
        <v>2035</v>
      </c>
      <c r="Q89" s="215">
        <v>2180</v>
      </c>
      <c r="R89" s="210">
        <v>979</v>
      </c>
      <c r="S89" s="211">
        <v>1201</v>
      </c>
      <c r="T89"/>
    </row>
    <row r="90" spans="1:20" s="171" customFormat="1" ht="13.5" customHeight="1" x14ac:dyDescent="0.15">
      <c r="A90" s="174" t="s">
        <v>91</v>
      </c>
      <c r="B90" s="200">
        <f t="shared" si="6"/>
        <v>48017</v>
      </c>
      <c r="C90" s="201">
        <f t="shared" si="7"/>
        <v>21830</v>
      </c>
      <c r="D90" s="201">
        <f t="shared" si="8"/>
        <v>26187</v>
      </c>
      <c r="E90" s="214">
        <v>5231</v>
      </c>
      <c r="F90" s="208">
        <v>2342</v>
      </c>
      <c r="G90" s="209">
        <v>2889</v>
      </c>
      <c r="H90" s="170">
        <v>9895</v>
      </c>
      <c r="I90" s="170">
        <v>4487</v>
      </c>
      <c r="J90" s="170">
        <v>5408</v>
      </c>
      <c r="K90" s="214">
        <v>8953</v>
      </c>
      <c r="L90" s="208">
        <v>4085</v>
      </c>
      <c r="M90" s="209">
        <v>4868</v>
      </c>
      <c r="N90" s="170">
        <v>15184</v>
      </c>
      <c r="O90" s="170">
        <v>6971</v>
      </c>
      <c r="P90" s="170">
        <v>8213</v>
      </c>
      <c r="Q90" s="214">
        <v>8754</v>
      </c>
      <c r="R90" s="208">
        <v>3945</v>
      </c>
      <c r="S90" s="209">
        <v>4809</v>
      </c>
      <c r="T90" s="49"/>
    </row>
    <row r="91" spans="1:20" ht="13.5" customHeight="1" x14ac:dyDescent="0.15">
      <c r="A91" s="172" t="s">
        <v>192</v>
      </c>
      <c r="B91" s="204">
        <f t="shared" si="6"/>
        <v>10994</v>
      </c>
      <c r="C91" s="205">
        <f t="shared" si="7"/>
        <v>5096</v>
      </c>
      <c r="D91" s="205">
        <f t="shared" si="8"/>
        <v>5898</v>
      </c>
      <c r="E91" s="215">
        <v>1163</v>
      </c>
      <c r="F91" s="210">
        <v>523</v>
      </c>
      <c r="G91" s="211">
        <v>640</v>
      </c>
      <c r="H91" s="173">
        <v>2253</v>
      </c>
      <c r="I91" s="173">
        <v>1024</v>
      </c>
      <c r="J91" s="173">
        <v>1229</v>
      </c>
      <c r="K91" s="215">
        <v>2057</v>
      </c>
      <c r="L91" s="210">
        <v>946</v>
      </c>
      <c r="M91" s="211">
        <v>1111</v>
      </c>
      <c r="N91" s="173">
        <v>3537</v>
      </c>
      <c r="O91" s="173">
        <v>1674</v>
      </c>
      <c r="P91" s="173">
        <v>1863</v>
      </c>
      <c r="Q91" s="215">
        <v>1984</v>
      </c>
      <c r="R91" s="210">
        <v>929</v>
      </c>
      <c r="S91" s="211">
        <v>1055</v>
      </c>
      <c r="T91"/>
    </row>
    <row r="92" spans="1:20" ht="13.5" customHeight="1" x14ac:dyDescent="0.15">
      <c r="A92" s="172" t="s">
        <v>170</v>
      </c>
      <c r="B92" s="204">
        <f t="shared" si="6"/>
        <v>11620</v>
      </c>
      <c r="C92" s="205">
        <f t="shared" si="7"/>
        <v>5212</v>
      </c>
      <c r="D92" s="205">
        <f t="shared" si="8"/>
        <v>6408</v>
      </c>
      <c r="E92" s="215">
        <v>1232</v>
      </c>
      <c r="F92" s="210">
        <v>539</v>
      </c>
      <c r="G92" s="211">
        <v>693</v>
      </c>
      <c r="H92" s="173">
        <v>2407</v>
      </c>
      <c r="I92" s="173">
        <v>1070</v>
      </c>
      <c r="J92" s="173">
        <v>1337</v>
      </c>
      <c r="K92" s="215">
        <v>2164</v>
      </c>
      <c r="L92" s="210">
        <v>975</v>
      </c>
      <c r="M92" s="211">
        <v>1189</v>
      </c>
      <c r="N92" s="173">
        <v>3683</v>
      </c>
      <c r="O92" s="173">
        <v>1677</v>
      </c>
      <c r="P92" s="173">
        <v>2006</v>
      </c>
      <c r="Q92" s="215">
        <v>2134</v>
      </c>
      <c r="R92" s="210">
        <v>951</v>
      </c>
      <c r="S92" s="211">
        <v>1183</v>
      </c>
      <c r="T92"/>
    </row>
    <row r="93" spans="1:20" ht="13.5" customHeight="1" x14ac:dyDescent="0.15">
      <c r="A93" s="172" t="s">
        <v>169</v>
      </c>
      <c r="B93" s="204">
        <f t="shared" si="6"/>
        <v>9190</v>
      </c>
      <c r="C93" s="205">
        <f t="shared" si="7"/>
        <v>4260</v>
      </c>
      <c r="D93" s="205">
        <f t="shared" si="8"/>
        <v>4930</v>
      </c>
      <c r="E93" s="215">
        <v>995</v>
      </c>
      <c r="F93" s="210">
        <v>424</v>
      </c>
      <c r="G93" s="211">
        <v>571</v>
      </c>
      <c r="H93" s="173">
        <v>1853</v>
      </c>
      <c r="I93" s="173">
        <v>864</v>
      </c>
      <c r="J93" s="173">
        <v>989</v>
      </c>
      <c r="K93" s="215">
        <v>1708</v>
      </c>
      <c r="L93" s="210">
        <v>774</v>
      </c>
      <c r="M93" s="211">
        <v>934</v>
      </c>
      <c r="N93" s="173">
        <v>2900</v>
      </c>
      <c r="O93" s="173">
        <v>1385</v>
      </c>
      <c r="P93" s="173">
        <v>1515</v>
      </c>
      <c r="Q93" s="215">
        <v>1734</v>
      </c>
      <c r="R93" s="210">
        <v>813</v>
      </c>
      <c r="S93" s="211">
        <v>921</v>
      </c>
      <c r="T93"/>
    </row>
    <row r="94" spans="1:20" ht="13.5" customHeight="1" x14ac:dyDescent="0.15">
      <c r="A94" s="172" t="s">
        <v>166</v>
      </c>
      <c r="B94" s="204">
        <f t="shared" si="6"/>
        <v>8125</v>
      </c>
      <c r="C94" s="205">
        <f t="shared" si="7"/>
        <v>3665</v>
      </c>
      <c r="D94" s="205">
        <f t="shared" si="8"/>
        <v>4460</v>
      </c>
      <c r="E94" s="215">
        <v>929</v>
      </c>
      <c r="F94" s="210">
        <v>420</v>
      </c>
      <c r="G94" s="211">
        <v>509</v>
      </c>
      <c r="H94" s="173">
        <v>1696</v>
      </c>
      <c r="I94" s="173">
        <v>785</v>
      </c>
      <c r="J94" s="173">
        <v>911</v>
      </c>
      <c r="K94" s="215">
        <v>1525</v>
      </c>
      <c r="L94" s="210">
        <v>706</v>
      </c>
      <c r="M94" s="211">
        <v>819</v>
      </c>
      <c r="N94" s="173">
        <v>2516</v>
      </c>
      <c r="O94" s="173">
        <v>1101</v>
      </c>
      <c r="P94" s="173">
        <v>1415</v>
      </c>
      <c r="Q94" s="215">
        <v>1459</v>
      </c>
      <c r="R94" s="210">
        <v>653</v>
      </c>
      <c r="S94" s="211">
        <v>806</v>
      </c>
      <c r="T94"/>
    </row>
    <row r="95" spans="1:20" ht="13.5" customHeight="1" x14ac:dyDescent="0.15">
      <c r="A95" s="172" t="s">
        <v>191</v>
      </c>
      <c r="B95" s="204">
        <f t="shared" si="6"/>
        <v>8088</v>
      </c>
      <c r="C95" s="205">
        <f t="shared" si="7"/>
        <v>3597</v>
      </c>
      <c r="D95" s="205">
        <f t="shared" si="8"/>
        <v>4491</v>
      </c>
      <c r="E95" s="215">
        <v>912</v>
      </c>
      <c r="F95" s="210">
        <v>436</v>
      </c>
      <c r="G95" s="211">
        <v>476</v>
      </c>
      <c r="H95" s="173">
        <v>1686</v>
      </c>
      <c r="I95" s="173">
        <v>744</v>
      </c>
      <c r="J95" s="173">
        <v>942</v>
      </c>
      <c r="K95" s="215">
        <v>1499</v>
      </c>
      <c r="L95" s="210">
        <v>684</v>
      </c>
      <c r="M95" s="211">
        <v>815</v>
      </c>
      <c r="N95" s="173">
        <v>2548</v>
      </c>
      <c r="O95" s="173">
        <v>1134</v>
      </c>
      <c r="P95" s="173">
        <v>1414</v>
      </c>
      <c r="Q95" s="215">
        <v>1443</v>
      </c>
      <c r="R95" s="210">
        <v>599</v>
      </c>
      <c r="S95" s="211">
        <v>844</v>
      </c>
      <c r="T95"/>
    </row>
    <row r="96" spans="1:20" s="171" customFormat="1" ht="13.5" customHeight="1" x14ac:dyDescent="0.15">
      <c r="A96" s="174" t="s">
        <v>94</v>
      </c>
      <c r="B96" s="200">
        <f t="shared" si="6"/>
        <v>38983</v>
      </c>
      <c r="C96" s="201">
        <f t="shared" si="7"/>
        <v>16437</v>
      </c>
      <c r="D96" s="201">
        <f t="shared" si="8"/>
        <v>22546</v>
      </c>
      <c r="E96" s="214">
        <v>4549</v>
      </c>
      <c r="F96" s="208">
        <v>2045</v>
      </c>
      <c r="G96" s="209">
        <v>2504</v>
      </c>
      <c r="H96" s="170">
        <v>7929</v>
      </c>
      <c r="I96" s="170">
        <v>3413</v>
      </c>
      <c r="J96" s="170">
        <v>4516</v>
      </c>
      <c r="K96" s="214">
        <v>7232</v>
      </c>
      <c r="L96" s="208">
        <v>3151</v>
      </c>
      <c r="M96" s="209">
        <v>4081</v>
      </c>
      <c r="N96" s="170">
        <v>11984</v>
      </c>
      <c r="O96" s="170">
        <v>5062</v>
      </c>
      <c r="P96" s="170">
        <v>6922</v>
      </c>
      <c r="Q96" s="214">
        <v>7289</v>
      </c>
      <c r="R96" s="208">
        <v>2766</v>
      </c>
      <c r="S96" s="209">
        <v>4523</v>
      </c>
      <c r="T96" s="49"/>
    </row>
    <row r="97" spans="1:20" ht="13.5" customHeight="1" x14ac:dyDescent="0.15">
      <c r="A97" s="172" t="s">
        <v>168</v>
      </c>
      <c r="B97" s="204">
        <f t="shared" si="6"/>
        <v>7411</v>
      </c>
      <c r="C97" s="205">
        <f t="shared" si="7"/>
        <v>3236</v>
      </c>
      <c r="D97" s="205">
        <f t="shared" si="8"/>
        <v>4175</v>
      </c>
      <c r="E97" s="215">
        <v>841</v>
      </c>
      <c r="F97" s="210">
        <v>371</v>
      </c>
      <c r="G97" s="211">
        <v>470</v>
      </c>
      <c r="H97" s="173">
        <v>1542</v>
      </c>
      <c r="I97" s="173">
        <v>704</v>
      </c>
      <c r="J97" s="173">
        <v>838</v>
      </c>
      <c r="K97" s="215">
        <v>1411</v>
      </c>
      <c r="L97" s="210">
        <v>640</v>
      </c>
      <c r="M97" s="211">
        <v>771</v>
      </c>
      <c r="N97" s="173">
        <v>2275</v>
      </c>
      <c r="O97" s="173">
        <v>966</v>
      </c>
      <c r="P97" s="173">
        <v>1309</v>
      </c>
      <c r="Q97" s="215">
        <v>1342</v>
      </c>
      <c r="R97" s="210">
        <v>555</v>
      </c>
      <c r="S97" s="211">
        <v>787</v>
      </c>
      <c r="T97"/>
    </row>
    <row r="98" spans="1:20" ht="13.5" customHeight="1" x14ac:dyDescent="0.15">
      <c r="A98" s="172" t="s">
        <v>228</v>
      </c>
      <c r="B98" s="204">
        <f t="shared" si="6"/>
        <v>10301</v>
      </c>
      <c r="C98" s="205">
        <f t="shared" si="7"/>
        <v>4551</v>
      </c>
      <c r="D98" s="205">
        <f t="shared" si="8"/>
        <v>5750</v>
      </c>
      <c r="E98" s="215">
        <v>1178</v>
      </c>
      <c r="F98" s="210">
        <v>546</v>
      </c>
      <c r="G98" s="211">
        <v>632</v>
      </c>
      <c r="H98" s="173">
        <v>2059</v>
      </c>
      <c r="I98" s="173">
        <v>892</v>
      </c>
      <c r="J98" s="173">
        <v>1167</v>
      </c>
      <c r="K98" s="215">
        <v>1872</v>
      </c>
      <c r="L98" s="210">
        <v>852</v>
      </c>
      <c r="M98" s="211">
        <v>1020</v>
      </c>
      <c r="N98" s="173">
        <v>3266</v>
      </c>
      <c r="O98" s="173">
        <v>1480</v>
      </c>
      <c r="P98" s="173">
        <v>1786</v>
      </c>
      <c r="Q98" s="215">
        <v>1926</v>
      </c>
      <c r="R98" s="210">
        <v>781</v>
      </c>
      <c r="S98" s="211">
        <v>1145</v>
      </c>
      <c r="T98"/>
    </row>
    <row r="99" spans="1:20" ht="13.5" customHeight="1" x14ac:dyDescent="0.15">
      <c r="A99" s="172" t="s">
        <v>165</v>
      </c>
      <c r="B99" s="204">
        <f t="shared" si="6"/>
        <v>8031</v>
      </c>
      <c r="C99" s="205">
        <f t="shared" si="7"/>
        <v>3321</v>
      </c>
      <c r="D99" s="205">
        <f t="shared" si="8"/>
        <v>4710</v>
      </c>
      <c r="E99" s="215">
        <v>951</v>
      </c>
      <c r="F99" s="210">
        <v>423</v>
      </c>
      <c r="G99" s="211">
        <v>528</v>
      </c>
      <c r="H99" s="173">
        <v>1608</v>
      </c>
      <c r="I99" s="173">
        <v>692</v>
      </c>
      <c r="J99" s="173">
        <v>916</v>
      </c>
      <c r="K99" s="215">
        <v>1482</v>
      </c>
      <c r="L99" s="210">
        <v>635</v>
      </c>
      <c r="M99" s="211">
        <v>847</v>
      </c>
      <c r="N99" s="173">
        <v>2444</v>
      </c>
      <c r="O99" s="173">
        <v>1007</v>
      </c>
      <c r="P99" s="173">
        <v>1437</v>
      </c>
      <c r="Q99" s="215">
        <v>1546</v>
      </c>
      <c r="R99" s="210">
        <v>564</v>
      </c>
      <c r="S99" s="211">
        <v>982</v>
      </c>
      <c r="T99"/>
    </row>
    <row r="100" spans="1:20" ht="13.5" customHeight="1" x14ac:dyDescent="0.15">
      <c r="A100" s="172" t="s">
        <v>167</v>
      </c>
      <c r="B100" s="204">
        <f t="shared" si="6"/>
        <v>6710</v>
      </c>
      <c r="C100" s="205">
        <f t="shared" si="7"/>
        <v>2685</v>
      </c>
      <c r="D100" s="205">
        <f t="shared" si="8"/>
        <v>4025</v>
      </c>
      <c r="E100" s="215">
        <v>810</v>
      </c>
      <c r="F100" s="210">
        <v>358</v>
      </c>
      <c r="G100" s="211">
        <v>452</v>
      </c>
      <c r="H100" s="173">
        <v>1360</v>
      </c>
      <c r="I100" s="173">
        <v>580</v>
      </c>
      <c r="J100" s="173">
        <v>780</v>
      </c>
      <c r="K100" s="215">
        <v>1243</v>
      </c>
      <c r="L100" s="210">
        <v>507</v>
      </c>
      <c r="M100" s="211">
        <v>736</v>
      </c>
      <c r="N100" s="173">
        <v>2056</v>
      </c>
      <c r="O100" s="173">
        <v>801</v>
      </c>
      <c r="P100" s="173">
        <v>1255</v>
      </c>
      <c r="Q100" s="215">
        <v>1241</v>
      </c>
      <c r="R100" s="210">
        <v>439</v>
      </c>
      <c r="S100" s="211">
        <v>802</v>
      </c>
      <c r="T100"/>
    </row>
    <row r="101" spans="1:20" ht="13.5" customHeight="1" x14ac:dyDescent="0.15">
      <c r="A101" s="172" t="s">
        <v>176</v>
      </c>
      <c r="B101" s="204">
        <f t="shared" ref="B101:B126" si="9">SUM(E101,H101,K101,N101,Q101)</f>
        <v>6530</v>
      </c>
      <c r="C101" s="205">
        <f t="shared" ref="C101:C126" si="10">SUM(F101,I101,L101,O101,R101)</f>
        <v>2644</v>
      </c>
      <c r="D101" s="205">
        <f t="shared" ref="D101:D126" si="11">SUM(G101,J101,M101,P101,S101)</f>
        <v>3886</v>
      </c>
      <c r="E101" s="215">
        <v>769</v>
      </c>
      <c r="F101" s="210">
        <v>347</v>
      </c>
      <c r="G101" s="211">
        <v>422</v>
      </c>
      <c r="H101" s="173">
        <v>1360</v>
      </c>
      <c r="I101" s="173">
        <v>545</v>
      </c>
      <c r="J101" s="173">
        <v>815</v>
      </c>
      <c r="K101" s="215">
        <v>1224</v>
      </c>
      <c r="L101" s="210">
        <v>517</v>
      </c>
      <c r="M101" s="211">
        <v>707</v>
      </c>
      <c r="N101" s="173">
        <v>1943</v>
      </c>
      <c r="O101" s="173">
        <v>808</v>
      </c>
      <c r="P101" s="173">
        <v>1135</v>
      </c>
      <c r="Q101" s="215">
        <v>1234</v>
      </c>
      <c r="R101" s="210">
        <v>427</v>
      </c>
      <c r="S101" s="211">
        <v>807</v>
      </c>
      <c r="T101"/>
    </row>
    <row r="102" spans="1:20" s="171" customFormat="1" ht="13.5" customHeight="1" x14ac:dyDescent="0.15">
      <c r="A102" s="174" t="s">
        <v>100</v>
      </c>
      <c r="B102" s="200">
        <f t="shared" si="9"/>
        <v>23763</v>
      </c>
      <c r="C102" s="201">
        <f t="shared" si="10"/>
        <v>8656</v>
      </c>
      <c r="D102" s="201">
        <f t="shared" si="11"/>
        <v>15107</v>
      </c>
      <c r="E102" s="214">
        <v>2766</v>
      </c>
      <c r="F102" s="208">
        <v>1201</v>
      </c>
      <c r="G102" s="209">
        <v>1565</v>
      </c>
      <c r="H102" s="170">
        <v>4698</v>
      </c>
      <c r="I102" s="170">
        <v>1726</v>
      </c>
      <c r="J102" s="170">
        <v>2972</v>
      </c>
      <c r="K102" s="214">
        <v>4332</v>
      </c>
      <c r="L102" s="208">
        <v>1584</v>
      </c>
      <c r="M102" s="209">
        <v>2748</v>
      </c>
      <c r="N102" s="170">
        <v>7245</v>
      </c>
      <c r="O102" s="170">
        <v>2634</v>
      </c>
      <c r="P102" s="170">
        <v>4611</v>
      </c>
      <c r="Q102" s="214">
        <v>4722</v>
      </c>
      <c r="R102" s="208">
        <v>1511</v>
      </c>
      <c r="S102" s="209">
        <v>3211</v>
      </c>
      <c r="T102" s="49"/>
    </row>
    <row r="103" spans="1:20" ht="13.5" customHeight="1" x14ac:dyDescent="0.15">
      <c r="A103" s="172" t="s">
        <v>163</v>
      </c>
      <c r="B103" s="204">
        <f t="shared" si="9"/>
        <v>5881</v>
      </c>
      <c r="C103" s="205">
        <f t="shared" si="10"/>
        <v>2326</v>
      </c>
      <c r="D103" s="205">
        <f t="shared" si="11"/>
        <v>3555</v>
      </c>
      <c r="E103" s="215">
        <v>690</v>
      </c>
      <c r="F103" s="210">
        <v>320</v>
      </c>
      <c r="G103" s="211">
        <v>370</v>
      </c>
      <c r="H103" s="173">
        <v>1170</v>
      </c>
      <c r="I103" s="173">
        <v>449</v>
      </c>
      <c r="J103" s="173">
        <v>721</v>
      </c>
      <c r="K103" s="215">
        <v>1073</v>
      </c>
      <c r="L103" s="210">
        <v>442</v>
      </c>
      <c r="M103" s="211">
        <v>631</v>
      </c>
      <c r="N103" s="173">
        <v>1812</v>
      </c>
      <c r="O103" s="173">
        <v>715</v>
      </c>
      <c r="P103" s="173">
        <v>1097</v>
      </c>
      <c r="Q103" s="215">
        <v>1136</v>
      </c>
      <c r="R103" s="210">
        <v>400</v>
      </c>
      <c r="S103" s="211">
        <v>736</v>
      </c>
      <c r="T103"/>
    </row>
    <row r="104" spans="1:20" ht="13.5" customHeight="1" x14ac:dyDescent="0.15">
      <c r="A104" s="172" t="s">
        <v>162</v>
      </c>
      <c r="B104" s="204">
        <f t="shared" si="9"/>
        <v>5297</v>
      </c>
      <c r="C104" s="205">
        <f t="shared" si="10"/>
        <v>1971</v>
      </c>
      <c r="D104" s="205">
        <f t="shared" si="11"/>
        <v>3326</v>
      </c>
      <c r="E104" s="215">
        <v>601</v>
      </c>
      <c r="F104" s="210">
        <v>266</v>
      </c>
      <c r="G104" s="211">
        <v>335</v>
      </c>
      <c r="H104" s="173">
        <v>1032</v>
      </c>
      <c r="I104" s="173">
        <v>381</v>
      </c>
      <c r="J104" s="173">
        <v>651</v>
      </c>
      <c r="K104" s="215">
        <v>984</v>
      </c>
      <c r="L104" s="210">
        <v>357</v>
      </c>
      <c r="M104" s="211">
        <v>627</v>
      </c>
      <c r="N104" s="173">
        <v>1593</v>
      </c>
      <c r="O104" s="173">
        <v>618</v>
      </c>
      <c r="P104" s="173">
        <v>975</v>
      </c>
      <c r="Q104" s="215">
        <v>1087</v>
      </c>
      <c r="R104" s="210">
        <v>349</v>
      </c>
      <c r="S104" s="211">
        <v>738</v>
      </c>
      <c r="T104"/>
    </row>
    <row r="105" spans="1:20" ht="13.5" customHeight="1" x14ac:dyDescent="0.15">
      <c r="A105" s="172" t="s">
        <v>160</v>
      </c>
      <c r="B105" s="204">
        <f t="shared" si="9"/>
        <v>4476</v>
      </c>
      <c r="C105" s="205">
        <f t="shared" si="10"/>
        <v>1594</v>
      </c>
      <c r="D105" s="205">
        <f t="shared" si="11"/>
        <v>2882</v>
      </c>
      <c r="E105" s="215">
        <v>551</v>
      </c>
      <c r="F105" s="210">
        <v>248</v>
      </c>
      <c r="G105" s="211">
        <v>303</v>
      </c>
      <c r="H105" s="173">
        <v>903</v>
      </c>
      <c r="I105" s="173">
        <v>327</v>
      </c>
      <c r="J105" s="173">
        <v>576</v>
      </c>
      <c r="K105" s="215">
        <v>797</v>
      </c>
      <c r="L105" s="210">
        <v>278</v>
      </c>
      <c r="M105" s="211">
        <v>519</v>
      </c>
      <c r="N105" s="173">
        <v>1375</v>
      </c>
      <c r="O105" s="173">
        <v>479</v>
      </c>
      <c r="P105" s="173">
        <v>896</v>
      </c>
      <c r="Q105" s="215">
        <v>850</v>
      </c>
      <c r="R105" s="210">
        <v>262</v>
      </c>
      <c r="S105" s="211">
        <v>588</v>
      </c>
      <c r="T105"/>
    </row>
    <row r="106" spans="1:20" ht="13.5" customHeight="1" x14ac:dyDescent="0.15">
      <c r="A106" s="172" t="s">
        <v>161</v>
      </c>
      <c r="B106" s="204">
        <f t="shared" si="9"/>
        <v>4269</v>
      </c>
      <c r="C106" s="205">
        <f t="shared" si="10"/>
        <v>1467</v>
      </c>
      <c r="D106" s="205">
        <f t="shared" si="11"/>
        <v>2802</v>
      </c>
      <c r="E106" s="215">
        <v>462</v>
      </c>
      <c r="F106" s="210">
        <v>177</v>
      </c>
      <c r="G106" s="211">
        <v>285</v>
      </c>
      <c r="H106" s="173">
        <v>844</v>
      </c>
      <c r="I106" s="173">
        <v>322</v>
      </c>
      <c r="J106" s="173">
        <v>522</v>
      </c>
      <c r="K106" s="215">
        <v>784</v>
      </c>
      <c r="L106" s="210">
        <v>278</v>
      </c>
      <c r="M106" s="211">
        <v>506</v>
      </c>
      <c r="N106" s="173">
        <v>1289</v>
      </c>
      <c r="O106" s="173">
        <v>427</v>
      </c>
      <c r="P106" s="173">
        <v>862</v>
      </c>
      <c r="Q106" s="215">
        <v>890</v>
      </c>
      <c r="R106" s="210">
        <v>263</v>
      </c>
      <c r="S106" s="211">
        <v>627</v>
      </c>
      <c r="T106"/>
    </row>
    <row r="107" spans="1:20" ht="13.5" customHeight="1" x14ac:dyDescent="0.15">
      <c r="A107" s="172" t="s">
        <v>155</v>
      </c>
      <c r="B107" s="204">
        <f t="shared" si="9"/>
        <v>3840</v>
      </c>
      <c r="C107" s="205">
        <f t="shared" si="10"/>
        <v>1298</v>
      </c>
      <c r="D107" s="205">
        <f t="shared" si="11"/>
        <v>2542</v>
      </c>
      <c r="E107" s="215">
        <v>462</v>
      </c>
      <c r="F107" s="210">
        <v>190</v>
      </c>
      <c r="G107" s="211">
        <v>272</v>
      </c>
      <c r="H107" s="173">
        <v>749</v>
      </c>
      <c r="I107" s="173">
        <v>247</v>
      </c>
      <c r="J107" s="173">
        <v>502</v>
      </c>
      <c r="K107" s="215">
        <v>694</v>
      </c>
      <c r="L107" s="210">
        <v>229</v>
      </c>
      <c r="M107" s="211">
        <v>465</v>
      </c>
      <c r="N107" s="173">
        <v>1176</v>
      </c>
      <c r="O107" s="173">
        <v>395</v>
      </c>
      <c r="P107" s="173">
        <v>781</v>
      </c>
      <c r="Q107" s="215">
        <v>759</v>
      </c>
      <c r="R107" s="210">
        <v>237</v>
      </c>
      <c r="S107" s="211">
        <v>522</v>
      </c>
      <c r="T107"/>
    </row>
    <row r="108" spans="1:20" s="171" customFormat="1" ht="13.5" customHeight="1" x14ac:dyDescent="0.15">
      <c r="A108" s="174" t="s">
        <v>107</v>
      </c>
      <c r="B108" s="200">
        <f t="shared" si="9"/>
        <v>11157</v>
      </c>
      <c r="C108" s="201">
        <f t="shared" si="10"/>
        <v>3122</v>
      </c>
      <c r="D108" s="201">
        <f t="shared" si="11"/>
        <v>8035</v>
      </c>
      <c r="E108" s="214">
        <v>1244</v>
      </c>
      <c r="F108" s="208">
        <v>430</v>
      </c>
      <c r="G108" s="209">
        <v>814</v>
      </c>
      <c r="H108" s="170">
        <v>2292</v>
      </c>
      <c r="I108" s="170">
        <v>650</v>
      </c>
      <c r="J108" s="170">
        <v>1642</v>
      </c>
      <c r="K108" s="214">
        <v>2032</v>
      </c>
      <c r="L108" s="208">
        <v>606</v>
      </c>
      <c r="M108" s="209">
        <v>1426</v>
      </c>
      <c r="N108" s="170">
        <v>3378</v>
      </c>
      <c r="O108" s="170">
        <v>940</v>
      </c>
      <c r="P108" s="170">
        <v>2438</v>
      </c>
      <c r="Q108" s="214">
        <v>2211</v>
      </c>
      <c r="R108" s="208">
        <v>496</v>
      </c>
      <c r="S108" s="209">
        <v>1715</v>
      </c>
      <c r="T108" s="49"/>
    </row>
    <row r="109" spans="1:20" ht="13.5" customHeight="1" x14ac:dyDescent="0.15">
      <c r="A109" s="172" t="s">
        <v>153</v>
      </c>
      <c r="B109" s="204">
        <f t="shared" si="9"/>
        <v>3002</v>
      </c>
      <c r="C109" s="205">
        <f t="shared" si="10"/>
        <v>925</v>
      </c>
      <c r="D109" s="205">
        <f t="shared" si="11"/>
        <v>2077</v>
      </c>
      <c r="E109" s="215">
        <v>351</v>
      </c>
      <c r="F109" s="210">
        <v>136</v>
      </c>
      <c r="G109" s="211">
        <v>215</v>
      </c>
      <c r="H109" s="173">
        <v>647</v>
      </c>
      <c r="I109" s="173">
        <v>190</v>
      </c>
      <c r="J109" s="173">
        <v>457</v>
      </c>
      <c r="K109" s="215">
        <v>544</v>
      </c>
      <c r="L109" s="210">
        <v>175</v>
      </c>
      <c r="M109" s="211">
        <v>369</v>
      </c>
      <c r="N109" s="173">
        <v>899</v>
      </c>
      <c r="O109" s="173">
        <v>274</v>
      </c>
      <c r="P109" s="173">
        <v>625</v>
      </c>
      <c r="Q109" s="215">
        <v>561</v>
      </c>
      <c r="R109" s="210">
        <v>150</v>
      </c>
      <c r="S109" s="211">
        <v>411</v>
      </c>
      <c r="T109"/>
    </row>
    <row r="110" spans="1:20" ht="13.5" customHeight="1" x14ac:dyDescent="0.15">
      <c r="A110" s="172" t="s">
        <v>164</v>
      </c>
      <c r="B110" s="204">
        <f t="shared" si="9"/>
        <v>2532</v>
      </c>
      <c r="C110" s="205">
        <f t="shared" si="10"/>
        <v>757</v>
      </c>
      <c r="D110" s="205">
        <f t="shared" si="11"/>
        <v>1775</v>
      </c>
      <c r="E110" s="215">
        <v>272</v>
      </c>
      <c r="F110" s="210">
        <v>96</v>
      </c>
      <c r="G110" s="211">
        <v>176</v>
      </c>
      <c r="H110" s="173">
        <v>533</v>
      </c>
      <c r="I110" s="173">
        <v>157</v>
      </c>
      <c r="J110" s="173">
        <v>376</v>
      </c>
      <c r="K110" s="215">
        <v>472</v>
      </c>
      <c r="L110" s="210">
        <v>154</v>
      </c>
      <c r="M110" s="211">
        <v>318</v>
      </c>
      <c r="N110" s="173">
        <v>748</v>
      </c>
      <c r="O110" s="173">
        <v>228</v>
      </c>
      <c r="P110" s="173">
        <v>520</v>
      </c>
      <c r="Q110" s="215">
        <v>507</v>
      </c>
      <c r="R110" s="210">
        <v>122</v>
      </c>
      <c r="S110" s="211">
        <v>385</v>
      </c>
      <c r="T110"/>
    </row>
    <row r="111" spans="1:20" ht="13.5" customHeight="1" x14ac:dyDescent="0.15">
      <c r="A111" s="172" t="s">
        <v>159</v>
      </c>
      <c r="B111" s="204">
        <f t="shared" si="9"/>
        <v>2045</v>
      </c>
      <c r="C111" s="205">
        <f t="shared" si="10"/>
        <v>544</v>
      </c>
      <c r="D111" s="205">
        <f t="shared" si="11"/>
        <v>1501</v>
      </c>
      <c r="E111" s="215">
        <v>231</v>
      </c>
      <c r="F111" s="210">
        <v>82</v>
      </c>
      <c r="G111" s="211">
        <v>149</v>
      </c>
      <c r="H111" s="173">
        <v>410</v>
      </c>
      <c r="I111" s="173">
        <v>116</v>
      </c>
      <c r="J111" s="173">
        <v>294</v>
      </c>
      <c r="K111" s="215">
        <v>341</v>
      </c>
      <c r="L111" s="210">
        <v>95</v>
      </c>
      <c r="M111" s="211">
        <v>246</v>
      </c>
      <c r="N111" s="173">
        <v>667</v>
      </c>
      <c r="O111" s="173">
        <v>178</v>
      </c>
      <c r="P111" s="173">
        <v>489</v>
      </c>
      <c r="Q111" s="215">
        <v>396</v>
      </c>
      <c r="R111" s="210">
        <v>73</v>
      </c>
      <c r="S111" s="211">
        <v>323</v>
      </c>
      <c r="T111"/>
    </row>
    <row r="112" spans="1:20" ht="13.5" customHeight="1" x14ac:dyDescent="0.15">
      <c r="A112" s="172" t="s">
        <v>147</v>
      </c>
      <c r="B112" s="204">
        <f t="shared" si="9"/>
        <v>1914</v>
      </c>
      <c r="C112" s="205">
        <f t="shared" si="10"/>
        <v>444</v>
      </c>
      <c r="D112" s="205">
        <f t="shared" si="11"/>
        <v>1470</v>
      </c>
      <c r="E112" s="215">
        <v>192</v>
      </c>
      <c r="F112" s="210">
        <v>55</v>
      </c>
      <c r="G112" s="211">
        <v>137</v>
      </c>
      <c r="H112" s="173">
        <v>346</v>
      </c>
      <c r="I112" s="173">
        <v>85</v>
      </c>
      <c r="J112" s="173">
        <v>261</v>
      </c>
      <c r="K112" s="215">
        <v>361</v>
      </c>
      <c r="L112" s="210">
        <v>96</v>
      </c>
      <c r="M112" s="211">
        <v>265</v>
      </c>
      <c r="N112" s="173">
        <v>589</v>
      </c>
      <c r="O112" s="173">
        <v>130</v>
      </c>
      <c r="P112" s="173">
        <v>459</v>
      </c>
      <c r="Q112" s="215">
        <v>426</v>
      </c>
      <c r="R112" s="210">
        <v>78</v>
      </c>
      <c r="S112" s="211">
        <v>348</v>
      </c>
      <c r="T112"/>
    </row>
    <row r="113" spans="1:20" ht="13.5" customHeight="1" x14ac:dyDescent="0.15">
      <c r="A113" s="172" t="s">
        <v>157</v>
      </c>
      <c r="B113" s="204">
        <f t="shared" si="9"/>
        <v>1664</v>
      </c>
      <c r="C113" s="205">
        <f t="shared" si="10"/>
        <v>452</v>
      </c>
      <c r="D113" s="205">
        <f t="shared" si="11"/>
        <v>1212</v>
      </c>
      <c r="E113" s="215">
        <v>198</v>
      </c>
      <c r="F113" s="210">
        <v>61</v>
      </c>
      <c r="G113" s="211">
        <v>137</v>
      </c>
      <c r="H113" s="173">
        <v>356</v>
      </c>
      <c r="I113" s="173">
        <v>102</v>
      </c>
      <c r="J113" s="173">
        <v>254</v>
      </c>
      <c r="K113" s="215">
        <v>314</v>
      </c>
      <c r="L113" s="210">
        <v>86</v>
      </c>
      <c r="M113" s="211">
        <v>228</v>
      </c>
      <c r="N113" s="173">
        <v>475</v>
      </c>
      <c r="O113" s="173">
        <v>130</v>
      </c>
      <c r="P113" s="173">
        <v>345</v>
      </c>
      <c r="Q113" s="215">
        <v>321</v>
      </c>
      <c r="R113" s="210">
        <v>73</v>
      </c>
      <c r="S113" s="211">
        <v>248</v>
      </c>
      <c r="T113"/>
    </row>
    <row r="114" spans="1:20" s="171" customFormat="1" ht="13.5" customHeight="1" x14ac:dyDescent="0.15">
      <c r="A114" s="174" t="s">
        <v>116</v>
      </c>
      <c r="B114" s="200">
        <f t="shared" si="9"/>
        <v>3737</v>
      </c>
      <c r="C114" s="201">
        <f t="shared" si="10"/>
        <v>795</v>
      </c>
      <c r="D114" s="201">
        <f t="shared" si="11"/>
        <v>2942</v>
      </c>
      <c r="E114" s="214">
        <v>423</v>
      </c>
      <c r="F114" s="208">
        <v>115</v>
      </c>
      <c r="G114" s="209">
        <v>308</v>
      </c>
      <c r="H114" s="170">
        <v>789</v>
      </c>
      <c r="I114" s="170">
        <v>168</v>
      </c>
      <c r="J114" s="170">
        <v>621</v>
      </c>
      <c r="K114" s="214">
        <v>690</v>
      </c>
      <c r="L114" s="208">
        <v>149</v>
      </c>
      <c r="M114" s="209">
        <v>541</v>
      </c>
      <c r="N114" s="170">
        <v>1108</v>
      </c>
      <c r="O114" s="170">
        <v>228</v>
      </c>
      <c r="P114" s="170">
        <v>880</v>
      </c>
      <c r="Q114" s="214">
        <v>727</v>
      </c>
      <c r="R114" s="208">
        <v>135</v>
      </c>
      <c r="S114" s="209">
        <v>592</v>
      </c>
      <c r="T114" s="49"/>
    </row>
    <row r="115" spans="1:20" ht="13.5" customHeight="1" x14ac:dyDescent="0.15">
      <c r="A115" s="172" t="s">
        <v>150</v>
      </c>
      <c r="B115" s="204">
        <f t="shared" si="9"/>
        <v>1200</v>
      </c>
      <c r="C115" s="205">
        <f t="shared" si="10"/>
        <v>280</v>
      </c>
      <c r="D115" s="205">
        <f t="shared" si="11"/>
        <v>920</v>
      </c>
      <c r="E115" s="215">
        <v>133</v>
      </c>
      <c r="F115" s="210">
        <v>41</v>
      </c>
      <c r="G115" s="211">
        <v>92</v>
      </c>
      <c r="H115" s="173">
        <v>259</v>
      </c>
      <c r="I115" s="173">
        <v>64</v>
      </c>
      <c r="J115" s="173">
        <v>195</v>
      </c>
      <c r="K115" s="215">
        <v>208</v>
      </c>
      <c r="L115" s="210">
        <v>45</v>
      </c>
      <c r="M115" s="211">
        <v>163</v>
      </c>
      <c r="N115" s="173">
        <v>373</v>
      </c>
      <c r="O115" s="173">
        <v>79</v>
      </c>
      <c r="P115" s="173">
        <v>294</v>
      </c>
      <c r="Q115" s="215">
        <v>227</v>
      </c>
      <c r="R115" s="210">
        <v>51</v>
      </c>
      <c r="S115" s="211">
        <v>176</v>
      </c>
      <c r="T115"/>
    </row>
    <row r="116" spans="1:20" ht="13.5" customHeight="1" x14ac:dyDescent="0.15">
      <c r="A116" s="172" t="s">
        <v>171</v>
      </c>
      <c r="B116" s="204">
        <f t="shared" si="9"/>
        <v>967</v>
      </c>
      <c r="C116" s="205">
        <f t="shared" si="10"/>
        <v>214</v>
      </c>
      <c r="D116" s="205">
        <f t="shared" si="11"/>
        <v>753</v>
      </c>
      <c r="E116" s="215">
        <v>113</v>
      </c>
      <c r="F116" s="210">
        <v>30</v>
      </c>
      <c r="G116" s="211">
        <v>83</v>
      </c>
      <c r="H116" s="173">
        <v>211</v>
      </c>
      <c r="I116" s="173">
        <v>52</v>
      </c>
      <c r="J116" s="173">
        <v>159</v>
      </c>
      <c r="K116" s="215">
        <v>186</v>
      </c>
      <c r="L116" s="210">
        <v>41</v>
      </c>
      <c r="M116" s="211">
        <v>145</v>
      </c>
      <c r="N116" s="173">
        <v>288</v>
      </c>
      <c r="O116" s="173">
        <v>62</v>
      </c>
      <c r="P116" s="173">
        <v>226</v>
      </c>
      <c r="Q116" s="215">
        <v>169</v>
      </c>
      <c r="R116" s="210">
        <v>29</v>
      </c>
      <c r="S116" s="211">
        <v>140</v>
      </c>
      <c r="T116"/>
    </row>
    <row r="117" spans="1:20" ht="13.5" customHeight="1" x14ac:dyDescent="0.15">
      <c r="A117" s="172" t="s">
        <v>158</v>
      </c>
      <c r="B117" s="204">
        <f t="shared" si="9"/>
        <v>686</v>
      </c>
      <c r="C117" s="205">
        <f t="shared" si="10"/>
        <v>138</v>
      </c>
      <c r="D117" s="205">
        <f t="shared" si="11"/>
        <v>548</v>
      </c>
      <c r="E117" s="215">
        <v>75</v>
      </c>
      <c r="F117" s="210">
        <v>25</v>
      </c>
      <c r="G117" s="211">
        <v>50</v>
      </c>
      <c r="H117" s="173">
        <v>130</v>
      </c>
      <c r="I117" s="173">
        <v>21</v>
      </c>
      <c r="J117" s="173">
        <v>109</v>
      </c>
      <c r="K117" s="215">
        <v>131</v>
      </c>
      <c r="L117" s="210">
        <v>28</v>
      </c>
      <c r="M117" s="211">
        <v>103</v>
      </c>
      <c r="N117" s="173">
        <v>214</v>
      </c>
      <c r="O117" s="173">
        <v>41</v>
      </c>
      <c r="P117" s="173">
        <v>173</v>
      </c>
      <c r="Q117" s="215">
        <v>136</v>
      </c>
      <c r="R117" s="210">
        <v>23</v>
      </c>
      <c r="S117" s="211">
        <v>113</v>
      </c>
      <c r="T117"/>
    </row>
    <row r="118" spans="1:20" ht="13.5" customHeight="1" x14ac:dyDescent="0.15">
      <c r="A118" s="172" t="s">
        <v>154</v>
      </c>
      <c r="B118" s="204">
        <f t="shared" si="9"/>
        <v>548</v>
      </c>
      <c r="C118" s="205">
        <f t="shared" si="10"/>
        <v>98</v>
      </c>
      <c r="D118" s="205">
        <f t="shared" si="11"/>
        <v>450</v>
      </c>
      <c r="E118" s="215">
        <v>59</v>
      </c>
      <c r="F118" s="210">
        <v>13</v>
      </c>
      <c r="G118" s="211">
        <v>46</v>
      </c>
      <c r="H118" s="173">
        <v>107</v>
      </c>
      <c r="I118" s="173">
        <v>16</v>
      </c>
      <c r="J118" s="173">
        <v>91</v>
      </c>
      <c r="K118" s="215">
        <v>113</v>
      </c>
      <c r="L118" s="210">
        <v>19</v>
      </c>
      <c r="M118" s="211">
        <v>94</v>
      </c>
      <c r="N118" s="173">
        <v>146</v>
      </c>
      <c r="O118" s="173">
        <v>32</v>
      </c>
      <c r="P118" s="173">
        <v>114</v>
      </c>
      <c r="Q118" s="215">
        <v>123</v>
      </c>
      <c r="R118" s="210">
        <v>18</v>
      </c>
      <c r="S118" s="211">
        <v>105</v>
      </c>
      <c r="T118"/>
    </row>
    <row r="119" spans="1:20" ht="13.5" customHeight="1" x14ac:dyDescent="0.15">
      <c r="A119" s="172" t="s">
        <v>148</v>
      </c>
      <c r="B119" s="204">
        <f t="shared" si="9"/>
        <v>336</v>
      </c>
      <c r="C119" s="205">
        <f t="shared" si="10"/>
        <v>65</v>
      </c>
      <c r="D119" s="205">
        <f t="shared" si="11"/>
        <v>271</v>
      </c>
      <c r="E119" s="215">
        <v>43</v>
      </c>
      <c r="F119" s="210">
        <v>6</v>
      </c>
      <c r="G119" s="211">
        <v>37</v>
      </c>
      <c r="H119" s="173">
        <v>82</v>
      </c>
      <c r="I119" s="173">
        <v>15</v>
      </c>
      <c r="J119" s="173">
        <v>67</v>
      </c>
      <c r="K119" s="215">
        <v>52</v>
      </c>
      <c r="L119" s="210">
        <v>16</v>
      </c>
      <c r="M119" s="211">
        <v>36</v>
      </c>
      <c r="N119" s="173">
        <v>87</v>
      </c>
      <c r="O119" s="173">
        <v>14</v>
      </c>
      <c r="P119" s="173">
        <v>73</v>
      </c>
      <c r="Q119" s="215">
        <v>72</v>
      </c>
      <c r="R119" s="210">
        <v>14</v>
      </c>
      <c r="S119" s="211">
        <v>58</v>
      </c>
      <c r="T119"/>
    </row>
    <row r="120" spans="1:20" s="171" customFormat="1" ht="13.5" customHeight="1" x14ac:dyDescent="0.15">
      <c r="A120" s="174" t="s">
        <v>117</v>
      </c>
      <c r="B120" s="200">
        <f t="shared" si="9"/>
        <v>1025</v>
      </c>
      <c r="C120" s="201">
        <f t="shared" si="10"/>
        <v>178</v>
      </c>
      <c r="D120" s="201">
        <f t="shared" si="11"/>
        <v>847</v>
      </c>
      <c r="E120" s="214">
        <v>124</v>
      </c>
      <c r="F120" s="208">
        <v>27</v>
      </c>
      <c r="G120" s="209">
        <v>97</v>
      </c>
      <c r="H120" s="170">
        <v>213</v>
      </c>
      <c r="I120" s="170">
        <v>29</v>
      </c>
      <c r="J120" s="170">
        <v>184</v>
      </c>
      <c r="K120" s="214">
        <v>209</v>
      </c>
      <c r="L120" s="208">
        <v>41</v>
      </c>
      <c r="M120" s="209">
        <v>168</v>
      </c>
      <c r="N120" s="170">
        <v>286</v>
      </c>
      <c r="O120" s="170">
        <v>55</v>
      </c>
      <c r="P120" s="170">
        <v>231</v>
      </c>
      <c r="Q120" s="214">
        <v>193</v>
      </c>
      <c r="R120" s="208">
        <v>26</v>
      </c>
      <c r="S120" s="209">
        <v>167</v>
      </c>
      <c r="T120" s="49"/>
    </row>
    <row r="121" spans="1:20" ht="13.5" customHeight="1" x14ac:dyDescent="0.15">
      <c r="A121" s="172" t="s">
        <v>152</v>
      </c>
      <c r="B121" s="204">
        <f t="shared" si="9"/>
        <v>384</v>
      </c>
      <c r="C121" s="205">
        <f t="shared" si="10"/>
        <v>78</v>
      </c>
      <c r="D121" s="205">
        <f t="shared" si="11"/>
        <v>306</v>
      </c>
      <c r="E121" s="215">
        <v>43</v>
      </c>
      <c r="F121" s="210">
        <v>11</v>
      </c>
      <c r="G121" s="211">
        <v>32</v>
      </c>
      <c r="H121" s="173">
        <v>100</v>
      </c>
      <c r="I121" s="173">
        <v>16</v>
      </c>
      <c r="J121" s="173">
        <v>84</v>
      </c>
      <c r="K121" s="215">
        <v>76</v>
      </c>
      <c r="L121" s="210">
        <v>19</v>
      </c>
      <c r="M121" s="211">
        <v>57</v>
      </c>
      <c r="N121" s="173">
        <v>98</v>
      </c>
      <c r="O121" s="173">
        <v>24</v>
      </c>
      <c r="P121" s="173">
        <v>74</v>
      </c>
      <c r="Q121" s="215">
        <v>67</v>
      </c>
      <c r="R121" s="210">
        <v>8</v>
      </c>
      <c r="S121" s="211">
        <v>59</v>
      </c>
      <c r="T121"/>
    </row>
    <row r="122" spans="1:20" ht="13.5" customHeight="1" x14ac:dyDescent="0.15">
      <c r="A122" s="172" t="s">
        <v>149</v>
      </c>
      <c r="B122" s="204">
        <f t="shared" si="9"/>
        <v>257</v>
      </c>
      <c r="C122" s="205">
        <f t="shared" si="10"/>
        <v>42</v>
      </c>
      <c r="D122" s="205">
        <f t="shared" si="11"/>
        <v>215</v>
      </c>
      <c r="E122" s="215">
        <v>32</v>
      </c>
      <c r="F122" s="210">
        <v>5</v>
      </c>
      <c r="G122" s="211">
        <v>27</v>
      </c>
      <c r="H122" s="173">
        <v>45</v>
      </c>
      <c r="I122" s="173">
        <v>7</v>
      </c>
      <c r="J122" s="173">
        <v>38</v>
      </c>
      <c r="K122" s="215">
        <v>55</v>
      </c>
      <c r="L122" s="210">
        <v>9</v>
      </c>
      <c r="M122" s="211">
        <v>46</v>
      </c>
      <c r="N122" s="173">
        <v>76</v>
      </c>
      <c r="O122" s="173">
        <v>13</v>
      </c>
      <c r="P122" s="173">
        <v>63</v>
      </c>
      <c r="Q122" s="215">
        <v>49</v>
      </c>
      <c r="R122" s="210">
        <v>8</v>
      </c>
      <c r="S122" s="211">
        <v>41</v>
      </c>
      <c r="T122"/>
    </row>
    <row r="123" spans="1:20" ht="13.5" customHeight="1" x14ac:dyDescent="0.15">
      <c r="A123" s="172" t="s">
        <v>172</v>
      </c>
      <c r="B123" s="204">
        <f t="shared" si="9"/>
        <v>178</v>
      </c>
      <c r="C123" s="205">
        <f t="shared" si="10"/>
        <v>20</v>
      </c>
      <c r="D123" s="205">
        <f t="shared" si="11"/>
        <v>158</v>
      </c>
      <c r="E123" s="215">
        <v>21</v>
      </c>
      <c r="F123" s="210">
        <v>2</v>
      </c>
      <c r="G123" s="211">
        <v>19</v>
      </c>
      <c r="H123" s="173">
        <v>27</v>
      </c>
      <c r="I123" s="173">
        <v>1</v>
      </c>
      <c r="J123" s="173">
        <v>26</v>
      </c>
      <c r="K123" s="215">
        <v>37</v>
      </c>
      <c r="L123" s="210">
        <v>6</v>
      </c>
      <c r="M123" s="211">
        <v>31</v>
      </c>
      <c r="N123" s="173">
        <v>55</v>
      </c>
      <c r="O123" s="173">
        <v>6</v>
      </c>
      <c r="P123" s="173">
        <v>49</v>
      </c>
      <c r="Q123" s="215">
        <v>38</v>
      </c>
      <c r="R123" s="210">
        <v>5</v>
      </c>
      <c r="S123" s="211">
        <v>33</v>
      </c>
      <c r="T123"/>
    </row>
    <row r="124" spans="1:20" ht="13.5" customHeight="1" x14ac:dyDescent="0.15">
      <c r="A124" s="172" t="s">
        <v>156</v>
      </c>
      <c r="B124" s="204">
        <f t="shared" si="9"/>
        <v>120</v>
      </c>
      <c r="C124" s="205">
        <f t="shared" si="10"/>
        <v>21</v>
      </c>
      <c r="D124" s="205">
        <f t="shared" si="11"/>
        <v>99</v>
      </c>
      <c r="E124" s="215">
        <v>21</v>
      </c>
      <c r="F124" s="210">
        <v>8</v>
      </c>
      <c r="G124" s="211">
        <v>13</v>
      </c>
      <c r="H124" s="173">
        <v>21</v>
      </c>
      <c r="I124" s="173">
        <v>2</v>
      </c>
      <c r="J124" s="173">
        <v>19</v>
      </c>
      <c r="K124" s="215">
        <v>21</v>
      </c>
      <c r="L124" s="210">
        <v>4</v>
      </c>
      <c r="M124" s="211">
        <v>17</v>
      </c>
      <c r="N124" s="173">
        <v>33</v>
      </c>
      <c r="O124" s="173">
        <v>5</v>
      </c>
      <c r="P124" s="173">
        <v>28</v>
      </c>
      <c r="Q124" s="215">
        <v>24</v>
      </c>
      <c r="R124" s="210">
        <v>2</v>
      </c>
      <c r="S124" s="211">
        <v>22</v>
      </c>
      <c r="T124"/>
    </row>
    <row r="125" spans="1:20" ht="13.5" customHeight="1" x14ac:dyDescent="0.15">
      <c r="A125" s="172" t="s">
        <v>151</v>
      </c>
      <c r="B125" s="204">
        <f t="shared" si="9"/>
        <v>86</v>
      </c>
      <c r="C125" s="205">
        <f t="shared" si="10"/>
        <v>17</v>
      </c>
      <c r="D125" s="205">
        <f t="shared" si="11"/>
        <v>69</v>
      </c>
      <c r="E125" s="215">
        <v>7</v>
      </c>
      <c r="F125" s="210">
        <v>1</v>
      </c>
      <c r="G125" s="211">
        <v>6</v>
      </c>
      <c r="H125" s="173">
        <v>20</v>
      </c>
      <c r="I125" s="173">
        <v>3</v>
      </c>
      <c r="J125" s="173">
        <v>17</v>
      </c>
      <c r="K125" s="215">
        <v>20</v>
      </c>
      <c r="L125" s="210">
        <v>3</v>
      </c>
      <c r="M125" s="211">
        <v>17</v>
      </c>
      <c r="N125" s="173">
        <v>24</v>
      </c>
      <c r="O125" s="173">
        <v>7</v>
      </c>
      <c r="P125" s="173">
        <v>17</v>
      </c>
      <c r="Q125" s="215">
        <v>15</v>
      </c>
      <c r="R125" s="210">
        <v>3</v>
      </c>
      <c r="S125" s="211">
        <v>12</v>
      </c>
      <c r="T125"/>
    </row>
    <row r="126" spans="1:20" s="171" customFormat="1" ht="13.5" customHeight="1" x14ac:dyDescent="0.15">
      <c r="A126" s="179" t="s">
        <v>125</v>
      </c>
      <c r="B126" s="202">
        <f t="shared" si="9"/>
        <v>371</v>
      </c>
      <c r="C126" s="203">
        <f t="shared" si="10"/>
        <v>41</v>
      </c>
      <c r="D126" s="203">
        <f t="shared" si="11"/>
        <v>330</v>
      </c>
      <c r="E126" s="216">
        <v>56</v>
      </c>
      <c r="F126" s="212">
        <v>8</v>
      </c>
      <c r="G126" s="213">
        <v>48</v>
      </c>
      <c r="H126" s="181">
        <v>67</v>
      </c>
      <c r="I126" s="181">
        <v>8</v>
      </c>
      <c r="J126" s="181">
        <v>59</v>
      </c>
      <c r="K126" s="216">
        <v>87</v>
      </c>
      <c r="L126" s="212">
        <v>10</v>
      </c>
      <c r="M126" s="213">
        <v>77</v>
      </c>
      <c r="N126" s="181">
        <v>103</v>
      </c>
      <c r="O126" s="181">
        <v>12</v>
      </c>
      <c r="P126" s="181">
        <v>91</v>
      </c>
      <c r="Q126" s="216">
        <v>58</v>
      </c>
      <c r="R126" s="212">
        <v>3</v>
      </c>
      <c r="S126" s="213">
        <v>55</v>
      </c>
      <c r="T126" s="49"/>
    </row>
    <row r="127" spans="1:20" x14ac:dyDescent="0.15">
      <c r="A127" s="72"/>
      <c r="B127"/>
      <c r="C127"/>
      <c r="D127"/>
      <c r="E127"/>
      <c r="F127"/>
      <c r="G127"/>
      <c r="H127"/>
      <c r="J127"/>
      <c r="K127"/>
      <c r="L127"/>
      <c r="M127"/>
      <c r="N127"/>
      <c r="P127"/>
      <c r="Q127"/>
      <c r="R127"/>
      <c r="S127"/>
      <c r="T127"/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48"/>
  <sheetViews>
    <sheetView topLeftCell="A109" zoomScaleNormal="100" workbookViewId="0">
      <selection activeCell="G135" sqref="G135"/>
    </sheetView>
  </sheetViews>
  <sheetFormatPr defaultColWidth="8.88671875" defaultRowHeight="13.5" x14ac:dyDescent="0.15"/>
  <cols>
    <col min="1" max="1" width="10.21875" style="182" customWidth="1"/>
    <col min="2" max="4" width="12.109375" style="159" customWidth="1"/>
    <col min="5" max="19" width="10.6640625" style="159" customWidth="1"/>
    <col min="20" max="16384" width="8.88671875" style="159"/>
  </cols>
  <sheetData>
    <row r="1" spans="1:19" ht="23.25" x14ac:dyDescent="0.15">
      <c r="A1" s="389" t="s">
        <v>367</v>
      </c>
      <c r="B1" s="389"/>
      <c r="C1" s="389"/>
      <c r="D1" s="389"/>
      <c r="E1" s="389"/>
      <c r="F1" s="389"/>
      <c r="G1" s="389"/>
    </row>
    <row r="2" spans="1:19" ht="19.5" thickBot="1" x14ac:dyDescent="0.2">
      <c r="A2" s="160"/>
    </row>
    <row r="3" spans="1:19" ht="24.75" customHeight="1" x14ac:dyDescent="0.15">
      <c r="A3" s="223" t="s">
        <v>219</v>
      </c>
      <c r="B3" s="390" t="s">
        <v>361</v>
      </c>
      <c r="C3" s="390"/>
      <c r="D3" s="390"/>
      <c r="E3" s="387" t="s">
        <v>362</v>
      </c>
      <c r="F3" s="387"/>
      <c r="G3" s="387"/>
      <c r="H3" s="390" t="s">
        <v>363</v>
      </c>
      <c r="I3" s="390"/>
      <c r="J3" s="390"/>
      <c r="K3" s="387" t="s">
        <v>364</v>
      </c>
      <c r="L3" s="387"/>
      <c r="M3" s="387"/>
      <c r="N3" s="390" t="s">
        <v>365</v>
      </c>
      <c r="O3" s="390"/>
      <c r="P3" s="390"/>
      <c r="Q3" s="387" t="s">
        <v>366</v>
      </c>
      <c r="R3" s="387"/>
      <c r="S3" s="388"/>
    </row>
    <row r="4" spans="1:19" ht="24.75" customHeight="1" thickBot="1" x14ac:dyDescent="0.2">
      <c r="A4" s="243" t="s">
        <v>343</v>
      </c>
      <c r="B4" s="244" t="s">
        <v>3</v>
      </c>
      <c r="C4" s="245" t="s">
        <v>1</v>
      </c>
      <c r="D4" s="245" t="s">
        <v>2</v>
      </c>
      <c r="E4" s="246" t="s">
        <v>3</v>
      </c>
      <c r="F4" s="246" t="s">
        <v>1</v>
      </c>
      <c r="G4" s="246" t="s">
        <v>2</v>
      </c>
      <c r="H4" s="245" t="s">
        <v>3</v>
      </c>
      <c r="I4" s="245" t="s">
        <v>1</v>
      </c>
      <c r="J4" s="245" t="s">
        <v>2</v>
      </c>
      <c r="K4" s="246" t="s">
        <v>3</v>
      </c>
      <c r="L4" s="246" t="s">
        <v>1</v>
      </c>
      <c r="M4" s="246" t="s">
        <v>2</v>
      </c>
      <c r="N4" s="245" t="s">
        <v>3</v>
      </c>
      <c r="O4" s="245" t="s">
        <v>1</v>
      </c>
      <c r="P4" s="245" t="s">
        <v>2</v>
      </c>
      <c r="Q4" s="246" t="s">
        <v>3</v>
      </c>
      <c r="R4" s="246" t="s">
        <v>1</v>
      </c>
      <c r="S4" s="247" t="s">
        <v>2</v>
      </c>
    </row>
    <row r="5" spans="1:19" s="168" customFormat="1" ht="25.5" customHeight="1" thickTop="1" x14ac:dyDescent="0.15">
      <c r="A5" s="224" t="s">
        <v>213</v>
      </c>
      <c r="B5" s="217">
        <f>SUM(E5,H5,K5,N5,Q5)</f>
        <v>1456468</v>
      </c>
      <c r="C5" s="218">
        <f>SUM(F5,I5,L5,O5,R5)</f>
        <v>720740</v>
      </c>
      <c r="D5" s="218">
        <f>SUM(G5,J5,M5,P5,S5)</f>
        <v>735728</v>
      </c>
      <c r="E5" s="217">
        <v>98585</v>
      </c>
      <c r="F5" s="218">
        <v>48799</v>
      </c>
      <c r="G5" s="240">
        <v>49786</v>
      </c>
      <c r="H5" s="241">
        <v>300975</v>
      </c>
      <c r="I5" s="241">
        <v>147671</v>
      </c>
      <c r="J5" s="241">
        <v>153304</v>
      </c>
      <c r="K5" s="217">
        <v>218060</v>
      </c>
      <c r="L5" s="218">
        <v>105027</v>
      </c>
      <c r="M5" s="240">
        <v>113033</v>
      </c>
      <c r="N5" s="241">
        <v>433533</v>
      </c>
      <c r="O5" s="241">
        <v>215260</v>
      </c>
      <c r="P5" s="241">
        <v>218273</v>
      </c>
      <c r="Q5" s="217">
        <v>405315</v>
      </c>
      <c r="R5" s="218">
        <v>203983</v>
      </c>
      <c r="S5" s="242">
        <v>201332</v>
      </c>
    </row>
    <row r="6" spans="1:19" s="171" customFormat="1" ht="15.75" customHeight="1" x14ac:dyDescent="0.15">
      <c r="A6" s="225" t="s">
        <v>56</v>
      </c>
      <c r="B6" s="217">
        <f t="shared" ref="B6:B69" si="0">SUM(E6,H6,K6,N6,Q6)</f>
        <v>53931</v>
      </c>
      <c r="C6" s="218">
        <f t="shared" ref="C6:C69" si="1">SUM(F6,I6,L6,O6,R6)</f>
        <v>27666</v>
      </c>
      <c r="D6" s="218">
        <f t="shared" ref="D6:D69" si="2">SUM(G6,J6,M6,P6,S6)</f>
        <v>26265</v>
      </c>
      <c r="E6" s="214">
        <v>3167</v>
      </c>
      <c r="F6" s="208">
        <v>1661</v>
      </c>
      <c r="G6" s="209">
        <v>1506</v>
      </c>
      <c r="H6" s="170">
        <v>9800</v>
      </c>
      <c r="I6" s="170">
        <v>5067</v>
      </c>
      <c r="J6" s="170">
        <v>4733</v>
      </c>
      <c r="K6" s="214">
        <v>7439</v>
      </c>
      <c r="L6" s="208">
        <v>3797</v>
      </c>
      <c r="M6" s="209">
        <v>3642</v>
      </c>
      <c r="N6" s="170">
        <v>15572</v>
      </c>
      <c r="O6" s="170">
        <v>7937</v>
      </c>
      <c r="P6" s="170">
        <v>7635</v>
      </c>
      <c r="Q6" s="214">
        <v>17953</v>
      </c>
      <c r="R6" s="208">
        <v>9204</v>
      </c>
      <c r="S6" s="226">
        <v>8749</v>
      </c>
    </row>
    <row r="7" spans="1:19" ht="15.75" customHeight="1" x14ac:dyDescent="0.15">
      <c r="A7" s="227" t="s">
        <v>345</v>
      </c>
      <c r="B7" s="219">
        <f t="shared" si="0"/>
        <v>8189</v>
      </c>
      <c r="C7" s="220">
        <f t="shared" si="1"/>
        <v>4131</v>
      </c>
      <c r="D7" s="220">
        <f t="shared" si="2"/>
        <v>4058</v>
      </c>
      <c r="E7" s="215">
        <v>520</v>
      </c>
      <c r="F7" s="210">
        <v>265</v>
      </c>
      <c r="G7" s="211">
        <v>255</v>
      </c>
      <c r="H7" s="173">
        <v>1514</v>
      </c>
      <c r="I7" s="173">
        <v>784</v>
      </c>
      <c r="J7" s="173">
        <v>730</v>
      </c>
      <c r="K7" s="215">
        <v>1119</v>
      </c>
      <c r="L7" s="210">
        <v>553</v>
      </c>
      <c r="M7" s="211">
        <v>566</v>
      </c>
      <c r="N7" s="173">
        <v>2442</v>
      </c>
      <c r="O7" s="173">
        <v>1223</v>
      </c>
      <c r="P7" s="173">
        <v>1219</v>
      </c>
      <c r="Q7" s="215">
        <v>2594</v>
      </c>
      <c r="R7" s="210">
        <v>1306</v>
      </c>
      <c r="S7" s="228">
        <v>1288</v>
      </c>
    </row>
    <row r="8" spans="1:19" ht="15.75" customHeight="1" x14ac:dyDescent="0.15">
      <c r="A8" s="227" t="s">
        <v>347</v>
      </c>
      <c r="B8" s="219">
        <f t="shared" si="0"/>
        <v>9444</v>
      </c>
      <c r="C8" s="220">
        <f t="shared" si="1"/>
        <v>4892</v>
      </c>
      <c r="D8" s="220">
        <f t="shared" si="2"/>
        <v>4552</v>
      </c>
      <c r="E8" s="215">
        <v>570</v>
      </c>
      <c r="F8" s="210">
        <v>308</v>
      </c>
      <c r="G8" s="211">
        <v>262</v>
      </c>
      <c r="H8" s="173">
        <v>1749</v>
      </c>
      <c r="I8" s="173">
        <v>907</v>
      </c>
      <c r="J8" s="173">
        <v>842</v>
      </c>
      <c r="K8" s="215">
        <v>1245</v>
      </c>
      <c r="L8" s="210">
        <v>642</v>
      </c>
      <c r="M8" s="211">
        <v>603</v>
      </c>
      <c r="N8" s="173">
        <v>2748</v>
      </c>
      <c r="O8" s="173">
        <v>1419</v>
      </c>
      <c r="P8" s="173">
        <v>1329</v>
      </c>
      <c r="Q8" s="215">
        <v>3132</v>
      </c>
      <c r="R8" s="210">
        <v>1616</v>
      </c>
      <c r="S8" s="228">
        <v>1516</v>
      </c>
    </row>
    <row r="9" spans="1:19" ht="15.75" customHeight="1" x14ac:dyDescent="0.15">
      <c r="A9" s="227" t="s">
        <v>338</v>
      </c>
      <c r="B9" s="219">
        <f t="shared" si="0"/>
        <v>10655</v>
      </c>
      <c r="C9" s="220">
        <f t="shared" si="1"/>
        <v>5494</v>
      </c>
      <c r="D9" s="220">
        <f t="shared" si="2"/>
        <v>5161</v>
      </c>
      <c r="E9" s="215">
        <v>628</v>
      </c>
      <c r="F9" s="210">
        <v>343</v>
      </c>
      <c r="G9" s="211">
        <v>285</v>
      </c>
      <c r="H9" s="173">
        <v>1948</v>
      </c>
      <c r="I9" s="173">
        <v>1023</v>
      </c>
      <c r="J9" s="173">
        <v>925</v>
      </c>
      <c r="K9" s="215">
        <v>1478</v>
      </c>
      <c r="L9" s="210">
        <v>767</v>
      </c>
      <c r="M9" s="211">
        <v>711</v>
      </c>
      <c r="N9" s="173">
        <v>3121</v>
      </c>
      <c r="O9" s="173">
        <v>1596</v>
      </c>
      <c r="P9" s="173">
        <v>1525</v>
      </c>
      <c r="Q9" s="215">
        <v>3480</v>
      </c>
      <c r="R9" s="210">
        <v>1765</v>
      </c>
      <c r="S9" s="228">
        <v>1715</v>
      </c>
    </row>
    <row r="10" spans="1:19" ht="15.75" customHeight="1" x14ac:dyDescent="0.15">
      <c r="A10" s="227" t="s">
        <v>344</v>
      </c>
      <c r="B10" s="219">
        <f t="shared" si="0"/>
        <v>12333</v>
      </c>
      <c r="C10" s="220">
        <f t="shared" si="1"/>
        <v>6284</v>
      </c>
      <c r="D10" s="220">
        <f t="shared" si="2"/>
        <v>6049</v>
      </c>
      <c r="E10" s="215">
        <v>682</v>
      </c>
      <c r="F10" s="210">
        <v>357</v>
      </c>
      <c r="G10" s="211">
        <v>325</v>
      </c>
      <c r="H10" s="173">
        <v>2250</v>
      </c>
      <c r="I10" s="173">
        <v>1135</v>
      </c>
      <c r="J10" s="173">
        <v>1115</v>
      </c>
      <c r="K10" s="215">
        <v>1678</v>
      </c>
      <c r="L10" s="210">
        <v>844</v>
      </c>
      <c r="M10" s="211">
        <v>834</v>
      </c>
      <c r="N10" s="173">
        <v>3498</v>
      </c>
      <c r="O10" s="173">
        <v>1751</v>
      </c>
      <c r="P10" s="173">
        <v>1747</v>
      </c>
      <c r="Q10" s="215">
        <v>4225</v>
      </c>
      <c r="R10" s="210">
        <v>2197</v>
      </c>
      <c r="S10" s="228">
        <v>2028</v>
      </c>
    </row>
    <row r="11" spans="1:19" ht="15.75" customHeight="1" x14ac:dyDescent="0.15">
      <c r="A11" s="227" t="s">
        <v>339</v>
      </c>
      <c r="B11" s="219">
        <f t="shared" si="0"/>
        <v>13310</v>
      </c>
      <c r="C11" s="220">
        <f t="shared" si="1"/>
        <v>6865</v>
      </c>
      <c r="D11" s="220">
        <f t="shared" si="2"/>
        <v>6445</v>
      </c>
      <c r="E11" s="215">
        <v>767</v>
      </c>
      <c r="F11" s="210">
        <v>388</v>
      </c>
      <c r="G11" s="211">
        <v>379</v>
      </c>
      <c r="H11" s="173">
        <v>2339</v>
      </c>
      <c r="I11" s="173">
        <v>1218</v>
      </c>
      <c r="J11" s="173">
        <v>1121</v>
      </c>
      <c r="K11" s="215">
        <v>1919</v>
      </c>
      <c r="L11" s="210">
        <v>991</v>
      </c>
      <c r="M11" s="211">
        <v>928</v>
      </c>
      <c r="N11" s="173">
        <v>3763</v>
      </c>
      <c r="O11" s="173">
        <v>1948</v>
      </c>
      <c r="P11" s="173">
        <v>1815</v>
      </c>
      <c r="Q11" s="215">
        <v>4522</v>
      </c>
      <c r="R11" s="210">
        <v>2320</v>
      </c>
      <c r="S11" s="228">
        <v>2202</v>
      </c>
    </row>
    <row r="12" spans="1:19" s="171" customFormat="1" ht="15.75" customHeight="1" x14ac:dyDescent="0.15">
      <c r="A12" s="229" t="s">
        <v>50</v>
      </c>
      <c r="B12" s="217">
        <f t="shared" si="0"/>
        <v>72587</v>
      </c>
      <c r="C12" s="218">
        <f t="shared" si="1"/>
        <v>37417</v>
      </c>
      <c r="D12" s="218">
        <f t="shared" si="2"/>
        <v>35170</v>
      </c>
      <c r="E12" s="214">
        <v>3448</v>
      </c>
      <c r="F12" s="208">
        <v>1776</v>
      </c>
      <c r="G12" s="209">
        <v>1672</v>
      </c>
      <c r="H12" s="170">
        <v>13663</v>
      </c>
      <c r="I12" s="170">
        <v>7124</v>
      </c>
      <c r="J12" s="170">
        <v>6539</v>
      </c>
      <c r="K12" s="214">
        <v>10835</v>
      </c>
      <c r="L12" s="208">
        <v>5527</v>
      </c>
      <c r="M12" s="209">
        <v>5308</v>
      </c>
      <c r="N12" s="170">
        <v>19611</v>
      </c>
      <c r="O12" s="170">
        <v>10076</v>
      </c>
      <c r="P12" s="170">
        <v>9535</v>
      </c>
      <c r="Q12" s="214">
        <v>25030</v>
      </c>
      <c r="R12" s="208">
        <v>12914</v>
      </c>
      <c r="S12" s="226">
        <v>12116</v>
      </c>
    </row>
    <row r="13" spans="1:19" ht="15.75" customHeight="1" x14ac:dyDescent="0.15">
      <c r="A13" s="227" t="s">
        <v>346</v>
      </c>
      <c r="B13" s="219">
        <f t="shared" si="0"/>
        <v>13487</v>
      </c>
      <c r="C13" s="220">
        <f t="shared" si="1"/>
        <v>6924</v>
      </c>
      <c r="D13" s="220">
        <f t="shared" si="2"/>
        <v>6563</v>
      </c>
      <c r="E13" s="215">
        <v>738</v>
      </c>
      <c r="F13" s="210">
        <v>400</v>
      </c>
      <c r="G13" s="211">
        <v>338</v>
      </c>
      <c r="H13" s="173">
        <v>2447</v>
      </c>
      <c r="I13" s="173">
        <v>1247</v>
      </c>
      <c r="J13" s="173">
        <v>1200</v>
      </c>
      <c r="K13" s="215">
        <v>2016</v>
      </c>
      <c r="L13" s="210">
        <v>1035</v>
      </c>
      <c r="M13" s="211">
        <v>981</v>
      </c>
      <c r="N13" s="173">
        <v>3743</v>
      </c>
      <c r="O13" s="173">
        <v>1895</v>
      </c>
      <c r="P13" s="173">
        <v>1848</v>
      </c>
      <c r="Q13" s="215">
        <v>4543</v>
      </c>
      <c r="R13" s="210">
        <v>2347</v>
      </c>
      <c r="S13" s="228">
        <v>2196</v>
      </c>
    </row>
    <row r="14" spans="1:19" ht="15.75" customHeight="1" x14ac:dyDescent="0.15">
      <c r="A14" s="227" t="s">
        <v>340</v>
      </c>
      <c r="B14" s="219">
        <f t="shared" si="0"/>
        <v>13813</v>
      </c>
      <c r="C14" s="220">
        <f t="shared" si="1"/>
        <v>7098</v>
      </c>
      <c r="D14" s="220">
        <f t="shared" si="2"/>
        <v>6715</v>
      </c>
      <c r="E14" s="215">
        <v>658</v>
      </c>
      <c r="F14" s="210">
        <v>335</v>
      </c>
      <c r="G14" s="211">
        <v>323</v>
      </c>
      <c r="H14" s="173">
        <v>2648</v>
      </c>
      <c r="I14" s="173">
        <v>1369</v>
      </c>
      <c r="J14" s="173">
        <v>1279</v>
      </c>
      <c r="K14" s="215">
        <v>2082</v>
      </c>
      <c r="L14" s="210">
        <v>1066</v>
      </c>
      <c r="M14" s="211">
        <v>1016</v>
      </c>
      <c r="N14" s="173">
        <v>3733</v>
      </c>
      <c r="O14" s="173">
        <v>1946</v>
      </c>
      <c r="P14" s="173">
        <v>1787</v>
      </c>
      <c r="Q14" s="215">
        <v>4692</v>
      </c>
      <c r="R14" s="210">
        <v>2382</v>
      </c>
      <c r="S14" s="228">
        <v>2310</v>
      </c>
    </row>
    <row r="15" spans="1:19" ht="15.75" customHeight="1" x14ac:dyDescent="0.15">
      <c r="A15" s="227" t="s">
        <v>337</v>
      </c>
      <c r="B15" s="219">
        <f t="shared" si="0"/>
        <v>15416</v>
      </c>
      <c r="C15" s="220">
        <f t="shared" si="1"/>
        <v>8031</v>
      </c>
      <c r="D15" s="220">
        <f t="shared" si="2"/>
        <v>7385</v>
      </c>
      <c r="E15" s="215">
        <v>713</v>
      </c>
      <c r="F15" s="210">
        <v>361</v>
      </c>
      <c r="G15" s="211">
        <v>352</v>
      </c>
      <c r="H15" s="173">
        <v>2871</v>
      </c>
      <c r="I15" s="173">
        <v>1523</v>
      </c>
      <c r="J15" s="173">
        <v>1348</v>
      </c>
      <c r="K15" s="215">
        <v>2293</v>
      </c>
      <c r="L15" s="210">
        <v>1189</v>
      </c>
      <c r="M15" s="211">
        <v>1104</v>
      </c>
      <c r="N15" s="173">
        <v>4141</v>
      </c>
      <c r="O15" s="173">
        <v>2132</v>
      </c>
      <c r="P15" s="173">
        <v>2009</v>
      </c>
      <c r="Q15" s="215">
        <v>5398</v>
      </c>
      <c r="R15" s="210">
        <v>2826</v>
      </c>
      <c r="S15" s="228">
        <v>2572</v>
      </c>
    </row>
    <row r="16" spans="1:19" ht="15.75" customHeight="1" x14ac:dyDescent="0.15">
      <c r="A16" s="227" t="s">
        <v>342</v>
      </c>
      <c r="B16" s="219">
        <f t="shared" si="0"/>
        <v>14811</v>
      </c>
      <c r="C16" s="220">
        <f t="shared" si="1"/>
        <v>7616</v>
      </c>
      <c r="D16" s="220">
        <f t="shared" si="2"/>
        <v>7195</v>
      </c>
      <c r="E16" s="215">
        <v>684</v>
      </c>
      <c r="F16" s="210">
        <v>336</v>
      </c>
      <c r="G16" s="211">
        <v>348</v>
      </c>
      <c r="H16" s="173">
        <v>2848</v>
      </c>
      <c r="I16" s="173">
        <v>1469</v>
      </c>
      <c r="J16" s="173">
        <v>1379</v>
      </c>
      <c r="K16" s="215">
        <v>2196</v>
      </c>
      <c r="L16" s="210">
        <v>1112</v>
      </c>
      <c r="M16" s="211">
        <v>1084</v>
      </c>
      <c r="N16" s="173">
        <v>3995</v>
      </c>
      <c r="O16" s="173">
        <v>2062</v>
      </c>
      <c r="P16" s="173">
        <v>1933</v>
      </c>
      <c r="Q16" s="215">
        <v>5088</v>
      </c>
      <c r="R16" s="210">
        <v>2637</v>
      </c>
      <c r="S16" s="228">
        <v>2451</v>
      </c>
    </row>
    <row r="17" spans="1:19" ht="15.75" customHeight="1" x14ac:dyDescent="0.15">
      <c r="A17" s="227" t="s">
        <v>341</v>
      </c>
      <c r="B17" s="219">
        <f t="shared" si="0"/>
        <v>15060</v>
      </c>
      <c r="C17" s="220">
        <f t="shared" si="1"/>
        <v>7748</v>
      </c>
      <c r="D17" s="220">
        <f t="shared" si="2"/>
        <v>7312</v>
      </c>
      <c r="E17" s="215">
        <v>655</v>
      </c>
      <c r="F17" s="210">
        <v>344</v>
      </c>
      <c r="G17" s="211">
        <v>311</v>
      </c>
      <c r="H17" s="173">
        <v>2849</v>
      </c>
      <c r="I17" s="173">
        <v>1516</v>
      </c>
      <c r="J17" s="173">
        <v>1333</v>
      </c>
      <c r="K17" s="215">
        <v>2248</v>
      </c>
      <c r="L17" s="210">
        <v>1125</v>
      </c>
      <c r="M17" s="211">
        <v>1123</v>
      </c>
      <c r="N17" s="173">
        <v>3999</v>
      </c>
      <c r="O17" s="173">
        <v>2041</v>
      </c>
      <c r="P17" s="173">
        <v>1958</v>
      </c>
      <c r="Q17" s="215">
        <v>5309</v>
      </c>
      <c r="R17" s="210">
        <v>2722</v>
      </c>
      <c r="S17" s="228">
        <v>2587</v>
      </c>
    </row>
    <row r="18" spans="1:19" s="171" customFormat="1" ht="15.75" customHeight="1" x14ac:dyDescent="0.15">
      <c r="A18" s="229" t="s">
        <v>44</v>
      </c>
      <c r="B18" s="217">
        <f t="shared" si="0"/>
        <v>74518</v>
      </c>
      <c r="C18" s="218">
        <f t="shared" si="1"/>
        <v>38554</v>
      </c>
      <c r="D18" s="218">
        <f t="shared" si="2"/>
        <v>35964</v>
      </c>
      <c r="E18" s="214">
        <v>3043</v>
      </c>
      <c r="F18" s="208">
        <v>1572</v>
      </c>
      <c r="G18" s="209">
        <v>1471</v>
      </c>
      <c r="H18" s="170">
        <v>14757</v>
      </c>
      <c r="I18" s="170">
        <v>7686</v>
      </c>
      <c r="J18" s="170">
        <v>7071</v>
      </c>
      <c r="K18" s="214">
        <v>10938</v>
      </c>
      <c r="L18" s="208">
        <v>5487</v>
      </c>
      <c r="M18" s="209">
        <v>5451</v>
      </c>
      <c r="N18" s="170">
        <v>20012</v>
      </c>
      <c r="O18" s="170">
        <v>10626</v>
      </c>
      <c r="P18" s="170">
        <v>9386</v>
      </c>
      <c r="Q18" s="214">
        <v>25768</v>
      </c>
      <c r="R18" s="208">
        <v>13183</v>
      </c>
      <c r="S18" s="226">
        <v>12585</v>
      </c>
    </row>
    <row r="19" spans="1:19" ht="15.75" customHeight="1" x14ac:dyDescent="0.15">
      <c r="A19" s="227" t="s">
        <v>204</v>
      </c>
      <c r="B19" s="219">
        <f t="shared" si="0"/>
        <v>14379</v>
      </c>
      <c r="C19" s="220">
        <f t="shared" si="1"/>
        <v>7437</v>
      </c>
      <c r="D19" s="220">
        <f t="shared" si="2"/>
        <v>6942</v>
      </c>
      <c r="E19" s="215">
        <v>540</v>
      </c>
      <c r="F19" s="210">
        <v>284</v>
      </c>
      <c r="G19" s="211">
        <v>256</v>
      </c>
      <c r="H19" s="173">
        <v>2762</v>
      </c>
      <c r="I19" s="173">
        <v>1416</v>
      </c>
      <c r="J19" s="173">
        <v>1346</v>
      </c>
      <c r="K19" s="215">
        <v>2093</v>
      </c>
      <c r="L19" s="210">
        <v>1061</v>
      </c>
      <c r="M19" s="211">
        <v>1032</v>
      </c>
      <c r="N19" s="173">
        <v>3901</v>
      </c>
      <c r="O19" s="173">
        <v>2078</v>
      </c>
      <c r="P19" s="173">
        <v>1823</v>
      </c>
      <c r="Q19" s="215">
        <v>5083</v>
      </c>
      <c r="R19" s="210">
        <v>2598</v>
      </c>
      <c r="S19" s="228">
        <v>2485</v>
      </c>
    </row>
    <row r="20" spans="1:19" ht="15.75" customHeight="1" x14ac:dyDescent="0.15">
      <c r="A20" s="227" t="s">
        <v>214</v>
      </c>
      <c r="B20" s="219">
        <f t="shared" si="0"/>
        <v>14886</v>
      </c>
      <c r="C20" s="220">
        <f t="shared" si="1"/>
        <v>7616</v>
      </c>
      <c r="D20" s="220">
        <f t="shared" si="2"/>
        <v>7270</v>
      </c>
      <c r="E20" s="215">
        <v>625</v>
      </c>
      <c r="F20" s="210">
        <v>322</v>
      </c>
      <c r="G20" s="211">
        <v>303</v>
      </c>
      <c r="H20" s="173">
        <v>2924</v>
      </c>
      <c r="I20" s="173">
        <v>1495</v>
      </c>
      <c r="J20" s="173">
        <v>1429</v>
      </c>
      <c r="K20" s="215">
        <v>2196</v>
      </c>
      <c r="L20" s="210">
        <v>1117</v>
      </c>
      <c r="M20" s="211">
        <v>1079</v>
      </c>
      <c r="N20" s="173">
        <v>3969</v>
      </c>
      <c r="O20" s="173">
        <v>2082</v>
      </c>
      <c r="P20" s="173">
        <v>1887</v>
      </c>
      <c r="Q20" s="215">
        <v>5172</v>
      </c>
      <c r="R20" s="210">
        <v>2600</v>
      </c>
      <c r="S20" s="228">
        <v>2572</v>
      </c>
    </row>
    <row r="21" spans="1:19" ht="15.75" customHeight="1" x14ac:dyDescent="0.15">
      <c r="A21" s="227" t="s">
        <v>206</v>
      </c>
      <c r="B21" s="219">
        <f t="shared" si="0"/>
        <v>16226</v>
      </c>
      <c r="C21" s="220">
        <f t="shared" si="1"/>
        <v>8449</v>
      </c>
      <c r="D21" s="220">
        <f t="shared" si="2"/>
        <v>7777</v>
      </c>
      <c r="E21" s="215">
        <v>661</v>
      </c>
      <c r="F21" s="210">
        <v>326</v>
      </c>
      <c r="G21" s="211">
        <v>335</v>
      </c>
      <c r="H21" s="173">
        <v>3190</v>
      </c>
      <c r="I21" s="173">
        <v>1664</v>
      </c>
      <c r="J21" s="173">
        <v>1526</v>
      </c>
      <c r="K21" s="215">
        <v>2382</v>
      </c>
      <c r="L21" s="210">
        <v>1197</v>
      </c>
      <c r="M21" s="211">
        <v>1185</v>
      </c>
      <c r="N21" s="173">
        <v>4348</v>
      </c>
      <c r="O21" s="173">
        <v>2336</v>
      </c>
      <c r="P21" s="173">
        <v>2012</v>
      </c>
      <c r="Q21" s="215">
        <v>5645</v>
      </c>
      <c r="R21" s="210">
        <v>2926</v>
      </c>
      <c r="S21" s="228">
        <v>2719</v>
      </c>
    </row>
    <row r="22" spans="1:19" ht="15.75" customHeight="1" x14ac:dyDescent="0.15">
      <c r="A22" s="227" t="s">
        <v>198</v>
      </c>
      <c r="B22" s="219">
        <f t="shared" si="0"/>
        <v>14704</v>
      </c>
      <c r="C22" s="220">
        <f t="shared" si="1"/>
        <v>7627</v>
      </c>
      <c r="D22" s="220">
        <f t="shared" si="2"/>
        <v>7077</v>
      </c>
      <c r="E22" s="215">
        <v>649</v>
      </c>
      <c r="F22" s="210">
        <v>336</v>
      </c>
      <c r="G22" s="211">
        <v>313</v>
      </c>
      <c r="H22" s="173">
        <v>2998</v>
      </c>
      <c r="I22" s="173">
        <v>1584</v>
      </c>
      <c r="J22" s="173">
        <v>1414</v>
      </c>
      <c r="K22" s="215">
        <v>2165</v>
      </c>
      <c r="L22" s="210">
        <v>1066</v>
      </c>
      <c r="M22" s="211">
        <v>1099</v>
      </c>
      <c r="N22" s="173">
        <v>3899</v>
      </c>
      <c r="O22" s="173">
        <v>2061</v>
      </c>
      <c r="P22" s="173">
        <v>1838</v>
      </c>
      <c r="Q22" s="215">
        <v>4993</v>
      </c>
      <c r="R22" s="210">
        <v>2580</v>
      </c>
      <c r="S22" s="228">
        <v>2413</v>
      </c>
    </row>
    <row r="23" spans="1:19" ht="15.75" customHeight="1" x14ac:dyDescent="0.15">
      <c r="A23" s="227" t="s">
        <v>205</v>
      </c>
      <c r="B23" s="219">
        <f t="shared" si="0"/>
        <v>14323</v>
      </c>
      <c r="C23" s="220">
        <f t="shared" si="1"/>
        <v>7425</v>
      </c>
      <c r="D23" s="220">
        <f t="shared" si="2"/>
        <v>6898</v>
      </c>
      <c r="E23" s="215">
        <v>568</v>
      </c>
      <c r="F23" s="210">
        <v>304</v>
      </c>
      <c r="G23" s="211">
        <v>264</v>
      </c>
      <c r="H23" s="173">
        <v>2883</v>
      </c>
      <c r="I23" s="173">
        <v>1527</v>
      </c>
      <c r="J23" s="173">
        <v>1356</v>
      </c>
      <c r="K23" s="215">
        <v>2102</v>
      </c>
      <c r="L23" s="210">
        <v>1046</v>
      </c>
      <c r="M23" s="211">
        <v>1056</v>
      </c>
      <c r="N23" s="173">
        <v>3895</v>
      </c>
      <c r="O23" s="173">
        <v>2069</v>
      </c>
      <c r="P23" s="173">
        <v>1826</v>
      </c>
      <c r="Q23" s="215">
        <v>4875</v>
      </c>
      <c r="R23" s="210">
        <v>2479</v>
      </c>
      <c r="S23" s="228">
        <v>2396</v>
      </c>
    </row>
    <row r="24" spans="1:19" s="171" customFormat="1" ht="15.75" customHeight="1" x14ac:dyDescent="0.15">
      <c r="A24" s="229" t="s">
        <v>38</v>
      </c>
      <c r="B24" s="217">
        <f t="shared" si="0"/>
        <v>89914</v>
      </c>
      <c r="C24" s="218">
        <f t="shared" si="1"/>
        <v>46825</v>
      </c>
      <c r="D24" s="218">
        <f t="shared" si="2"/>
        <v>43089</v>
      </c>
      <c r="E24" s="214">
        <v>4442</v>
      </c>
      <c r="F24" s="208">
        <v>2321</v>
      </c>
      <c r="G24" s="209">
        <v>2121</v>
      </c>
      <c r="H24" s="170">
        <v>18953</v>
      </c>
      <c r="I24" s="170">
        <v>9956</v>
      </c>
      <c r="J24" s="170">
        <v>8997</v>
      </c>
      <c r="K24" s="214">
        <v>12713</v>
      </c>
      <c r="L24" s="208">
        <v>6433</v>
      </c>
      <c r="M24" s="209">
        <v>6280</v>
      </c>
      <c r="N24" s="170">
        <v>25257</v>
      </c>
      <c r="O24" s="170">
        <v>13334</v>
      </c>
      <c r="P24" s="170">
        <v>11923</v>
      </c>
      <c r="Q24" s="214">
        <v>28549</v>
      </c>
      <c r="R24" s="208">
        <v>14781</v>
      </c>
      <c r="S24" s="226">
        <v>13768</v>
      </c>
    </row>
    <row r="25" spans="1:19" ht="15.75" customHeight="1" x14ac:dyDescent="0.15">
      <c r="A25" s="227" t="s">
        <v>200</v>
      </c>
      <c r="B25" s="219">
        <f t="shared" si="0"/>
        <v>15615</v>
      </c>
      <c r="C25" s="220">
        <f t="shared" si="1"/>
        <v>8114</v>
      </c>
      <c r="D25" s="220">
        <f t="shared" si="2"/>
        <v>7501</v>
      </c>
      <c r="E25" s="215">
        <v>708</v>
      </c>
      <c r="F25" s="210">
        <v>372</v>
      </c>
      <c r="G25" s="211">
        <v>336</v>
      </c>
      <c r="H25" s="173">
        <v>3263</v>
      </c>
      <c r="I25" s="173">
        <v>1691</v>
      </c>
      <c r="J25" s="173">
        <v>1572</v>
      </c>
      <c r="K25" s="215">
        <v>2228</v>
      </c>
      <c r="L25" s="210">
        <v>1139</v>
      </c>
      <c r="M25" s="211">
        <v>1089</v>
      </c>
      <c r="N25" s="173">
        <v>4222</v>
      </c>
      <c r="O25" s="173">
        <v>2237</v>
      </c>
      <c r="P25" s="173">
        <v>1985</v>
      </c>
      <c r="Q25" s="215">
        <v>5194</v>
      </c>
      <c r="R25" s="210">
        <v>2675</v>
      </c>
      <c r="S25" s="228">
        <v>2519</v>
      </c>
    </row>
    <row r="26" spans="1:19" ht="15.75" customHeight="1" x14ac:dyDescent="0.15">
      <c r="A26" s="227" t="s">
        <v>215</v>
      </c>
      <c r="B26" s="219">
        <f t="shared" si="0"/>
        <v>16781</v>
      </c>
      <c r="C26" s="220">
        <f t="shared" si="1"/>
        <v>8827</v>
      </c>
      <c r="D26" s="220">
        <f t="shared" si="2"/>
        <v>7954</v>
      </c>
      <c r="E26" s="215">
        <v>790</v>
      </c>
      <c r="F26" s="210">
        <v>427</v>
      </c>
      <c r="G26" s="211">
        <v>363</v>
      </c>
      <c r="H26" s="173">
        <v>3432</v>
      </c>
      <c r="I26" s="173">
        <v>1840</v>
      </c>
      <c r="J26" s="173">
        <v>1592</v>
      </c>
      <c r="K26" s="215">
        <v>2321</v>
      </c>
      <c r="L26" s="210">
        <v>1188</v>
      </c>
      <c r="M26" s="211">
        <v>1133</v>
      </c>
      <c r="N26" s="173">
        <v>4787</v>
      </c>
      <c r="O26" s="173">
        <v>2527</v>
      </c>
      <c r="P26" s="173">
        <v>2260</v>
      </c>
      <c r="Q26" s="215">
        <v>5451</v>
      </c>
      <c r="R26" s="210">
        <v>2845</v>
      </c>
      <c r="S26" s="228">
        <v>2606</v>
      </c>
    </row>
    <row r="27" spans="1:19" ht="15.75" customHeight="1" x14ac:dyDescent="0.15">
      <c r="A27" s="227" t="s">
        <v>201</v>
      </c>
      <c r="B27" s="219">
        <f t="shared" si="0"/>
        <v>16680</v>
      </c>
      <c r="C27" s="220">
        <f t="shared" si="1"/>
        <v>8644</v>
      </c>
      <c r="D27" s="220">
        <f t="shared" si="2"/>
        <v>8036</v>
      </c>
      <c r="E27" s="215">
        <v>803</v>
      </c>
      <c r="F27" s="210">
        <v>413</v>
      </c>
      <c r="G27" s="211">
        <v>390</v>
      </c>
      <c r="H27" s="173">
        <v>3561</v>
      </c>
      <c r="I27" s="173">
        <v>1918</v>
      </c>
      <c r="J27" s="173">
        <v>1643</v>
      </c>
      <c r="K27" s="215">
        <v>2421</v>
      </c>
      <c r="L27" s="210">
        <v>1195</v>
      </c>
      <c r="M27" s="211">
        <v>1226</v>
      </c>
      <c r="N27" s="173">
        <v>4651</v>
      </c>
      <c r="O27" s="173">
        <v>2414</v>
      </c>
      <c r="P27" s="173">
        <v>2237</v>
      </c>
      <c r="Q27" s="215">
        <v>5244</v>
      </c>
      <c r="R27" s="210">
        <v>2704</v>
      </c>
      <c r="S27" s="228">
        <v>2540</v>
      </c>
    </row>
    <row r="28" spans="1:19" ht="15.75" customHeight="1" x14ac:dyDescent="0.15">
      <c r="A28" s="227" t="s">
        <v>210</v>
      </c>
      <c r="B28" s="219">
        <f t="shared" si="0"/>
        <v>19191</v>
      </c>
      <c r="C28" s="220">
        <f t="shared" si="1"/>
        <v>9960</v>
      </c>
      <c r="D28" s="220">
        <f t="shared" si="2"/>
        <v>9231</v>
      </c>
      <c r="E28" s="215">
        <v>940</v>
      </c>
      <c r="F28" s="210">
        <v>487</v>
      </c>
      <c r="G28" s="211">
        <v>453</v>
      </c>
      <c r="H28" s="173">
        <v>4136</v>
      </c>
      <c r="I28" s="173">
        <v>2150</v>
      </c>
      <c r="J28" s="173">
        <v>1986</v>
      </c>
      <c r="K28" s="215">
        <v>2730</v>
      </c>
      <c r="L28" s="210">
        <v>1368</v>
      </c>
      <c r="M28" s="211">
        <v>1362</v>
      </c>
      <c r="N28" s="173">
        <v>5422</v>
      </c>
      <c r="O28" s="173">
        <v>2863</v>
      </c>
      <c r="P28" s="173">
        <v>2559</v>
      </c>
      <c r="Q28" s="215">
        <v>5963</v>
      </c>
      <c r="R28" s="210">
        <v>3092</v>
      </c>
      <c r="S28" s="228">
        <v>2871</v>
      </c>
    </row>
    <row r="29" spans="1:19" ht="15.75" customHeight="1" x14ac:dyDescent="0.15">
      <c r="A29" s="227" t="s">
        <v>209</v>
      </c>
      <c r="B29" s="219">
        <f t="shared" si="0"/>
        <v>21647</v>
      </c>
      <c r="C29" s="220">
        <f t="shared" si="1"/>
        <v>11280</v>
      </c>
      <c r="D29" s="220">
        <f t="shared" si="2"/>
        <v>10367</v>
      </c>
      <c r="E29" s="215">
        <v>1201</v>
      </c>
      <c r="F29" s="210">
        <v>622</v>
      </c>
      <c r="G29" s="211">
        <v>579</v>
      </c>
      <c r="H29" s="173">
        <v>4561</v>
      </c>
      <c r="I29" s="173">
        <v>2357</v>
      </c>
      <c r="J29" s="173">
        <v>2204</v>
      </c>
      <c r="K29" s="215">
        <v>3013</v>
      </c>
      <c r="L29" s="210">
        <v>1543</v>
      </c>
      <c r="M29" s="211">
        <v>1470</v>
      </c>
      <c r="N29" s="173">
        <v>6175</v>
      </c>
      <c r="O29" s="173">
        <v>3293</v>
      </c>
      <c r="P29" s="173">
        <v>2882</v>
      </c>
      <c r="Q29" s="215">
        <v>6697</v>
      </c>
      <c r="R29" s="210">
        <v>3465</v>
      </c>
      <c r="S29" s="228">
        <v>3232</v>
      </c>
    </row>
    <row r="30" spans="1:19" s="171" customFormat="1" ht="16.5" customHeight="1" x14ac:dyDescent="0.15">
      <c r="A30" s="229" t="s">
        <v>32</v>
      </c>
      <c r="B30" s="217">
        <f t="shared" si="0"/>
        <v>108958</v>
      </c>
      <c r="C30" s="218">
        <f t="shared" si="1"/>
        <v>56759</v>
      </c>
      <c r="D30" s="218">
        <f t="shared" si="2"/>
        <v>52199</v>
      </c>
      <c r="E30" s="214">
        <v>6884</v>
      </c>
      <c r="F30" s="208">
        <v>3500</v>
      </c>
      <c r="G30" s="209">
        <v>3384</v>
      </c>
      <c r="H30" s="170">
        <v>23735</v>
      </c>
      <c r="I30" s="170">
        <v>12332</v>
      </c>
      <c r="J30" s="170">
        <v>11403</v>
      </c>
      <c r="K30" s="214">
        <v>15297</v>
      </c>
      <c r="L30" s="208">
        <v>7820</v>
      </c>
      <c r="M30" s="209">
        <v>7477</v>
      </c>
      <c r="N30" s="170">
        <v>32228</v>
      </c>
      <c r="O30" s="170">
        <v>16840</v>
      </c>
      <c r="P30" s="170">
        <v>15388</v>
      </c>
      <c r="Q30" s="214">
        <v>30814</v>
      </c>
      <c r="R30" s="208">
        <v>16267</v>
      </c>
      <c r="S30" s="226">
        <v>14547</v>
      </c>
    </row>
    <row r="31" spans="1:19" ht="16.5" customHeight="1" x14ac:dyDescent="0.15">
      <c r="A31" s="227" t="s">
        <v>203</v>
      </c>
      <c r="B31" s="219">
        <f t="shared" si="0"/>
        <v>20801</v>
      </c>
      <c r="C31" s="220">
        <f t="shared" si="1"/>
        <v>10803</v>
      </c>
      <c r="D31" s="220">
        <f t="shared" si="2"/>
        <v>9998</v>
      </c>
      <c r="E31" s="215">
        <v>1179</v>
      </c>
      <c r="F31" s="210">
        <v>587</v>
      </c>
      <c r="G31" s="211">
        <v>592</v>
      </c>
      <c r="H31" s="173">
        <v>4550</v>
      </c>
      <c r="I31" s="173">
        <v>2394</v>
      </c>
      <c r="J31" s="173">
        <v>2156</v>
      </c>
      <c r="K31" s="215">
        <v>2874</v>
      </c>
      <c r="L31" s="210">
        <v>1461</v>
      </c>
      <c r="M31" s="211">
        <v>1413</v>
      </c>
      <c r="N31" s="173">
        <v>5957</v>
      </c>
      <c r="O31" s="173">
        <v>3092</v>
      </c>
      <c r="P31" s="173">
        <v>2865</v>
      </c>
      <c r="Q31" s="215">
        <v>6241</v>
      </c>
      <c r="R31" s="210">
        <v>3269</v>
      </c>
      <c r="S31" s="228">
        <v>2972</v>
      </c>
    </row>
    <row r="32" spans="1:19" ht="16.5" customHeight="1" x14ac:dyDescent="0.15">
      <c r="A32" s="227" t="s">
        <v>208</v>
      </c>
      <c r="B32" s="219">
        <f t="shared" si="0"/>
        <v>21526</v>
      </c>
      <c r="C32" s="220">
        <f t="shared" si="1"/>
        <v>11273</v>
      </c>
      <c r="D32" s="220">
        <f t="shared" si="2"/>
        <v>10253</v>
      </c>
      <c r="E32" s="215">
        <v>1279</v>
      </c>
      <c r="F32" s="210">
        <v>669</v>
      </c>
      <c r="G32" s="211">
        <v>610</v>
      </c>
      <c r="H32" s="173">
        <v>4571</v>
      </c>
      <c r="I32" s="173">
        <v>2404</v>
      </c>
      <c r="J32" s="173">
        <v>2167</v>
      </c>
      <c r="K32" s="215">
        <v>3133</v>
      </c>
      <c r="L32" s="210">
        <v>1640</v>
      </c>
      <c r="M32" s="211">
        <v>1493</v>
      </c>
      <c r="N32" s="173">
        <v>6284</v>
      </c>
      <c r="O32" s="173">
        <v>3240</v>
      </c>
      <c r="P32" s="173">
        <v>3044</v>
      </c>
      <c r="Q32" s="215">
        <v>6259</v>
      </c>
      <c r="R32" s="210">
        <v>3320</v>
      </c>
      <c r="S32" s="228">
        <v>2939</v>
      </c>
    </row>
    <row r="33" spans="1:19" ht="16.5" customHeight="1" x14ac:dyDescent="0.15">
      <c r="A33" s="227" t="s">
        <v>207</v>
      </c>
      <c r="B33" s="219">
        <f t="shared" si="0"/>
        <v>22424</v>
      </c>
      <c r="C33" s="220">
        <f t="shared" si="1"/>
        <v>11649</v>
      </c>
      <c r="D33" s="220">
        <f t="shared" si="2"/>
        <v>10775</v>
      </c>
      <c r="E33" s="215">
        <v>1414</v>
      </c>
      <c r="F33" s="210">
        <v>732</v>
      </c>
      <c r="G33" s="211">
        <v>682</v>
      </c>
      <c r="H33" s="173">
        <v>4925</v>
      </c>
      <c r="I33" s="173">
        <v>2529</v>
      </c>
      <c r="J33" s="173">
        <v>2396</v>
      </c>
      <c r="K33" s="215">
        <v>3111</v>
      </c>
      <c r="L33" s="210">
        <v>1585</v>
      </c>
      <c r="M33" s="211">
        <v>1526</v>
      </c>
      <c r="N33" s="173">
        <v>6639</v>
      </c>
      <c r="O33" s="173">
        <v>3458</v>
      </c>
      <c r="P33" s="173">
        <v>3181</v>
      </c>
      <c r="Q33" s="215">
        <v>6335</v>
      </c>
      <c r="R33" s="210">
        <v>3345</v>
      </c>
      <c r="S33" s="228">
        <v>2990</v>
      </c>
    </row>
    <row r="34" spans="1:19" ht="16.5" customHeight="1" x14ac:dyDescent="0.15">
      <c r="A34" s="227" t="s">
        <v>225</v>
      </c>
      <c r="B34" s="219">
        <f t="shared" si="0"/>
        <v>21867</v>
      </c>
      <c r="C34" s="220">
        <f t="shared" si="1"/>
        <v>11458</v>
      </c>
      <c r="D34" s="220">
        <f t="shared" si="2"/>
        <v>10409</v>
      </c>
      <c r="E34" s="215">
        <v>1466</v>
      </c>
      <c r="F34" s="210">
        <v>759</v>
      </c>
      <c r="G34" s="211">
        <v>707</v>
      </c>
      <c r="H34" s="173">
        <v>4712</v>
      </c>
      <c r="I34" s="173">
        <v>2458</v>
      </c>
      <c r="J34" s="173">
        <v>2254</v>
      </c>
      <c r="K34" s="215">
        <v>3076</v>
      </c>
      <c r="L34" s="210">
        <v>1550</v>
      </c>
      <c r="M34" s="211">
        <v>1526</v>
      </c>
      <c r="N34" s="173">
        <v>6517</v>
      </c>
      <c r="O34" s="173">
        <v>3470</v>
      </c>
      <c r="P34" s="173">
        <v>3047</v>
      </c>
      <c r="Q34" s="215">
        <v>6096</v>
      </c>
      <c r="R34" s="210">
        <v>3221</v>
      </c>
      <c r="S34" s="228">
        <v>2875</v>
      </c>
    </row>
    <row r="35" spans="1:19" ht="16.5" customHeight="1" x14ac:dyDescent="0.15">
      <c r="A35" s="227" t="s">
        <v>211</v>
      </c>
      <c r="B35" s="219">
        <f t="shared" si="0"/>
        <v>22340</v>
      </c>
      <c r="C35" s="220">
        <f t="shared" si="1"/>
        <v>11576</v>
      </c>
      <c r="D35" s="220">
        <f t="shared" si="2"/>
        <v>10764</v>
      </c>
      <c r="E35" s="215">
        <v>1546</v>
      </c>
      <c r="F35" s="210">
        <v>753</v>
      </c>
      <c r="G35" s="211">
        <v>793</v>
      </c>
      <c r="H35" s="173">
        <v>4977</v>
      </c>
      <c r="I35" s="173">
        <v>2547</v>
      </c>
      <c r="J35" s="173">
        <v>2430</v>
      </c>
      <c r="K35" s="215">
        <v>3103</v>
      </c>
      <c r="L35" s="210">
        <v>1584</v>
      </c>
      <c r="M35" s="211">
        <v>1519</v>
      </c>
      <c r="N35" s="173">
        <v>6831</v>
      </c>
      <c r="O35" s="173">
        <v>3580</v>
      </c>
      <c r="P35" s="173">
        <v>3251</v>
      </c>
      <c r="Q35" s="215">
        <v>5883</v>
      </c>
      <c r="R35" s="210">
        <v>3112</v>
      </c>
      <c r="S35" s="228">
        <v>2771</v>
      </c>
    </row>
    <row r="36" spans="1:19" s="171" customFormat="1" ht="16.5" customHeight="1" x14ac:dyDescent="0.15">
      <c r="A36" s="230" t="s">
        <v>26</v>
      </c>
      <c r="B36" s="217">
        <f t="shared" si="0"/>
        <v>98490</v>
      </c>
      <c r="C36" s="218">
        <f t="shared" si="1"/>
        <v>51634</v>
      </c>
      <c r="D36" s="218">
        <f t="shared" si="2"/>
        <v>46856</v>
      </c>
      <c r="E36" s="214">
        <v>6933</v>
      </c>
      <c r="F36" s="208">
        <v>3625</v>
      </c>
      <c r="G36" s="209">
        <v>3308</v>
      </c>
      <c r="H36" s="170">
        <v>21577</v>
      </c>
      <c r="I36" s="170">
        <v>11033</v>
      </c>
      <c r="J36" s="170">
        <v>10544</v>
      </c>
      <c r="K36" s="214">
        <v>13427</v>
      </c>
      <c r="L36" s="208">
        <v>6981</v>
      </c>
      <c r="M36" s="209">
        <v>6446</v>
      </c>
      <c r="N36" s="170">
        <v>30502</v>
      </c>
      <c r="O36" s="170">
        <v>16248</v>
      </c>
      <c r="P36" s="170">
        <v>14254</v>
      </c>
      <c r="Q36" s="214">
        <v>26051</v>
      </c>
      <c r="R36" s="208">
        <v>13747</v>
      </c>
      <c r="S36" s="226">
        <v>12304</v>
      </c>
    </row>
    <row r="37" spans="1:19" ht="16.5" customHeight="1" x14ac:dyDescent="0.15">
      <c r="A37" s="231" t="s">
        <v>25</v>
      </c>
      <c r="B37" s="219">
        <f t="shared" si="0"/>
        <v>21385</v>
      </c>
      <c r="C37" s="220">
        <f t="shared" si="1"/>
        <v>11316</v>
      </c>
      <c r="D37" s="220">
        <f t="shared" si="2"/>
        <v>10069</v>
      </c>
      <c r="E37" s="215">
        <v>1558</v>
      </c>
      <c r="F37" s="210">
        <v>832</v>
      </c>
      <c r="G37" s="211">
        <v>726</v>
      </c>
      <c r="H37" s="173">
        <v>4778</v>
      </c>
      <c r="I37" s="173">
        <v>2446</v>
      </c>
      <c r="J37" s="173">
        <v>2332</v>
      </c>
      <c r="K37" s="215">
        <v>2913</v>
      </c>
      <c r="L37" s="210">
        <v>1546</v>
      </c>
      <c r="M37" s="211">
        <v>1367</v>
      </c>
      <c r="N37" s="173">
        <v>6588</v>
      </c>
      <c r="O37" s="173">
        <v>3545</v>
      </c>
      <c r="P37" s="173">
        <v>3043</v>
      </c>
      <c r="Q37" s="215">
        <v>5548</v>
      </c>
      <c r="R37" s="210">
        <v>2947</v>
      </c>
      <c r="S37" s="228">
        <v>2601</v>
      </c>
    </row>
    <row r="38" spans="1:19" ht="16.5" customHeight="1" x14ac:dyDescent="0.15">
      <c r="A38" s="231" t="s">
        <v>24</v>
      </c>
      <c r="B38" s="219">
        <f t="shared" si="0"/>
        <v>20486</v>
      </c>
      <c r="C38" s="220">
        <f t="shared" si="1"/>
        <v>10788</v>
      </c>
      <c r="D38" s="220">
        <f t="shared" si="2"/>
        <v>9698</v>
      </c>
      <c r="E38" s="215">
        <v>1406</v>
      </c>
      <c r="F38" s="210">
        <v>711</v>
      </c>
      <c r="G38" s="211">
        <v>695</v>
      </c>
      <c r="H38" s="173">
        <v>4504</v>
      </c>
      <c r="I38" s="173">
        <v>2315</v>
      </c>
      <c r="J38" s="173">
        <v>2189</v>
      </c>
      <c r="K38" s="215">
        <v>2844</v>
      </c>
      <c r="L38" s="210">
        <v>1510</v>
      </c>
      <c r="M38" s="211">
        <v>1334</v>
      </c>
      <c r="N38" s="173">
        <v>6310</v>
      </c>
      <c r="O38" s="173">
        <v>3361</v>
      </c>
      <c r="P38" s="173">
        <v>2949</v>
      </c>
      <c r="Q38" s="215">
        <v>5422</v>
      </c>
      <c r="R38" s="210">
        <v>2891</v>
      </c>
      <c r="S38" s="228">
        <v>2531</v>
      </c>
    </row>
    <row r="39" spans="1:19" ht="16.5" customHeight="1" x14ac:dyDescent="0.15">
      <c r="A39" s="231" t="s">
        <v>23</v>
      </c>
      <c r="B39" s="219">
        <f t="shared" si="0"/>
        <v>20535</v>
      </c>
      <c r="C39" s="220">
        <f t="shared" si="1"/>
        <v>10703</v>
      </c>
      <c r="D39" s="220">
        <f t="shared" si="2"/>
        <v>9832</v>
      </c>
      <c r="E39" s="215">
        <v>1446</v>
      </c>
      <c r="F39" s="210">
        <v>764</v>
      </c>
      <c r="G39" s="211">
        <v>682</v>
      </c>
      <c r="H39" s="173">
        <v>4510</v>
      </c>
      <c r="I39" s="173">
        <v>2257</v>
      </c>
      <c r="J39" s="173">
        <v>2253</v>
      </c>
      <c r="K39" s="215">
        <v>2741</v>
      </c>
      <c r="L39" s="210">
        <v>1409</v>
      </c>
      <c r="M39" s="211">
        <v>1332</v>
      </c>
      <c r="N39" s="173">
        <v>6383</v>
      </c>
      <c r="O39" s="173">
        <v>3385</v>
      </c>
      <c r="P39" s="173">
        <v>2998</v>
      </c>
      <c r="Q39" s="215">
        <v>5455</v>
      </c>
      <c r="R39" s="210">
        <v>2888</v>
      </c>
      <c r="S39" s="228">
        <v>2567</v>
      </c>
    </row>
    <row r="40" spans="1:19" ht="16.5" customHeight="1" x14ac:dyDescent="0.15">
      <c r="A40" s="227" t="s">
        <v>199</v>
      </c>
      <c r="B40" s="219">
        <f t="shared" si="0"/>
        <v>19142</v>
      </c>
      <c r="C40" s="220">
        <f t="shared" si="1"/>
        <v>9936</v>
      </c>
      <c r="D40" s="220">
        <f t="shared" si="2"/>
        <v>9206</v>
      </c>
      <c r="E40" s="215">
        <v>1304</v>
      </c>
      <c r="F40" s="210">
        <v>669</v>
      </c>
      <c r="G40" s="211">
        <v>635</v>
      </c>
      <c r="H40" s="173">
        <v>4184</v>
      </c>
      <c r="I40" s="173">
        <v>2128</v>
      </c>
      <c r="J40" s="173">
        <v>2056</v>
      </c>
      <c r="K40" s="215">
        <v>2673</v>
      </c>
      <c r="L40" s="210">
        <v>1354</v>
      </c>
      <c r="M40" s="211">
        <v>1319</v>
      </c>
      <c r="N40" s="173">
        <v>5946</v>
      </c>
      <c r="O40" s="173">
        <v>3176</v>
      </c>
      <c r="P40" s="173">
        <v>2770</v>
      </c>
      <c r="Q40" s="215">
        <v>5035</v>
      </c>
      <c r="R40" s="210">
        <v>2609</v>
      </c>
      <c r="S40" s="228">
        <v>2426</v>
      </c>
    </row>
    <row r="41" spans="1:19" ht="16.5" customHeight="1" x14ac:dyDescent="0.15">
      <c r="A41" s="227" t="s">
        <v>223</v>
      </c>
      <c r="B41" s="219">
        <f t="shared" si="0"/>
        <v>16942</v>
      </c>
      <c r="C41" s="220">
        <f t="shared" si="1"/>
        <v>8891</v>
      </c>
      <c r="D41" s="220">
        <f t="shared" si="2"/>
        <v>8051</v>
      </c>
      <c r="E41" s="215">
        <v>1219</v>
      </c>
      <c r="F41" s="210">
        <v>649</v>
      </c>
      <c r="G41" s="211">
        <v>570</v>
      </c>
      <c r="H41" s="173">
        <v>3601</v>
      </c>
      <c r="I41" s="173">
        <v>1887</v>
      </c>
      <c r="J41" s="173">
        <v>1714</v>
      </c>
      <c r="K41" s="215">
        <v>2256</v>
      </c>
      <c r="L41" s="210">
        <v>1162</v>
      </c>
      <c r="M41" s="211">
        <v>1094</v>
      </c>
      <c r="N41" s="173">
        <v>5275</v>
      </c>
      <c r="O41" s="173">
        <v>2781</v>
      </c>
      <c r="P41" s="173">
        <v>2494</v>
      </c>
      <c r="Q41" s="215">
        <v>4591</v>
      </c>
      <c r="R41" s="210">
        <v>2412</v>
      </c>
      <c r="S41" s="228">
        <v>2179</v>
      </c>
    </row>
    <row r="42" spans="1:19" s="171" customFormat="1" ht="16.5" customHeight="1" x14ac:dyDescent="0.15">
      <c r="A42" s="229" t="s">
        <v>20</v>
      </c>
      <c r="B42" s="217">
        <f t="shared" si="0"/>
        <v>83055</v>
      </c>
      <c r="C42" s="218">
        <f t="shared" si="1"/>
        <v>42471</v>
      </c>
      <c r="D42" s="218">
        <f t="shared" si="2"/>
        <v>40584</v>
      </c>
      <c r="E42" s="214">
        <v>5842</v>
      </c>
      <c r="F42" s="208">
        <v>3017</v>
      </c>
      <c r="G42" s="209">
        <v>2825</v>
      </c>
      <c r="H42" s="170">
        <v>17175</v>
      </c>
      <c r="I42" s="170">
        <v>8752</v>
      </c>
      <c r="J42" s="170">
        <v>8423</v>
      </c>
      <c r="K42" s="214">
        <v>11331</v>
      </c>
      <c r="L42" s="208">
        <v>5686</v>
      </c>
      <c r="M42" s="209">
        <v>5645</v>
      </c>
      <c r="N42" s="170">
        <v>25621</v>
      </c>
      <c r="O42" s="170">
        <v>13221</v>
      </c>
      <c r="P42" s="170">
        <v>12400</v>
      </c>
      <c r="Q42" s="214">
        <v>23086</v>
      </c>
      <c r="R42" s="208">
        <v>11795</v>
      </c>
      <c r="S42" s="226">
        <v>11291</v>
      </c>
    </row>
    <row r="43" spans="1:19" ht="16.5" customHeight="1" x14ac:dyDescent="0.15">
      <c r="A43" s="227" t="s">
        <v>202</v>
      </c>
      <c r="B43" s="219">
        <f t="shared" si="0"/>
        <v>16472</v>
      </c>
      <c r="C43" s="220">
        <f t="shared" si="1"/>
        <v>8450</v>
      </c>
      <c r="D43" s="220">
        <f t="shared" si="2"/>
        <v>8022</v>
      </c>
      <c r="E43" s="215">
        <v>1156</v>
      </c>
      <c r="F43" s="210">
        <v>603</v>
      </c>
      <c r="G43" s="211">
        <v>553</v>
      </c>
      <c r="H43" s="173">
        <v>3612</v>
      </c>
      <c r="I43" s="173">
        <v>1850</v>
      </c>
      <c r="J43" s="173">
        <v>1762</v>
      </c>
      <c r="K43" s="215">
        <v>2243</v>
      </c>
      <c r="L43" s="210">
        <v>1171</v>
      </c>
      <c r="M43" s="211">
        <v>1072</v>
      </c>
      <c r="N43" s="173">
        <v>5181</v>
      </c>
      <c r="O43" s="173">
        <v>2634</v>
      </c>
      <c r="P43" s="173">
        <v>2547</v>
      </c>
      <c r="Q43" s="215">
        <v>4280</v>
      </c>
      <c r="R43" s="210">
        <v>2192</v>
      </c>
      <c r="S43" s="228">
        <v>2088</v>
      </c>
    </row>
    <row r="44" spans="1:19" ht="16.5" customHeight="1" x14ac:dyDescent="0.15">
      <c r="A44" s="227" t="s">
        <v>226</v>
      </c>
      <c r="B44" s="219">
        <f t="shared" si="0"/>
        <v>16177</v>
      </c>
      <c r="C44" s="220">
        <f t="shared" si="1"/>
        <v>8342</v>
      </c>
      <c r="D44" s="220">
        <f t="shared" si="2"/>
        <v>7835</v>
      </c>
      <c r="E44" s="215">
        <v>1167</v>
      </c>
      <c r="F44" s="210">
        <v>609</v>
      </c>
      <c r="G44" s="211">
        <v>558</v>
      </c>
      <c r="H44" s="173">
        <v>3436</v>
      </c>
      <c r="I44" s="173">
        <v>1787</v>
      </c>
      <c r="J44" s="173">
        <v>1649</v>
      </c>
      <c r="K44" s="215">
        <v>2180</v>
      </c>
      <c r="L44" s="210">
        <v>1104</v>
      </c>
      <c r="M44" s="211">
        <v>1076</v>
      </c>
      <c r="N44" s="173">
        <v>5081</v>
      </c>
      <c r="O44" s="173">
        <v>2621</v>
      </c>
      <c r="P44" s="173">
        <v>2460</v>
      </c>
      <c r="Q44" s="215">
        <v>4313</v>
      </c>
      <c r="R44" s="210">
        <v>2221</v>
      </c>
      <c r="S44" s="228">
        <v>2092</v>
      </c>
    </row>
    <row r="45" spans="1:19" ht="16.5" customHeight="1" x14ac:dyDescent="0.15">
      <c r="A45" s="227" t="s">
        <v>230</v>
      </c>
      <c r="B45" s="219">
        <f t="shared" si="0"/>
        <v>16216</v>
      </c>
      <c r="C45" s="220">
        <f t="shared" si="1"/>
        <v>8276</v>
      </c>
      <c r="D45" s="220">
        <f t="shared" si="2"/>
        <v>7940</v>
      </c>
      <c r="E45" s="215">
        <v>1142</v>
      </c>
      <c r="F45" s="210">
        <v>588</v>
      </c>
      <c r="G45" s="211">
        <v>554</v>
      </c>
      <c r="H45" s="173">
        <v>3263</v>
      </c>
      <c r="I45" s="173">
        <v>1657</v>
      </c>
      <c r="J45" s="173">
        <v>1606</v>
      </c>
      <c r="K45" s="215">
        <v>2189</v>
      </c>
      <c r="L45" s="210">
        <v>1079</v>
      </c>
      <c r="M45" s="211">
        <v>1110</v>
      </c>
      <c r="N45" s="173">
        <v>5025</v>
      </c>
      <c r="O45" s="173">
        <v>2550</v>
      </c>
      <c r="P45" s="173">
        <v>2475</v>
      </c>
      <c r="Q45" s="215">
        <v>4597</v>
      </c>
      <c r="R45" s="210">
        <v>2402</v>
      </c>
      <c r="S45" s="228">
        <v>2195</v>
      </c>
    </row>
    <row r="46" spans="1:19" ht="16.5" customHeight="1" x14ac:dyDescent="0.15">
      <c r="A46" s="227" t="s">
        <v>229</v>
      </c>
      <c r="B46" s="219">
        <f t="shared" si="0"/>
        <v>16690</v>
      </c>
      <c r="C46" s="220">
        <f t="shared" si="1"/>
        <v>8488</v>
      </c>
      <c r="D46" s="220">
        <f t="shared" si="2"/>
        <v>8202</v>
      </c>
      <c r="E46" s="215">
        <v>1148</v>
      </c>
      <c r="F46" s="210">
        <v>580</v>
      </c>
      <c r="G46" s="211">
        <v>568</v>
      </c>
      <c r="H46" s="173">
        <v>3404</v>
      </c>
      <c r="I46" s="173">
        <v>1734</v>
      </c>
      <c r="J46" s="173">
        <v>1670</v>
      </c>
      <c r="K46" s="215">
        <v>2289</v>
      </c>
      <c r="L46" s="210">
        <v>1159</v>
      </c>
      <c r="M46" s="211">
        <v>1130</v>
      </c>
      <c r="N46" s="173">
        <v>5073</v>
      </c>
      <c r="O46" s="173">
        <v>2627</v>
      </c>
      <c r="P46" s="173">
        <v>2446</v>
      </c>
      <c r="Q46" s="215">
        <v>4776</v>
      </c>
      <c r="R46" s="210">
        <v>2388</v>
      </c>
      <c r="S46" s="228">
        <v>2388</v>
      </c>
    </row>
    <row r="47" spans="1:19" ht="16.5" customHeight="1" x14ac:dyDescent="0.15">
      <c r="A47" s="227" t="s">
        <v>233</v>
      </c>
      <c r="B47" s="219">
        <f t="shared" si="0"/>
        <v>17500</v>
      </c>
      <c r="C47" s="220">
        <f t="shared" si="1"/>
        <v>8915</v>
      </c>
      <c r="D47" s="220">
        <f t="shared" si="2"/>
        <v>8585</v>
      </c>
      <c r="E47" s="215">
        <v>1229</v>
      </c>
      <c r="F47" s="210">
        <v>637</v>
      </c>
      <c r="G47" s="211">
        <v>592</v>
      </c>
      <c r="H47" s="173">
        <v>3460</v>
      </c>
      <c r="I47" s="173">
        <v>1724</v>
      </c>
      <c r="J47" s="173">
        <v>1736</v>
      </c>
      <c r="K47" s="215">
        <v>2430</v>
      </c>
      <c r="L47" s="210">
        <v>1173</v>
      </c>
      <c r="M47" s="211">
        <v>1257</v>
      </c>
      <c r="N47" s="173">
        <v>5261</v>
      </c>
      <c r="O47" s="173">
        <v>2789</v>
      </c>
      <c r="P47" s="173">
        <v>2472</v>
      </c>
      <c r="Q47" s="215">
        <v>5120</v>
      </c>
      <c r="R47" s="210">
        <v>2592</v>
      </c>
      <c r="S47" s="228">
        <v>2528</v>
      </c>
    </row>
    <row r="48" spans="1:19" s="171" customFormat="1" ht="16.5" customHeight="1" x14ac:dyDescent="0.15">
      <c r="A48" s="229" t="s">
        <v>14</v>
      </c>
      <c r="B48" s="217">
        <f t="shared" si="0"/>
        <v>109888</v>
      </c>
      <c r="C48" s="218">
        <f t="shared" si="1"/>
        <v>55341</v>
      </c>
      <c r="D48" s="218">
        <f t="shared" si="2"/>
        <v>54547</v>
      </c>
      <c r="E48" s="214">
        <v>6678</v>
      </c>
      <c r="F48" s="208">
        <v>3547</v>
      </c>
      <c r="G48" s="209">
        <v>3131</v>
      </c>
      <c r="H48" s="170">
        <v>21727</v>
      </c>
      <c r="I48" s="170">
        <v>10773</v>
      </c>
      <c r="J48" s="170">
        <v>10954</v>
      </c>
      <c r="K48" s="214">
        <v>15852</v>
      </c>
      <c r="L48" s="208">
        <v>7735</v>
      </c>
      <c r="M48" s="209">
        <v>8117</v>
      </c>
      <c r="N48" s="170">
        <v>31921</v>
      </c>
      <c r="O48" s="170">
        <v>16487</v>
      </c>
      <c r="P48" s="170">
        <v>15434</v>
      </c>
      <c r="Q48" s="214">
        <v>33710</v>
      </c>
      <c r="R48" s="208">
        <v>16799</v>
      </c>
      <c r="S48" s="226">
        <v>16911</v>
      </c>
    </row>
    <row r="49" spans="1:19" ht="16.5" customHeight="1" x14ac:dyDescent="0.15">
      <c r="A49" s="227" t="s">
        <v>231</v>
      </c>
      <c r="B49" s="219">
        <f t="shared" si="0"/>
        <v>18374</v>
      </c>
      <c r="C49" s="220">
        <f t="shared" si="1"/>
        <v>9374</v>
      </c>
      <c r="D49" s="220">
        <f t="shared" si="2"/>
        <v>9000</v>
      </c>
      <c r="E49" s="215">
        <v>1193</v>
      </c>
      <c r="F49" s="210">
        <v>647</v>
      </c>
      <c r="G49" s="211">
        <v>546</v>
      </c>
      <c r="H49" s="173">
        <v>3677</v>
      </c>
      <c r="I49" s="173">
        <v>1837</v>
      </c>
      <c r="J49" s="173">
        <v>1840</v>
      </c>
      <c r="K49" s="215">
        <v>2601</v>
      </c>
      <c r="L49" s="210">
        <v>1274</v>
      </c>
      <c r="M49" s="211">
        <v>1327</v>
      </c>
      <c r="N49" s="173">
        <v>5515</v>
      </c>
      <c r="O49" s="173">
        <v>2941</v>
      </c>
      <c r="P49" s="173">
        <v>2574</v>
      </c>
      <c r="Q49" s="215">
        <v>5388</v>
      </c>
      <c r="R49" s="210">
        <v>2675</v>
      </c>
      <c r="S49" s="228">
        <v>2713</v>
      </c>
    </row>
    <row r="50" spans="1:19" ht="16.5" customHeight="1" x14ac:dyDescent="0.15">
      <c r="A50" s="227" t="s">
        <v>212</v>
      </c>
      <c r="B50" s="219">
        <f t="shared" si="0"/>
        <v>21052</v>
      </c>
      <c r="C50" s="220">
        <f t="shared" si="1"/>
        <v>10727</v>
      </c>
      <c r="D50" s="220">
        <f t="shared" si="2"/>
        <v>10325</v>
      </c>
      <c r="E50" s="215">
        <v>1281</v>
      </c>
      <c r="F50" s="210">
        <v>670</v>
      </c>
      <c r="G50" s="211">
        <v>611</v>
      </c>
      <c r="H50" s="173">
        <v>4171</v>
      </c>
      <c r="I50" s="173">
        <v>2099</v>
      </c>
      <c r="J50" s="173">
        <v>2072</v>
      </c>
      <c r="K50" s="215">
        <v>3027</v>
      </c>
      <c r="L50" s="210">
        <v>1501</v>
      </c>
      <c r="M50" s="211">
        <v>1526</v>
      </c>
      <c r="N50" s="173">
        <v>6270</v>
      </c>
      <c r="O50" s="173">
        <v>3245</v>
      </c>
      <c r="P50" s="173">
        <v>3025</v>
      </c>
      <c r="Q50" s="215">
        <v>6303</v>
      </c>
      <c r="R50" s="210">
        <v>3212</v>
      </c>
      <c r="S50" s="228">
        <v>3091</v>
      </c>
    </row>
    <row r="51" spans="1:19" ht="16.5" customHeight="1" x14ac:dyDescent="0.15">
      <c r="A51" s="227" t="s">
        <v>232</v>
      </c>
      <c r="B51" s="219">
        <f t="shared" si="0"/>
        <v>23487</v>
      </c>
      <c r="C51" s="220">
        <f t="shared" si="1"/>
        <v>11796</v>
      </c>
      <c r="D51" s="220">
        <f t="shared" si="2"/>
        <v>11691</v>
      </c>
      <c r="E51" s="215">
        <v>1461</v>
      </c>
      <c r="F51" s="210">
        <v>765</v>
      </c>
      <c r="G51" s="211">
        <v>696</v>
      </c>
      <c r="H51" s="173">
        <v>4559</v>
      </c>
      <c r="I51" s="173">
        <v>2253</v>
      </c>
      <c r="J51" s="173">
        <v>2306</v>
      </c>
      <c r="K51" s="215">
        <v>3407</v>
      </c>
      <c r="L51" s="210">
        <v>1649</v>
      </c>
      <c r="M51" s="211">
        <v>1758</v>
      </c>
      <c r="N51" s="173">
        <v>6789</v>
      </c>
      <c r="O51" s="173">
        <v>3537</v>
      </c>
      <c r="P51" s="173">
        <v>3252</v>
      </c>
      <c r="Q51" s="215">
        <v>7271</v>
      </c>
      <c r="R51" s="210">
        <v>3592</v>
      </c>
      <c r="S51" s="228">
        <v>3679</v>
      </c>
    </row>
    <row r="52" spans="1:19" ht="16.5" customHeight="1" x14ac:dyDescent="0.15">
      <c r="A52" s="227" t="s">
        <v>224</v>
      </c>
      <c r="B52" s="219">
        <f t="shared" si="0"/>
        <v>23515</v>
      </c>
      <c r="C52" s="220">
        <f t="shared" si="1"/>
        <v>11784</v>
      </c>
      <c r="D52" s="220">
        <f t="shared" si="2"/>
        <v>11731</v>
      </c>
      <c r="E52" s="215">
        <v>1453</v>
      </c>
      <c r="F52" s="210">
        <v>785</v>
      </c>
      <c r="G52" s="211">
        <v>668</v>
      </c>
      <c r="H52" s="173">
        <v>4634</v>
      </c>
      <c r="I52" s="173">
        <v>2301</v>
      </c>
      <c r="J52" s="173">
        <v>2333</v>
      </c>
      <c r="K52" s="215">
        <v>3452</v>
      </c>
      <c r="L52" s="210">
        <v>1664</v>
      </c>
      <c r="M52" s="211">
        <v>1788</v>
      </c>
      <c r="N52" s="173">
        <v>6678</v>
      </c>
      <c r="O52" s="173">
        <v>3386</v>
      </c>
      <c r="P52" s="173">
        <v>3292</v>
      </c>
      <c r="Q52" s="215">
        <v>7298</v>
      </c>
      <c r="R52" s="210">
        <v>3648</v>
      </c>
      <c r="S52" s="228">
        <v>3650</v>
      </c>
    </row>
    <row r="53" spans="1:19" ht="16.5" customHeight="1" x14ac:dyDescent="0.15">
      <c r="A53" s="227" t="s">
        <v>187</v>
      </c>
      <c r="B53" s="219">
        <f t="shared" si="0"/>
        <v>23460</v>
      </c>
      <c r="C53" s="220">
        <f t="shared" si="1"/>
        <v>11660</v>
      </c>
      <c r="D53" s="220">
        <f t="shared" si="2"/>
        <v>11800</v>
      </c>
      <c r="E53" s="215">
        <v>1290</v>
      </c>
      <c r="F53" s="210">
        <v>680</v>
      </c>
      <c r="G53" s="211">
        <v>610</v>
      </c>
      <c r="H53" s="173">
        <v>4686</v>
      </c>
      <c r="I53" s="173">
        <v>2283</v>
      </c>
      <c r="J53" s="173">
        <v>2403</v>
      </c>
      <c r="K53" s="215">
        <v>3365</v>
      </c>
      <c r="L53" s="210">
        <v>1647</v>
      </c>
      <c r="M53" s="211">
        <v>1718</v>
      </c>
      <c r="N53" s="173">
        <v>6669</v>
      </c>
      <c r="O53" s="173">
        <v>3378</v>
      </c>
      <c r="P53" s="173">
        <v>3291</v>
      </c>
      <c r="Q53" s="215">
        <v>7450</v>
      </c>
      <c r="R53" s="210">
        <v>3672</v>
      </c>
      <c r="S53" s="228">
        <v>3778</v>
      </c>
    </row>
    <row r="54" spans="1:19" s="171" customFormat="1" ht="16.5" customHeight="1" x14ac:dyDescent="0.15">
      <c r="A54" s="229" t="s">
        <v>9</v>
      </c>
      <c r="B54" s="217">
        <f t="shared" si="0"/>
        <v>113414</v>
      </c>
      <c r="C54" s="218">
        <f t="shared" si="1"/>
        <v>56288</v>
      </c>
      <c r="D54" s="218">
        <f t="shared" si="2"/>
        <v>57126</v>
      </c>
      <c r="E54" s="214">
        <v>6294</v>
      </c>
      <c r="F54" s="208">
        <v>3367</v>
      </c>
      <c r="G54" s="209">
        <v>2927</v>
      </c>
      <c r="H54" s="170">
        <v>22747</v>
      </c>
      <c r="I54" s="170">
        <v>10935</v>
      </c>
      <c r="J54" s="170">
        <v>11812</v>
      </c>
      <c r="K54" s="214">
        <v>16266</v>
      </c>
      <c r="L54" s="208">
        <v>8041</v>
      </c>
      <c r="M54" s="209">
        <v>8225</v>
      </c>
      <c r="N54" s="170">
        <v>31537</v>
      </c>
      <c r="O54" s="170">
        <v>15977</v>
      </c>
      <c r="P54" s="170">
        <v>15560</v>
      </c>
      <c r="Q54" s="214">
        <v>36570</v>
      </c>
      <c r="R54" s="208">
        <v>17968</v>
      </c>
      <c r="S54" s="226">
        <v>18602</v>
      </c>
    </row>
    <row r="55" spans="1:19" ht="16.5" customHeight="1" x14ac:dyDescent="0.15">
      <c r="A55" s="227" t="s">
        <v>188</v>
      </c>
      <c r="B55" s="219">
        <f t="shared" si="0"/>
        <v>23982</v>
      </c>
      <c r="C55" s="220">
        <f t="shared" si="1"/>
        <v>11715</v>
      </c>
      <c r="D55" s="220">
        <f t="shared" si="2"/>
        <v>12267</v>
      </c>
      <c r="E55" s="215">
        <v>1338</v>
      </c>
      <c r="F55" s="210">
        <v>703</v>
      </c>
      <c r="G55" s="211">
        <v>635</v>
      </c>
      <c r="H55" s="173">
        <v>4715</v>
      </c>
      <c r="I55" s="173">
        <v>2190</v>
      </c>
      <c r="J55" s="173">
        <v>2525</v>
      </c>
      <c r="K55" s="215">
        <v>3427</v>
      </c>
      <c r="L55" s="210">
        <v>1671</v>
      </c>
      <c r="M55" s="211">
        <v>1756</v>
      </c>
      <c r="N55" s="173">
        <v>6770</v>
      </c>
      <c r="O55" s="173">
        <v>3426</v>
      </c>
      <c r="P55" s="173">
        <v>3344</v>
      </c>
      <c r="Q55" s="215">
        <v>7732</v>
      </c>
      <c r="R55" s="210">
        <v>3725</v>
      </c>
      <c r="S55" s="228">
        <v>4007</v>
      </c>
    </row>
    <row r="56" spans="1:19" ht="16.5" customHeight="1" x14ac:dyDescent="0.15">
      <c r="A56" s="227" t="s">
        <v>186</v>
      </c>
      <c r="B56" s="219">
        <f t="shared" si="0"/>
        <v>20999</v>
      </c>
      <c r="C56" s="220">
        <f t="shared" si="1"/>
        <v>10560</v>
      </c>
      <c r="D56" s="220">
        <f t="shared" si="2"/>
        <v>10439</v>
      </c>
      <c r="E56" s="215">
        <v>1199</v>
      </c>
      <c r="F56" s="210">
        <v>668</v>
      </c>
      <c r="G56" s="211">
        <v>531</v>
      </c>
      <c r="H56" s="173">
        <v>4147</v>
      </c>
      <c r="I56" s="173">
        <v>2045</v>
      </c>
      <c r="J56" s="173">
        <v>2102</v>
      </c>
      <c r="K56" s="215">
        <v>3037</v>
      </c>
      <c r="L56" s="210">
        <v>1505</v>
      </c>
      <c r="M56" s="211">
        <v>1532</v>
      </c>
      <c r="N56" s="173">
        <v>5876</v>
      </c>
      <c r="O56" s="173">
        <v>2993</v>
      </c>
      <c r="P56" s="173">
        <v>2883</v>
      </c>
      <c r="Q56" s="215">
        <v>6740</v>
      </c>
      <c r="R56" s="210">
        <v>3349</v>
      </c>
      <c r="S56" s="228">
        <v>3391</v>
      </c>
    </row>
    <row r="57" spans="1:19" ht="16.5" customHeight="1" x14ac:dyDescent="0.15">
      <c r="A57" s="227" t="s">
        <v>185</v>
      </c>
      <c r="B57" s="219">
        <f t="shared" si="0"/>
        <v>22929</v>
      </c>
      <c r="C57" s="220">
        <f t="shared" si="1"/>
        <v>11282</v>
      </c>
      <c r="D57" s="220">
        <f t="shared" si="2"/>
        <v>11647</v>
      </c>
      <c r="E57" s="215">
        <v>1302</v>
      </c>
      <c r="F57" s="210">
        <v>675</v>
      </c>
      <c r="G57" s="211">
        <v>627</v>
      </c>
      <c r="H57" s="173">
        <v>4600</v>
      </c>
      <c r="I57" s="173">
        <v>2199</v>
      </c>
      <c r="J57" s="173">
        <v>2401</v>
      </c>
      <c r="K57" s="215">
        <v>3404</v>
      </c>
      <c r="L57" s="210">
        <v>1670</v>
      </c>
      <c r="M57" s="211">
        <v>1734</v>
      </c>
      <c r="N57" s="173">
        <v>6239</v>
      </c>
      <c r="O57" s="173">
        <v>3125</v>
      </c>
      <c r="P57" s="173">
        <v>3114</v>
      </c>
      <c r="Q57" s="215">
        <v>7384</v>
      </c>
      <c r="R57" s="210">
        <v>3613</v>
      </c>
      <c r="S57" s="228">
        <v>3771</v>
      </c>
    </row>
    <row r="58" spans="1:19" ht="16.5" customHeight="1" x14ac:dyDescent="0.15">
      <c r="A58" s="227" t="s">
        <v>183</v>
      </c>
      <c r="B58" s="219">
        <f t="shared" si="0"/>
        <v>22848</v>
      </c>
      <c r="C58" s="220">
        <f t="shared" si="1"/>
        <v>11469</v>
      </c>
      <c r="D58" s="220">
        <f t="shared" si="2"/>
        <v>11379</v>
      </c>
      <c r="E58" s="215">
        <v>1288</v>
      </c>
      <c r="F58" s="210">
        <v>703</v>
      </c>
      <c r="G58" s="211">
        <v>585</v>
      </c>
      <c r="H58" s="173">
        <v>4662</v>
      </c>
      <c r="I58" s="173">
        <v>2280</v>
      </c>
      <c r="J58" s="173">
        <v>2382</v>
      </c>
      <c r="K58" s="215">
        <v>3211</v>
      </c>
      <c r="L58" s="210">
        <v>1617</v>
      </c>
      <c r="M58" s="211">
        <v>1594</v>
      </c>
      <c r="N58" s="173">
        <v>6252</v>
      </c>
      <c r="O58" s="173">
        <v>3156</v>
      </c>
      <c r="P58" s="173">
        <v>3096</v>
      </c>
      <c r="Q58" s="215">
        <v>7435</v>
      </c>
      <c r="R58" s="210">
        <v>3713</v>
      </c>
      <c r="S58" s="228">
        <v>3722</v>
      </c>
    </row>
    <row r="59" spans="1:19" ht="16.5" customHeight="1" x14ac:dyDescent="0.15">
      <c r="A59" s="227" t="s">
        <v>184</v>
      </c>
      <c r="B59" s="219">
        <f t="shared" si="0"/>
        <v>22656</v>
      </c>
      <c r="C59" s="220">
        <f t="shared" si="1"/>
        <v>11262</v>
      </c>
      <c r="D59" s="220">
        <f t="shared" si="2"/>
        <v>11394</v>
      </c>
      <c r="E59" s="215">
        <v>1167</v>
      </c>
      <c r="F59" s="210">
        <v>618</v>
      </c>
      <c r="G59" s="211">
        <v>549</v>
      </c>
      <c r="H59" s="173">
        <v>4623</v>
      </c>
      <c r="I59" s="173">
        <v>2221</v>
      </c>
      <c r="J59" s="173">
        <v>2402</v>
      </c>
      <c r="K59" s="215">
        <v>3187</v>
      </c>
      <c r="L59" s="210">
        <v>1578</v>
      </c>
      <c r="M59" s="211">
        <v>1609</v>
      </c>
      <c r="N59" s="173">
        <v>6400</v>
      </c>
      <c r="O59" s="173">
        <v>3277</v>
      </c>
      <c r="P59" s="173">
        <v>3123</v>
      </c>
      <c r="Q59" s="215">
        <v>7279</v>
      </c>
      <c r="R59" s="210">
        <v>3568</v>
      </c>
      <c r="S59" s="228">
        <v>3711</v>
      </c>
    </row>
    <row r="60" spans="1:19" s="171" customFormat="1" ht="16.5" customHeight="1" x14ac:dyDescent="0.15">
      <c r="A60" s="229" t="s">
        <v>59</v>
      </c>
      <c r="B60" s="217">
        <f t="shared" si="0"/>
        <v>131152</v>
      </c>
      <c r="C60" s="218">
        <f t="shared" si="1"/>
        <v>65095</v>
      </c>
      <c r="D60" s="218">
        <f t="shared" si="2"/>
        <v>66057</v>
      </c>
      <c r="E60" s="214">
        <v>7386</v>
      </c>
      <c r="F60" s="208">
        <v>3786</v>
      </c>
      <c r="G60" s="209">
        <v>3600</v>
      </c>
      <c r="H60" s="170">
        <v>27674</v>
      </c>
      <c r="I60" s="170">
        <v>13387</v>
      </c>
      <c r="J60" s="170">
        <v>14287</v>
      </c>
      <c r="K60" s="214">
        <v>18136</v>
      </c>
      <c r="L60" s="208">
        <v>8829</v>
      </c>
      <c r="M60" s="209">
        <v>9307</v>
      </c>
      <c r="N60" s="170">
        <v>37114</v>
      </c>
      <c r="O60" s="170">
        <v>18340</v>
      </c>
      <c r="P60" s="170">
        <v>18774</v>
      </c>
      <c r="Q60" s="214">
        <v>40842</v>
      </c>
      <c r="R60" s="208">
        <v>20753</v>
      </c>
      <c r="S60" s="226">
        <v>20089</v>
      </c>
    </row>
    <row r="61" spans="1:19" ht="16.5" customHeight="1" x14ac:dyDescent="0.15">
      <c r="A61" s="227" t="s">
        <v>182</v>
      </c>
      <c r="B61" s="219">
        <f t="shared" si="0"/>
        <v>25674</v>
      </c>
      <c r="C61" s="220">
        <f t="shared" si="1"/>
        <v>12823</v>
      </c>
      <c r="D61" s="220">
        <f t="shared" si="2"/>
        <v>12851</v>
      </c>
      <c r="E61" s="215">
        <v>1320</v>
      </c>
      <c r="F61" s="210">
        <v>686</v>
      </c>
      <c r="G61" s="211">
        <v>634</v>
      </c>
      <c r="H61" s="173">
        <v>5357</v>
      </c>
      <c r="I61" s="173">
        <v>2621</v>
      </c>
      <c r="J61" s="173">
        <v>2736</v>
      </c>
      <c r="K61" s="215">
        <v>3553</v>
      </c>
      <c r="L61" s="210">
        <v>1751</v>
      </c>
      <c r="M61" s="211">
        <v>1802</v>
      </c>
      <c r="N61" s="173">
        <v>7227</v>
      </c>
      <c r="O61" s="173">
        <v>3642</v>
      </c>
      <c r="P61" s="173">
        <v>3585</v>
      </c>
      <c r="Q61" s="215">
        <v>8217</v>
      </c>
      <c r="R61" s="210">
        <v>4123</v>
      </c>
      <c r="S61" s="228">
        <v>4094</v>
      </c>
    </row>
    <row r="62" spans="1:19" ht="16.5" customHeight="1" x14ac:dyDescent="0.15">
      <c r="A62" s="227" t="s">
        <v>181</v>
      </c>
      <c r="B62" s="219">
        <f t="shared" si="0"/>
        <v>25960</v>
      </c>
      <c r="C62" s="220">
        <f t="shared" si="1"/>
        <v>12787</v>
      </c>
      <c r="D62" s="220">
        <f t="shared" si="2"/>
        <v>13173</v>
      </c>
      <c r="E62" s="215">
        <v>1499</v>
      </c>
      <c r="F62" s="210">
        <v>770</v>
      </c>
      <c r="G62" s="211">
        <v>729</v>
      </c>
      <c r="H62" s="173">
        <v>5376</v>
      </c>
      <c r="I62" s="173">
        <v>2569</v>
      </c>
      <c r="J62" s="173">
        <v>2807</v>
      </c>
      <c r="K62" s="215">
        <v>3592</v>
      </c>
      <c r="L62" s="210">
        <v>1727</v>
      </c>
      <c r="M62" s="211">
        <v>1865</v>
      </c>
      <c r="N62" s="173">
        <v>7262</v>
      </c>
      <c r="O62" s="173">
        <v>3629</v>
      </c>
      <c r="P62" s="173">
        <v>3633</v>
      </c>
      <c r="Q62" s="215">
        <v>8231</v>
      </c>
      <c r="R62" s="210">
        <v>4092</v>
      </c>
      <c r="S62" s="228">
        <v>4139</v>
      </c>
    </row>
    <row r="63" spans="1:19" ht="16.5" customHeight="1" x14ac:dyDescent="0.15">
      <c r="A63" s="227" t="s">
        <v>180</v>
      </c>
      <c r="B63" s="219">
        <f t="shared" si="0"/>
        <v>26056</v>
      </c>
      <c r="C63" s="220">
        <f t="shared" si="1"/>
        <v>12960</v>
      </c>
      <c r="D63" s="220">
        <f t="shared" si="2"/>
        <v>13096</v>
      </c>
      <c r="E63" s="215">
        <v>1479</v>
      </c>
      <c r="F63" s="210">
        <v>767</v>
      </c>
      <c r="G63" s="211">
        <v>712</v>
      </c>
      <c r="H63" s="173">
        <v>5568</v>
      </c>
      <c r="I63" s="173">
        <v>2652</v>
      </c>
      <c r="J63" s="173">
        <v>2916</v>
      </c>
      <c r="K63" s="215">
        <v>3622</v>
      </c>
      <c r="L63" s="210">
        <v>1789</v>
      </c>
      <c r="M63" s="211">
        <v>1833</v>
      </c>
      <c r="N63" s="173">
        <v>7348</v>
      </c>
      <c r="O63" s="173">
        <v>3649</v>
      </c>
      <c r="P63" s="173">
        <v>3699</v>
      </c>
      <c r="Q63" s="215">
        <v>8039</v>
      </c>
      <c r="R63" s="210">
        <v>4103</v>
      </c>
      <c r="S63" s="228">
        <v>3936</v>
      </c>
    </row>
    <row r="64" spans="1:19" ht="16.5" customHeight="1" x14ac:dyDescent="0.15">
      <c r="A64" s="227" t="s">
        <v>179</v>
      </c>
      <c r="B64" s="219">
        <f t="shared" si="0"/>
        <v>27020</v>
      </c>
      <c r="C64" s="220">
        <f t="shared" si="1"/>
        <v>13376</v>
      </c>
      <c r="D64" s="220">
        <f t="shared" si="2"/>
        <v>13644</v>
      </c>
      <c r="E64" s="215">
        <v>1490</v>
      </c>
      <c r="F64" s="210">
        <v>759</v>
      </c>
      <c r="G64" s="211">
        <v>731</v>
      </c>
      <c r="H64" s="173">
        <v>5720</v>
      </c>
      <c r="I64" s="173">
        <v>2737</v>
      </c>
      <c r="J64" s="173">
        <v>2983</v>
      </c>
      <c r="K64" s="215">
        <v>3776</v>
      </c>
      <c r="L64" s="210">
        <v>1855</v>
      </c>
      <c r="M64" s="211">
        <v>1921</v>
      </c>
      <c r="N64" s="173">
        <v>7690</v>
      </c>
      <c r="O64" s="173">
        <v>3725</v>
      </c>
      <c r="P64" s="173">
        <v>3965</v>
      </c>
      <c r="Q64" s="215">
        <v>8344</v>
      </c>
      <c r="R64" s="210">
        <v>4300</v>
      </c>
      <c r="S64" s="228">
        <v>4044</v>
      </c>
    </row>
    <row r="65" spans="1:19" ht="16.5" customHeight="1" x14ac:dyDescent="0.15">
      <c r="A65" s="227" t="s">
        <v>143</v>
      </c>
      <c r="B65" s="219">
        <f t="shared" si="0"/>
        <v>26442</v>
      </c>
      <c r="C65" s="220">
        <f t="shared" si="1"/>
        <v>13149</v>
      </c>
      <c r="D65" s="220">
        <f t="shared" si="2"/>
        <v>13293</v>
      </c>
      <c r="E65" s="215">
        <v>1598</v>
      </c>
      <c r="F65" s="210">
        <v>804</v>
      </c>
      <c r="G65" s="211">
        <v>794</v>
      </c>
      <c r="H65" s="173">
        <v>5653</v>
      </c>
      <c r="I65" s="173">
        <v>2808</v>
      </c>
      <c r="J65" s="173">
        <v>2845</v>
      </c>
      <c r="K65" s="215">
        <v>3593</v>
      </c>
      <c r="L65" s="210">
        <v>1707</v>
      </c>
      <c r="M65" s="211">
        <v>1886</v>
      </c>
      <c r="N65" s="173">
        <v>7587</v>
      </c>
      <c r="O65" s="173">
        <v>3695</v>
      </c>
      <c r="P65" s="173">
        <v>3892</v>
      </c>
      <c r="Q65" s="215">
        <v>8011</v>
      </c>
      <c r="R65" s="210">
        <v>4135</v>
      </c>
      <c r="S65" s="228">
        <v>3876</v>
      </c>
    </row>
    <row r="66" spans="1:19" s="171" customFormat="1" ht="16.5" customHeight="1" x14ac:dyDescent="0.15">
      <c r="A66" s="229" t="s">
        <v>65</v>
      </c>
      <c r="B66" s="217">
        <f t="shared" si="0"/>
        <v>122103</v>
      </c>
      <c r="C66" s="218">
        <f t="shared" si="1"/>
        <v>60586</v>
      </c>
      <c r="D66" s="218">
        <f t="shared" si="2"/>
        <v>61517</v>
      </c>
      <c r="E66" s="214">
        <v>7361</v>
      </c>
      <c r="F66" s="208">
        <v>3698</v>
      </c>
      <c r="G66" s="209">
        <v>3663</v>
      </c>
      <c r="H66" s="170">
        <v>26171</v>
      </c>
      <c r="I66" s="170">
        <v>12907</v>
      </c>
      <c r="J66" s="170">
        <v>13264</v>
      </c>
      <c r="K66" s="214">
        <v>17036</v>
      </c>
      <c r="L66" s="208">
        <v>8193</v>
      </c>
      <c r="M66" s="209">
        <v>8843</v>
      </c>
      <c r="N66" s="170">
        <v>36957</v>
      </c>
      <c r="O66" s="170">
        <v>18116</v>
      </c>
      <c r="P66" s="170">
        <v>18841</v>
      </c>
      <c r="Q66" s="214">
        <v>34578</v>
      </c>
      <c r="R66" s="208">
        <v>17672</v>
      </c>
      <c r="S66" s="226">
        <v>16906</v>
      </c>
    </row>
    <row r="67" spans="1:19" ht="16.5" customHeight="1" x14ac:dyDescent="0.15">
      <c r="A67" s="227" t="s">
        <v>178</v>
      </c>
      <c r="B67" s="219">
        <f t="shared" si="0"/>
        <v>25120</v>
      </c>
      <c r="C67" s="220">
        <f t="shared" si="1"/>
        <v>12485</v>
      </c>
      <c r="D67" s="220">
        <f t="shared" si="2"/>
        <v>12635</v>
      </c>
      <c r="E67" s="215">
        <v>1490</v>
      </c>
      <c r="F67" s="210">
        <v>749</v>
      </c>
      <c r="G67" s="211">
        <v>741</v>
      </c>
      <c r="H67" s="173">
        <v>5553</v>
      </c>
      <c r="I67" s="173">
        <v>2713</v>
      </c>
      <c r="J67" s="173">
        <v>2840</v>
      </c>
      <c r="K67" s="215">
        <v>3401</v>
      </c>
      <c r="L67" s="210">
        <v>1673</v>
      </c>
      <c r="M67" s="211">
        <v>1728</v>
      </c>
      <c r="N67" s="173">
        <v>7330</v>
      </c>
      <c r="O67" s="173">
        <v>3540</v>
      </c>
      <c r="P67" s="173">
        <v>3790</v>
      </c>
      <c r="Q67" s="215">
        <v>7346</v>
      </c>
      <c r="R67" s="210">
        <v>3810</v>
      </c>
      <c r="S67" s="228">
        <v>3536</v>
      </c>
    </row>
    <row r="68" spans="1:19" ht="16.5" customHeight="1" x14ac:dyDescent="0.15">
      <c r="A68" s="227" t="s">
        <v>194</v>
      </c>
      <c r="B68" s="219">
        <f t="shared" si="0"/>
        <v>26455</v>
      </c>
      <c r="C68" s="220">
        <f t="shared" si="1"/>
        <v>13039</v>
      </c>
      <c r="D68" s="220">
        <f t="shared" si="2"/>
        <v>13416</v>
      </c>
      <c r="E68" s="215">
        <v>1544</v>
      </c>
      <c r="F68" s="210">
        <v>774</v>
      </c>
      <c r="G68" s="211">
        <v>770</v>
      </c>
      <c r="H68" s="173">
        <v>5609</v>
      </c>
      <c r="I68" s="173">
        <v>2743</v>
      </c>
      <c r="J68" s="173">
        <v>2866</v>
      </c>
      <c r="K68" s="215">
        <v>3685</v>
      </c>
      <c r="L68" s="210">
        <v>1759</v>
      </c>
      <c r="M68" s="211">
        <v>1926</v>
      </c>
      <c r="N68" s="173">
        <v>7902</v>
      </c>
      <c r="O68" s="173">
        <v>3924</v>
      </c>
      <c r="P68" s="173">
        <v>3978</v>
      </c>
      <c r="Q68" s="215">
        <v>7715</v>
      </c>
      <c r="R68" s="210">
        <v>3839</v>
      </c>
      <c r="S68" s="228">
        <v>3876</v>
      </c>
    </row>
    <row r="69" spans="1:19" ht="16.5" customHeight="1" x14ac:dyDescent="0.15">
      <c r="A69" s="227" t="s">
        <v>140</v>
      </c>
      <c r="B69" s="219">
        <f t="shared" si="0"/>
        <v>24056</v>
      </c>
      <c r="C69" s="220">
        <f t="shared" si="1"/>
        <v>11838</v>
      </c>
      <c r="D69" s="220">
        <f t="shared" si="2"/>
        <v>12218</v>
      </c>
      <c r="E69" s="215">
        <v>1385</v>
      </c>
      <c r="F69" s="210">
        <v>700</v>
      </c>
      <c r="G69" s="211">
        <v>685</v>
      </c>
      <c r="H69" s="173">
        <v>5260</v>
      </c>
      <c r="I69" s="173">
        <v>2570</v>
      </c>
      <c r="J69" s="173">
        <v>2690</v>
      </c>
      <c r="K69" s="215">
        <v>3412</v>
      </c>
      <c r="L69" s="210">
        <v>1599</v>
      </c>
      <c r="M69" s="211">
        <v>1813</v>
      </c>
      <c r="N69" s="173">
        <v>7304</v>
      </c>
      <c r="O69" s="173">
        <v>3518</v>
      </c>
      <c r="P69" s="173">
        <v>3786</v>
      </c>
      <c r="Q69" s="215">
        <v>6695</v>
      </c>
      <c r="R69" s="210">
        <v>3451</v>
      </c>
      <c r="S69" s="228">
        <v>3244</v>
      </c>
    </row>
    <row r="70" spans="1:19" ht="16.5" customHeight="1" x14ac:dyDescent="0.15">
      <c r="A70" s="227" t="s">
        <v>173</v>
      </c>
      <c r="B70" s="219">
        <f t="shared" ref="B70:B126" si="3">SUM(E70,H70,K70,N70,Q70)</f>
        <v>23266</v>
      </c>
      <c r="C70" s="220">
        <f t="shared" ref="C70:C126" si="4">SUM(F70,I70,L70,O70,R70)</f>
        <v>11874</v>
      </c>
      <c r="D70" s="220">
        <f t="shared" ref="D70:D126" si="5">SUM(G70,J70,M70,P70,S70)</f>
        <v>11392</v>
      </c>
      <c r="E70" s="215">
        <v>1447</v>
      </c>
      <c r="F70" s="210">
        <v>736</v>
      </c>
      <c r="G70" s="211">
        <v>711</v>
      </c>
      <c r="H70" s="173">
        <v>4959</v>
      </c>
      <c r="I70" s="173">
        <v>2493</v>
      </c>
      <c r="J70" s="173">
        <v>2466</v>
      </c>
      <c r="K70" s="215">
        <v>3217</v>
      </c>
      <c r="L70" s="210">
        <v>1600</v>
      </c>
      <c r="M70" s="211">
        <v>1617</v>
      </c>
      <c r="N70" s="173">
        <v>7178</v>
      </c>
      <c r="O70" s="173">
        <v>3657</v>
      </c>
      <c r="P70" s="173">
        <v>3521</v>
      </c>
      <c r="Q70" s="215">
        <v>6465</v>
      </c>
      <c r="R70" s="210">
        <v>3388</v>
      </c>
      <c r="S70" s="228">
        <v>3077</v>
      </c>
    </row>
    <row r="71" spans="1:19" ht="16.5" customHeight="1" x14ac:dyDescent="0.15">
      <c r="A71" s="227" t="s">
        <v>193</v>
      </c>
      <c r="B71" s="219">
        <f t="shared" si="3"/>
        <v>23206</v>
      </c>
      <c r="C71" s="220">
        <f t="shared" si="4"/>
        <v>11350</v>
      </c>
      <c r="D71" s="220">
        <f t="shared" si="5"/>
        <v>11856</v>
      </c>
      <c r="E71" s="215">
        <v>1495</v>
      </c>
      <c r="F71" s="210">
        <v>739</v>
      </c>
      <c r="G71" s="211">
        <v>756</v>
      </c>
      <c r="H71" s="173">
        <v>4790</v>
      </c>
      <c r="I71" s="173">
        <v>2388</v>
      </c>
      <c r="J71" s="173">
        <v>2402</v>
      </c>
      <c r="K71" s="215">
        <v>3321</v>
      </c>
      <c r="L71" s="210">
        <v>1562</v>
      </c>
      <c r="M71" s="211">
        <v>1759</v>
      </c>
      <c r="N71" s="173">
        <v>7243</v>
      </c>
      <c r="O71" s="173">
        <v>3477</v>
      </c>
      <c r="P71" s="173">
        <v>3766</v>
      </c>
      <c r="Q71" s="215">
        <v>6357</v>
      </c>
      <c r="R71" s="210">
        <v>3184</v>
      </c>
      <c r="S71" s="228">
        <v>3173</v>
      </c>
    </row>
    <row r="72" spans="1:19" s="171" customFormat="1" ht="16.5" customHeight="1" x14ac:dyDescent="0.15">
      <c r="A72" s="229" t="s">
        <v>71</v>
      </c>
      <c r="B72" s="217">
        <f t="shared" si="3"/>
        <v>111177</v>
      </c>
      <c r="C72" s="218">
        <f t="shared" si="4"/>
        <v>54867</v>
      </c>
      <c r="D72" s="218">
        <f t="shared" si="5"/>
        <v>56310</v>
      </c>
      <c r="E72" s="214">
        <v>8016</v>
      </c>
      <c r="F72" s="208">
        <v>3865</v>
      </c>
      <c r="G72" s="209">
        <v>4151</v>
      </c>
      <c r="H72" s="170">
        <v>23454</v>
      </c>
      <c r="I72" s="170">
        <v>11358</v>
      </c>
      <c r="J72" s="170">
        <v>12096</v>
      </c>
      <c r="K72" s="214">
        <v>16843</v>
      </c>
      <c r="L72" s="208">
        <v>7785</v>
      </c>
      <c r="M72" s="209">
        <v>9058</v>
      </c>
      <c r="N72" s="170">
        <v>35802</v>
      </c>
      <c r="O72" s="170">
        <v>17301</v>
      </c>
      <c r="P72" s="170">
        <v>18501</v>
      </c>
      <c r="Q72" s="214">
        <v>27062</v>
      </c>
      <c r="R72" s="208">
        <v>14558</v>
      </c>
      <c r="S72" s="226">
        <v>12504</v>
      </c>
    </row>
    <row r="73" spans="1:19" ht="16.5" customHeight="1" x14ac:dyDescent="0.15">
      <c r="A73" s="227" t="s">
        <v>141</v>
      </c>
      <c r="B73" s="219">
        <f t="shared" si="3"/>
        <v>21694</v>
      </c>
      <c r="C73" s="220">
        <f t="shared" si="4"/>
        <v>10838</v>
      </c>
      <c r="D73" s="220">
        <f t="shared" si="5"/>
        <v>10856</v>
      </c>
      <c r="E73" s="215">
        <v>1419</v>
      </c>
      <c r="F73" s="210">
        <v>678</v>
      </c>
      <c r="G73" s="211">
        <v>741</v>
      </c>
      <c r="H73" s="173">
        <v>4698</v>
      </c>
      <c r="I73" s="173">
        <v>2321</v>
      </c>
      <c r="J73" s="173">
        <v>2377</v>
      </c>
      <c r="K73" s="215">
        <v>3142</v>
      </c>
      <c r="L73" s="210">
        <v>1486</v>
      </c>
      <c r="M73" s="211">
        <v>1656</v>
      </c>
      <c r="N73" s="173">
        <v>6821</v>
      </c>
      <c r="O73" s="173">
        <v>3332</v>
      </c>
      <c r="P73" s="173">
        <v>3489</v>
      </c>
      <c r="Q73" s="215">
        <v>5614</v>
      </c>
      <c r="R73" s="210">
        <v>3021</v>
      </c>
      <c r="S73" s="228">
        <v>2593</v>
      </c>
    </row>
    <row r="74" spans="1:19" ht="16.5" customHeight="1" x14ac:dyDescent="0.15">
      <c r="A74" s="227" t="s">
        <v>175</v>
      </c>
      <c r="B74" s="219">
        <f t="shared" si="3"/>
        <v>21775</v>
      </c>
      <c r="C74" s="220">
        <f t="shared" si="4"/>
        <v>10848</v>
      </c>
      <c r="D74" s="220">
        <f t="shared" si="5"/>
        <v>10927</v>
      </c>
      <c r="E74" s="215">
        <v>1566</v>
      </c>
      <c r="F74" s="210">
        <v>781</v>
      </c>
      <c r="G74" s="211">
        <v>785</v>
      </c>
      <c r="H74" s="173">
        <v>4560</v>
      </c>
      <c r="I74" s="173">
        <v>2219</v>
      </c>
      <c r="J74" s="173">
        <v>2341</v>
      </c>
      <c r="K74" s="215">
        <v>3157</v>
      </c>
      <c r="L74" s="210">
        <v>1507</v>
      </c>
      <c r="M74" s="211">
        <v>1650</v>
      </c>
      <c r="N74" s="173">
        <v>6919</v>
      </c>
      <c r="O74" s="173">
        <v>3337</v>
      </c>
      <c r="P74" s="173">
        <v>3582</v>
      </c>
      <c r="Q74" s="215">
        <v>5573</v>
      </c>
      <c r="R74" s="210">
        <v>3004</v>
      </c>
      <c r="S74" s="228">
        <v>2569</v>
      </c>
    </row>
    <row r="75" spans="1:19" ht="16.5" customHeight="1" x14ac:dyDescent="0.15">
      <c r="A75" s="227" t="s">
        <v>144</v>
      </c>
      <c r="B75" s="219">
        <f t="shared" si="3"/>
        <v>21739</v>
      </c>
      <c r="C75" s="220">
        <f t="shared" si="4"/>
        <v>10839</v>
      </c>
      <c r="D75" s="220">
        <f t="shared" si="5"/>
        <v>10900</v>
      </c>
      <c r="E75" s="215">
        <v>1537</v>
      </c>
      <c r="F75" s="210">
        <v>749</v>
      </c>
      <c r="G75" s="211">
        <v>788</v>
      </c>
      <c r="H75" s="173">
        <v>4600</v>
      </c>
      <c r="I75" s="173">
        <v>2194</v>
      </c>
      <c r="J75" s="173">
        <v>2406</v>
      </c>
      <c r="K75" s="215">
        <v>3330</v>
      </c>
      <c r="L75" s="210">
        <v>1542</v>
      </c>
      <c r="M75" s="211">
        <v>1788</v>
      </c>
      <c r="N75" s="173">
        <v>6980</v>
      </c>
      <c r="O75" s="173">
        <v>3406</v>
      </c>
      <c r="P75" s="173">
        <v>3574</v>
      </c>
      <c r="Q75" s="215">
        <v>5292</v>
      </c>
      <c r="R75" s="210">
        <v>2948</v>
      </c>
      <c r="S75" s="228">
        <v>2344</v>
      </c>
    </row>
    <row r="76" spans="1:19" ht="16.5" customHeight="1" x14ac:dyDescent="0.15">
      <c r="A76" s="227" t="s">
        <v>174</v>
      </c>
      <c r="B76" s="219">
        <f t="shared" si="3"/>
        <v>22107</v>
      </c>
      <c r="C76" s="220">
        <f t="shared" si="4"/>
        <v>10805</v>
      </c>
      <c r="D76" s="220">
        <f t="shared" si="5"/>
        <v>11302</v>
      </c>
      <c r="E76" s="215">
        <v>1637</v>
      </c>
      <c r="F76" s="210">
        <v>785</v>
      </c>
      <c r="G76" s="211">
        <v>852</v>
      </c>
      <c r="H76" s="173">
        <v>4599</v>
      </c>
      <c r="I76" s="173">
        <v>2236</v>
      </c>
      <c r="J76" s="173">
        <v>2363</v>
      </c>
      <c r="K76" s="215">
        <v>3460</v>
      </c>
      <c r="L76" s="210">
        <v>1555</v>
      </c>
      <c r="M76" s="211">
        <v>1905</v>
      </c>
      <c r="N76" s="173">
        <v>7250</v>
      </c>
      <c r="O76" s="173">
        <v>3492</v>
      </c>
      <c r="P76" s="173">
        <v>3758</v>
      </c>
      <c r="Q76" s="215">
        <v>5161</v>
      </c>
      <c r="R76" s="210">
        <v>2737</v>
      </c>
      <c r="S76" s="228">
        <v>2424</v>
      </c>
    </row>
    <row r="77" spans="1:19" ht="16.5" customHeight="1" x14ac:dyDescent="0.15">
      <c r="A77" s="227" t="s">
        <v>142</v>
      </c>
      <c r="B77" s="219">
        <f t="shared" si="3"/>
        <v>23862</v>
      </c>
      <c r="C77" s="220">
        <f t="shared" si="4"/>
        <v>11537</v>
      </c>
      <c r="D77" s="220">
        <f t="shared" si="5"/>
        <v>12325</v>
      </c>
      <c r="E77" s="215">
        <v>1857</v>
      </c>
      <c r="F77" s="210">
        <v>872</v>
      </c>
      <c r="G77" s="211">
        <v>985</v>
      </c>
      <c r="H77" s="173">
        <v>4997</v>
      </c>
      <c r="I77" s="173">
        <v>2388</v>
      </c>
      <c r="J77" s="173">
        <v>2609</v>
      </c>
      <c r="K77" s="215">
        <v>3754</v>
      </c>
      <c r="L77" s="210">
        <v>1695</v>
      </c>
      <c r="M77" s="211">
        <v>2059</v>
      </c>
      <c r="N77" s="173">
        <v>7832</v>
      </c>
      <c r="O77" s="173">
        <v>3734</v>
      </c>
      <c r="P77" s="173">
        <v>4098</v>
      </c>
      <c r="Q77" s="215">
        <v>5422</v>
      </c>
      <c r="R77" s="210">
        <v>2848</v>
      </c>
      <c r="S77" s="228">
        <v>2574</v>
      </c>
    </row>
    <row r="78" spans="1:19" s="171" customFormat="1" ht="16.5" customHeight="1" x14ac:dyDescent="0.15">
      <c r="A78" s="229" t="s">
        <v>78</v>
      </c>
      <c r="B78" s="217">
        <f t="shared" si="3"/>
        <v>91802</v>
      </c>
      <c r="C78" s="218">
        <f t="shared" si="4"/>
        <v>44279</v>
      </c>
      <c r="D78" s="218">
        <f t="shared" si="5"/>
        <v>47523</v>
      </c>
      <c r="E78" s="214">
        <v>7953</v>
      </c>
      <c r="F78" s="208">
        <v>3846</v>
      </c>
      <c r="G78" s="209">
        <v>4107</v>
      </c>
      <c r="H78" s="170">
        <v>19296</v>
      </c>
      <c r="I78" s="170">
        <v>9159</v>
      </c>
      <c r="J78" s="170">
        <v>10137</v>
      </c>
      <c r="K78" s="214">
        <v>15785</v>
      </c>
      <c r="L78" s="208">
        <v>7339</v>
      </c>
      <c r="M78" s="209">
        <v>8446</v>
      </c>
      <c r="N78" s="170">
        <v>29953</v>
      </c>
      <c r="O78" s="170">
        <v>14383</v>
      </c>
      <c r="P78" s="170">
        <v>15570</v>
      </c>
      <c r="Q78" s="214">
        <v>18815</v>
      </c>
      <c r="R78" s="208">
        <v>9552</v>
      </c>
      <c r="S78" s="226">
        <v>9263</v>
      </c>
    </row>
    <row r="79" spans="1:19" ht="16.5" customHeight="1" x14ac:dyDescent="0.15">
      <c r="A79" s="227" t="s">
        <v>197</v>
      </c>
      <c r="B79" s="219">
        <f t="shared" si="3"/>
        <v>21456</v>
      </c>
      <c r="C79" s="220">
        <f t="shared" si="4"/>
        <v>10335</v>
      </c>
      <c r="D79" s="220">
        <f t="shared" si="5"/>
        <v>11121</v>
      </c>
      <c r="E79" s="215">
        <v>1677</v>
      </c>
      <c r="F79" s="210">
        <v>835</v>
      </c>
      <c r="G79" s="211">
        <v>842</v>
      </c>
      <c r="H79" s="173">
        <v>4460</v>
      </c>
      <c r="I79" s="173">
        <v>2113</v>
      </c>
      <c r="J79" s="173">
        <v>2347</v>
      </c>
      <c r="K79" s="215">
        <v>3519</v>
      </c>
      <c r="L79" s="210">
        <v>1610</v>
      </c>
      <c r="M79" s="211">
        <v>1909</v>
      </c>
      <c r="N79" s="173">
        <v>7088</v>
      </c>
      <c r="O79" s="173">
        <v>3352</v>
      </c>
      <c r="P79" s="173">
        <v>3736</v>
      </c>
      <c r="Q79" s="215">
        <v>4712</v>
      </c>
      <c r="R79" s="210">
        <v>2425</v>
      </c>
      <c r="S79" s="228">
        <v>2287</v>
      </c>
    </row>
    <row r="80" spans="1:19" ht="16.5" customHeight="1" x14ac:dyDescent="0.15">
      <c r="A80" s="227" t="s">
        <v>145</v>
      </c>
      <c r="B80" s="219">
        <f t="shared" si="3"/>
        <v>18988</v>
      </c>
      <c r="C80" s="220">
        <f t="shared" si="4"/>
        <v>9147</v>
      </c>
      <c r="D80" s="220">
        <f t="shared" si="5"/>
        <v>9841</v>
      </c>
      <c r="E80" s="215">
        <v>1633</v>
      </c>
      <c r="F80" s="210">
        <v>791</v>
      </c>
      <c r="G80" s="211">
        <v>842</v>
      </c>
      <c r="H80" s="173">
        <v>4004</v>
      </c>
      <c r="I80" s="173">
        <v>1849</v>
      </c>
      <c r="J80" s="173">
        <v>2155</v>
      </c>
      <c r="K80" s="215">
        <v>3219</v>
      </c>
      <c r="L80" s="210">
        <v>1509</v>
      </c>
      <c r="M80" s="211">
        <v>1710</v>
      </c>
      <c r="N80" s="173">
        <v>6081</v>
      </c>
      <c r="O80" s="173">
        <v>2901</v>
      </c>
      <c r="P80" s="173">
        <v>3180</v>
      </c>
      <c r="Q80" s="215">
        <v>4051</v>
      </c>
      <c r="R80" s="210">
        <v>2097</v>
      </c>
      <c r="S80" s="228">
        <v>1954</v>
      </c>
    </row>
    <row r="81" spans="1:19" ht="16.5" customHeight="1" x14ac:dyDescent="0.15">
      <c r="A81" s="227" t="s">
        <v>146</v>
      </c>
      <c r="B81" s="219">
        <f t="shared" si="3"/>
        <v>18775</v>
      </c>
      <c r="C81" s="220">
        <f t="shared" si="4"/>
        <v>9085</v>
      </c>
      <c r="D81" s="220">
        <f t="shared" si="5"/>
        <v>9690</v>
      </c>
      <c r="E81" s="215">
        <v>1643</v>
      </c>
      <c r="F81" s="210">
        <v>796</v>
      </c>
      <c r="G81" s="211">
        <v>847</v>
      </c>
      <c r="H81" s="173">
        <v>3977</v>
      </c>
      <c r="I81" s="173">
        <v>1910</v>
      </c>
      <c r="J81" s="173">
        <v>2067</v>
      </c>
      <c r="K81" s="215">
        <v>3268</v>
      </c>
      <c r="L81" s="210">
        <v>1527</v>
      </c>
      <c r="M81" s="211">
        <v>1741</v>
      </c>
      <c r="N81" s="173">
        <v>6131</v>
      </c>
      <c r="O81" s="173">
        <v>2971</v>
      </c>
      <c r="P81" s="173">
        <v>3160</v>
      </c>
      <c r="Q81" s="215">
        <v>3756</v>
      </c>
      <c r="R81" s="210">
        <v>1881</v>
      </c>
      <c r="S81" s="228">
        <v>1875</v>
      </c>
    </row>
    <row r="82" spans="1:19" ht="16.5" customHeight="1" x14ac:dyDescent="0.15">
      <c r="A82" s="227" t="s">
        <v>196</v>
      </c>
      <c r="B82" s="219">
        <f t="shared" si="3"/>
        <v>15826</v>
      </c>
      <c r="C82" s="220">
        <f t="shared" si="4"/>
        <v>7748</v>
      </c>
      <c r="D82" s="220">
        <f t="shared" si="5"/>
        <v>8078</v>
      </c>
      <c r="E82" s="215">
        <v>1412</v>
      </c>
      <c r="F82" s="210">
        <v>706</v>
      </c>
      <c r="G82" s="211">
        <v>706</v>
      </c>
      <c r="H82" s="173">
        <v>3339</v>
      </c>
      <c r="I82" s="173">
        <v>1618</v>
      </c>
      <c r="J82" s="173">
        <v>1721</v>
      </c>
      <c r="K82" s="215">
        <v>2811</v>
      </c>
      <c r="L82" s="210">
        <v>1328</v>
      </c>
      <c r="M82" s="211">
        <v>1483</v>
      </c>
      <c r="N82" s="173">
        <v>5125</v>
      </c>
      <c r="O82" s="173">
        <v>2510</v>
      </c>
      <c r="P82" s="173">
        <v>2615</v>
      </c>
      <c r="Q82" s="215">
        <v>3139</v>
      </c>
      <c r="R82" s="210">
        <v>1586</v>
      </c>
      <c r="S82" s="228">
        <v>1553</v>
      </c>
    </row>
    <row r="83" spans="1:19" ht="16.5" customHeight="1" x14ac:dyDescent="0.15">
      <c r="A83" s="227" t="s">
        <v>177</v>
      </c>
      <c r="B83" s="219">
        <f t="shared" si="3"/>
        <v>16757</v>
      </c>
      <c r="C83" s="220">
        <f t="shared" si="4"/>
        <v>7964</v>
      </c>
      <c r="D83" s="220">
        <f t="shared" si="5"/>
        <v>8793</v>
      </c>
      <c r="E83" s="215">
        <v>1588</v>
      </c>
      <c r="F83" s="210">
        <v>718</v>
      </c>
      <c r="G83" s="211">
        <v>870</v>
      </c>
      <c r="H83" s="173">
        <v>3516</v>
      </c>
      <c r="I83" s="173">
        <v>1669</v>
      </c>
      <c r="J83" s="173">
        <v>1847</v>
      </c>
      <c r="K83" s="215">
        <v>2968</v>
      </c>
      <c r="L83" s="210">
        <v>1365</v>
      </c>
      <c r="M83" s="211">
        <v>1603</v>
      </c>
      <c r="N83" s="173">
        <v>5528</v>
      </c>
      <c r="O83" s="173">
        <v>2649</v>
      </c>
      <c r="P83" s="173">
        <v>2879</v>
      </c>
      <c r="Q83" s="215">
        <v>3157</v>
      </c>
      <c r="R83" s="210">
        <v>1563</v>
      </c>
      <c r="S83" s="228">
        <v>1594</v>
      </c>
    </row>
    <row r="84" spans="1:19" s="171" customFormat="1" ht="16.5" customHeight="1" x14ac:dyDescent="0.15">
      <c r="A84" s="229" t="s">
        <v>83</v>
      </c>
      <c r="B84" s="217">
        <f t="shared" si="3"/>
        <v>61567</v>
      </c>
      <c r="C84" s="218">
        <f t="shared" si="4"/>
        <v>28800</v>
      </c>
      <c r="D84" s="218">
        <f t="shared" si="5"/>
        <v>32767</v>
      </c>
      <c r="E84" s="214">
        <v>6015</v>
      </c>
      <c r="F84" s="208">
        <v>2754</v>
      </c>
      <c r="G84" s="209">
        <v>3261</v>
      </c>
      <c r="H84" s="170">
        <v>12948</v>
      </c>
      <c r="I84" s="170">
        <v>6061</v>
      </c>
      <c r="J84" s="170">
        <v>6887</v>
      </c>
      <c r="K84" s="214">
        <v>11180</v>
      </c>
      <c r="L84" s="208">
        <v>5095</v>
      </c>
      <c r="M84" s="209">
        <v>6085</v>
      </c>
      <c r="N84" s="170">
        <v>20046</v>
      </c>
      <c r="O84" s="170">
        <v>9520</v>
      </c>
      <c r="P84" s="170">
        <v>10526</v>
      </c>
      <c r="Q84" s="214">
        <v>11378</v>
      </c>
      <c r="R84" s="208">
        <v>5370</v>
      </c>
      <c r="S84" s="226">
        <v>6008</v>
      </c>
    </row>
    <row r="85" spans="1:19" ht="16.5" customHeight="1" x14ac:dyDescent="0.15">
      <c r="A85" s="227" t="s">
        <v>189</v>
      </c>
      <c r="B85" s="219">
        <f t="shared" si="3"/>
        <v>13927</v>
      </c>
      <c r="C85" s="220">
        <f t="shared" si="4"/>
        <v>6642</v>
      </c>
      <c r="D85" s="220">
        <f t="shared" si="5"/>
        <v>7285</v>
      </c>
      <c r="E85" s="215">
        <v>1313</v>
      </c>
      <c r="F85" s="210">
        <v>619</v>
      </c>
      <c r="G85" s="211">
        <v>694</v>
      </c>
      <c r="H85" s="173">
        <v>2902</v>
      </c>
      <c r="I85" s="173">
        <v>1384</v>
      </c>
      <c r="J85" s="173">
        <v>1518</v>
      </c>
      <c r="K85" s="215">
        <v>2422</v>
      </c>
      <c r="L85" s="210">
        <v>1110</v>
      </c>
      <c r="M85" s="211">
        <v>1312</v>
      </c>
      <c r="N85" s="173">
        <v>4589</v>
      </c>
      <c r="O85" s="173">
        <v>2204</v>
      </c>
      <c r="P85" s="173">
        <v>2385</v>
      </c>
      <c r="Q85" s="215">
        <v>2701</v>
      </c>
      <c r="R85" s="210">
        <v>1325</v>
      </c>
      <c r="S85" s="228">
        <v>1376</v>
      </c>
    </row>
    <row r="86" spans="1:19" ht="16.5" customHeight="1" x14ac:dyDescent="0.15">
      <c r="A86" s="227" t="s">
        <v>195</v>
      </c>
      <c r="B86" s="219">
        <f t="shared" si="3"/>
        <v>12024</v>
      </c>
      <c r="C86" s="220">
        <f t="shared" si="4"/>
        <v>5612</v>
      </c>
      <c r="D86" s="220">
        <f t="shared" si="5"/>
        <v>6412</v>
      </c>
      <c r="E86" s="215">
        <v>1162</v>
      </c>
      <c r="F86" s="210">
        <v>533</v>
      </c>
      <c r="G86" s="211">
        <v>629</v>
      </c>
      <c r="H86" s="173">
        <v>2535</v>
      </c>
      <c r="I86" s="173">
        <v>1175</v>
      </c>
      <c r="J86" s="173">
        <v>1360</v>
      </c>
      <c r="K86" s="215">
        <v>2182</v>
      </c>
      <c r="L86" s="210">
        <v>1009</v>
      </c>
      <c r="M86" s="211">
        <v>1173</v>
      </c>
      <c r="N86" s="173">
        <v>3881</v>
      </c>
      <c r="O86" s="173">
        <v>1818</v>
      </c>
      <c r="P86" s="173">
        <v>2063</v>
      </c>
      <c r="Q86" s="215">
        <v>2264</v>
      </c>
      <c r="R86" s="210">
        <v>1077</v>
      </c>
      <c r="S86" s="228">
        <v>1187</v>
      </c>
    </row>
    <row r="87" spans="1:19" ht="16.5" customHeight="1" x14ac:dyDescent="0.15">
      <c r="A87" s="227" t="s">
        <v>227</v>
      </c>
      <c r="B87" s="219">
        <f t="shared" si="3"/>
        <v>13399</v>
      </c>
      <c r="C87" s="220">
        <f t="shared" si="4"/>
        <v>6229</v>
      </c>
      <c r="D87" s="220">
        <f t="shared" si="5"/>
        <v>7170</v>
      </c>
      <c r="E87" s="215">
        <v>1290</v>
      </c>
      <c r="F87" s="210">
        <v>579</v>
      </c>
      <c r="G87" s="211">
        <v>711</v>
      </c>
      <c r="H87" s="173">
        <v>2841</v>
      </c>
      <c r="I87" s="173">
        <v>1324</v>
      </c>
      <c r="J87" s="173">
        <v>1517</v>
      </c>
      <c r="K87" s="215">
        <v>2532</v>
      </c>
      <c r="L87" s="210">
        <v>1155</v>
      </c>
      <c r="M87" s="211">
        <v>1377</v>
      </c>
      <c r="N87" s="173">
        <v>4359</v>
      </c>
      <c r="O87" s="173">
        <v>2056</v>
      </c>
      <c r="P87" s="173">
        <v>2303</v>
      </c>
      <c r="Q87" s="215">
        <v>2377</v>
      </c>
      <c r="R87" s="210">
        <v>1115</v>
      </c>
      <c r="S87" s="228">
        <v>1262</v>
      </c>
    </row>
    <row r="88" spans="1:19" ht="16.5" customHeight="1" x14ac:dyDescent="0.15">
      <c r="A88" s="227" t="s">
        <v>190</v>
      </c>
      <c r="B88" s="219">
        <f t="shared" si="3"/>
        <v>10886</v>
      </c>
      <c r="C88" s="220">
        <f t="shared" si="4"/>
        <v>5047</v>
      </c>
      <c r="D88" s="220">
        <f t="shared" si="5"/>
        <v>5839</v>
      </c>
      <c r="E88" s="215">
        <v>1104</v>
      </c>
      <c r="F88" s="210">
        <v>509</v>
      </c>
      <c r="G88" s="211">
        <v>595</v>
      </c>
      <c r="H88" s="173">
        <v>2271</v>
      </c>
      <c r="I88" s="173">
        <v>1067</v>
      </c>
      <c r="J88" s="173">
        <v>1204</v>
      </c>
      <c r="K88" s="215">
        <v>1980</v>
      </c>
      <c r="L88" s="210">
        <v>880</v>
      </c>
      <c r="M88" s="211">
        <v>1100</v>
      </c>
      <c r="N88" s="173">
        <v>3514</v>
      </c>
      <c r="O88" s="173">
        <v>1648</v>
      </c>
      <c r="P88" s="173">
        <v>1866</v>
      </c>
      <c r="Q88" s="215">
        <v>2017</v>
      </c>
      <c r="R88" s="210">
        <v>943</v>
      </c>
      <c r="S88" s="228">
        <v>1074</v>
      </c>
    </row>
    <row r="89" spans="1:19" ht="16.5" customHeight="1" x14ac:dyDescent="0.15">
      <c r="A89" s="227" t="s">
        <v>139</v>
      </c>
      <c r="B89" s="219">
        <f t="shared" si="3"/>
        <v>11331</v>
      </c>
      <c r="C89" s="220">
        <f t="shared" si="4"/>
        <v>5270</v>
      </c>
      <c r="D89" s="220">
        <f t="shared" si="5"/>
        <v>6061</v>
      </c>
      <c r="E89" s="215">
        <v>1146</v>
      </c>
      <c r="F89" s="210">
        <v>514</v>
      </c>
      <c r="G89" s="211">
        <v>632</v>
      </c>
      <c r="H89" s="173">
        <v>2399</v>
      </c>
      <c r="I89" s="173">
        <v>1111</v>
      </c>
      <c r="J89" s="173">
        <v>1288</v>
      </c>
      <c r="K89" s="215">
        <v>2064</v>
      </c>
      <c r="L89" s="210">
        <v>941</v>
      </c>
      <c r="M89" s="211">
        <v>1123</v>
      </c>
      <c r="N89" s="173">
        <v>3703</v>
      </c>
      <c r="O89" s="173">
        <v>1794</v>
      </c>
      <c r="P89" s="173">
        <v>1909</v>
      </c>
      <c r="Q89" s="215">
        <v>2019</v>
      </c>
      <c r="R89" s="210">
        <v>910</v>
      </c>
      <c r="S89" s="228">
        <v>1109</v>
      </c>
    </row>
    <row r="90" spans="1:19" s="171" customFormat="1" ht="13.5" customHeight="1" x14ac:dyDescent="0.15">
      <c r="A90" s="229" t="s">
        <v>91</v>
      </c>
      <c r="B90" s="217">
        <f t="shared" si="3"/>
        <v>51083</v>
      </c>
      <c r="C90" s="218">
        <f t="shared" si="4"/>
        <v>23162</v>
      </c>
      <c r="D90" s="218">
        <f t="shared" si="5"/>
        <v>27921</v>
      </c>
      <c r="E90" s="214">
        <v>5481</v>
      </c>
      <c r="F90" s="208">
        <v>2412</v>
      </c>
      <c r="G90" s="209">
        <v>3069</v>
      </c>
      <c r="H90" s="170">
        <v>10500</v>
      </c>
      <c r="I90" s="170">
        <v>4770</v>
      </c>
      <c r="J90" s="170">
        <v>5730</v>
      </c>
      <c r="K90" s="214">
        <v>9631</v>
      </c>
      <c r="L90" s="208">
        <v>4365</v>
      </c>
      <c r="M90" s="209">
        <v>5266</v>
      </c>
      <c r="N90" s="170">
        <v>16142</v>
      </c>
      <c r="O90" s="170">
        <v>7387</v>
      </c>
      <c r="P90" s="170">
        <v>8755</v>
      </c>
      <c r="Q90" s="214">
        <v>9329</v>
      </c>
      <c r="R90" s="208">
        <v>4228</v>
      </c>
      <c r="S90" s="226">
        <v>5101</v>
      </c>
    </row>
    <row r="91" spans="1:19" ht="13.5" customHeight="1" x14ac:dyDescent="0.15">
      <c r="A91" s="227" t="s">
        <v>192</v>
      </c>
      <c r="B91" s="219">
        <f t="shared" si="3"/>
        <v>11815</v>
      </c>
      <c r="C91" s="220">
        <f t="shared" si="4"/>
        <v>5379</v>
      </c>
      <c r="D91" s="220">
        <f t="shared" si="5"/>
        <v>6436</v>
      </c>
      <c r="E91" s="215">
        <v>1241</v>
      </c>
      <c r="F91" s="210">
        <v>552</v>
      </c>
      <c r="G91" s="211">
        <v>689</v>
      </c>
      <c r="H91" s="173">
        <v>2393</v>
      </c>
      <c r="I91" s="173">
        <v>1102</v>
      </c>
      <c r="J91" s="173">
        <v>1291</v>
      </c>
      <c r="K91" s="215">
        <v>2289</v>
      </c>
      <c r="L91" s="210">
        <v>1038</v>
      </c>
      <c r="M91" s="211">
        <v>1251</v>
      </c>
      <c r="N91" s="173">
        <v>3736</v>
      </c>
      <c r="O91" s="173">
        <v>1725</v>
      </c>
      <c r="P91" s="173">
        <v>2011</v>
      </c>
      <c r="Q91" s="215">
        <v>2156</v>
      </c>
      <c r="R91" s="210">
        <v>962</v>
      </c>
      <c r="S91" s="228">
        <v>1194</v>
      </c>
    </row>
    <row r="92" spans="1:19" ht="13.5" customHeight="1" x14ac:dyDescent="0.15">
      <c r="A92" s="227" t="s">
        <v>170</v>
      </c>
      <c r="B92" s="219">
        <f t="shared" si="3"/>
        <v>10821</v>
      </c>
      <c r="C92" s="220">
        <f t="shared" si="4"/>
        <v>4964</v>
      </c>
      <c r="D92" s="220">
        <f t="shared" si="5"/>
        <v>5857</v>
      </c>
      <c r="E92" s="215">
        <v>1154</v>
      </c>
      <c r="F92" s="210">
        <v>511</v>
      </c>
      <c r="G92" s="211">
        <v>643</v>
      </c>
      <c r="H92" s="173">
        <v>2212</v>
      </c>
      <c r="I92" s="173">
        <v>1001</v>
      </c>
      <c r="J92" s="173">
        <v>1211</v>
      </c>
      <c r="K92" s="215">
        <v>2027</v>
      </c>
      <c r="L92" s="210">
        <v>921</v>
      </c>
      <c r="M92" s="211">
        <v>1106</v>
      </c>
      <c r="N92" s="173">
        <v>3482</v>
      </c>
      <c r="O92" s="173">
        <v>1630</v>
      </c>
      <c r="P92" s="173">
        <v>1852</v>
      </c>
      <c r="Q92" s="215">
        <v>1946</v>
      </c>
      <c r="R92" s="210">
        <v>901</v>
      </c>
      <c r="S92" s="228">
        <v>1045</v>
      </c>
    </row>
    <row r="93" spans="1:19" ht="13.5" customHeight="1" x14ac:dyDescent="0.15">
      <c r="A93" s="227" t="s">
        <v>169</v>
      </c>
      <c r="B93" s="219">
        <f t="shared" si="3"/>
        <v>11431</v>
      </c>
      <c r="C93" s="220">
        <f t="shared" si="4"/>
        <v>5075</v>
      </c>
      <c r="D93" s="220">
        <f t="shared" si="5"/>
        <v>6356</v>
      </c>
      <c r="E93" s="215">
        <v>1212</v>
      </c>
      <c r="F93" s="210">
        <v>530</v>
      </c>
      <c r="G93" s="211">
        <v>682</v>
      </c>
      <c r="H93" s="173">
        <v>2374</v>
      </c>
      <c r="I93" s="173">
        <v>1055</v>
      </c>
      <c r="J93" s="173">
        <v>1319</v>
      </c>
      <c r="K93" s="215">
        <v>2149</v>
      </c>
      <c r="L93" s="210">
        <v>956</v>
      </c>
      <c r="M93" s="211">
        <v>1193</v>
      </c>
      <c r="N93" s="173">
        <v>3605</v>
      </c>
      <c r="O93" s="173">
        <v>1610</v>
      </c>
      <c r="P93" s="173">
        <v>1995</v>
      </c>
      <c r="Q93" s="215">
        <v>2091</v>
      </c>
      <c r="R93" s="210">
        <v>924</v>
      </c>
      <c r="S93" s="228">
        <v>1167</v>
      </c>
    </row>
    <row r="94" spans="1:19" ht="13.5" customHeight="1" x14ac:dyDescent="0.15">
      <c r="A94" s="227" t="s">
        <v>166</v>
      </c>
      <c r="B94" s="219">
        <f t="shared" si="3"/>
        <v>9054</v>
      </c>
      <c r="C94" s="220">
        <f t="shared" si="4"/>
        <v>4164</v>
      </c>
      <c r="D94" s="220">
        <f t="shared" si="5"/>
        <v>4890</v>
      </c>
      <c r="E94" s="215">
        <v>965</v>
      </c>
      <c r="F94" s="210">
        <v>408</v>
      </c>
      <c r="G94" s="211">
        <v>557</v>
      </c>
      <c r="H94" s="173">
        <v>1851</v>
      </c>
      <c r="I94" s="173">
        <v>844</v>
      </c>
      <c r="J94" s="173">
        <v>1007</v>
      </c>
      <c r="K94" s="215">
        <v>1676</v>
      </c>
      <c r="L94" s="210">
        <v>763</v>
      </c>
      <c r="M94" s="211">
        <v>913</v>
      </c>
      <c r="N94" s="173">
        <v>2848</v>
      </c>
      <c r="O94" s="173">
        <v>1344</v>
      </c>
      <c r="P94" s="173">
        <v>1504</v>
      </c>
      <c r="Q94" s="215">
        <v>1714</v>
      </c>
      <c r="R94" s="210">
        <v>805</v>
      </c>
      <c r="S94" s="228">
        <v>909</v>
      </c>
    </row>
    <row r="95" spans="1:19" ht="13.5" customHeight="1" x14ac:dyDescent="0.15">
      <c r="A95" s="227" t="s">
        <v>191</v>
      </c>
      <c r="B95" s="219">
        <f t="shared" si="3"/>
        <v>7962</v>
      </c>
      <c r="C95" s="220">
        <f t="shared" si="4"/>
        <v>3580</v>
      </c>
      <c r="D95" s="220">
        <f t="shared" si="5"/>
        <v>4382</v>
      </c>
      <c r="E95" s="215">
        <v>909</v>
      </c>
      <c r="F95" s="210">
        <v>411</v>
      </c>
      <c r="G95" s="211">
        <v>498</v>
      </c>
      <c r="H95" s="173">
        <v>1670</v>
      </c>
      <c r="I95" s="173">
        <v>768</v>
      </c>
      <c r="J95" s="173">
        <v>902</v>
      </c>
      <c r="K95" s="215">
        <v>1490</v>
      </c>
      <c r="L95" s="210">
        <v>687</v>
      </c>
      <c r="M95" s="211">
        <v>803</v>
      </c>
      <c r="N95" s="173">
        <v>2471</v>
      </c>
      <c r="O95" s="173">
        <v>1078</v>
      </c>
      <c r="P95" s="173">
        <v>1393</v>
      </c>
      <c r="Q95" s="215">
        <v>1422</v>
      </c>
      <c r="R95" s="210">
        <v>636</v>
      </c>
      <c r="S95" s="228">
        <v>786</v>
      </c>
    </row>
    <row r="96" spans="1:19" s="171" customFormat="1" ht="13.5" customHeight="1" x14ac:dyDescent="0.15">
      <c r="A96" s="229" t="s">
        <v>94</v>
      </c>
      <c r="B96" s="217">
        <f t="shared" si="3"/>
        <v>39612</v>
      </c>
      <c r="C96" s="218">
        <f t="shared" si="4"/>
        <v>16819</v>
      </c>
      <c r="D96" s="218">
        <f t="shared" si="5"/>
        <v>22793</v>
      </c>
      <c r="E96" s="214">
        <v>4629</v>
      </c>
      <c r="F96" s="208">
        <v>2073</v>
      </c>
      <c r="G96" s="209">
        <v>2556</v>
      </c>
      <c r="H96" s="170">
        <v>8043</v>
      </c>
      <c r="I96" s="170">
        <v>3487</v>
      </c>
      <c r="J96" s="170">
        <v>4556</v>
      </c>
      <c r="K96" s="214">
        <v>7355</v>
      </c>
      <c r="L96" s="208">
        <v>3231</v>
      </c>
      <c r="M96" s="209">
        <v>4124</v>
      </c>
      <c r="N96" s="170">
        <v>12233</v>
      </c>
      <c r="O96" s="170">
        <v>5180</v>
      </c>
      <c r="P96" s="170">
        <v>7053</v>
      </c>
      <c r="Q96" s="214">
        <v>7352</v>
      </c>
      <c r="R96" s="208">
        <v>2848</v>
      </c>
      <c r="S96" s="226">
        <v>4504</v>
      </c>
    </row>
    <row r="97" spans="1:19" ht="13.5" customHeight="1" x14ac:dyDescent="0.15">
      <c r="A97" s="227" t="s">
        <v>168</v>
      </c>
      <c r="B97" s="219">
        <f t="shared" si="3"/>
        <v>7933</v>
      </c>
      <c r="C97" s="220">
        <f t="shared" si="4"/>
        <v>3498</v>
      </c>
      <c r="D97" s="220">
        <f t="shared" si="5"/>
        <v>4435</v>
      </c>
      <c r="E97" s="215">
        <v>900</v>
      </c>
      <c r="F97" s="210">
        <v>421</v>
      </c>
      <c r="G97" s="211">
        <v>479</v>
      </c>
      <c r="H97" s="173">
        <v>1655</v>
      </c>
      <c r="I97" s="173">
        <v>729</v>
      </c>
      <c r="J97" s="173">
        <v>926</v>
      </c>
      <c r="K97" s="215">
        <v>1482</v>
      </c>
      <c r="L97" s="210">
        <v>662</v>
      </c>
      <c r="M97" s="211">
        <v>820</v>
      </c>
      <c r="N97" s="173">
        <v>2479</v>
      </c>
      <c r="O97" s="173">
        <v>1095</v>
      </c>
      <c r="P97" s="173">
        <v>1384</v>
      </c>
      <c r="Q97" s="215">
        <v>1417</v>
      </c>
      <c r="R97" s="210">
        <v>591</v>
      </c>
      <c r="S97" s="228">
        <v>826</v>
      </c>
    </row>
    <row r="98" spans="1:19" ht="13.5" customHeight="1" x14ac:dyDescent="0.15">
      <c r="A98" s="227" t="s">
        <v>228</v>
      </c>
      <c r="B98" s="219">
        <f t="shared" si="3"/>
        <v>7298</v>
      </c>
      <c r="C98" s="220">
        <f t="shared" si="4"/>
        <v>3151</v>
      </c>
      <c r="D98" s="220">
        <f t="shared" si="5"/>
        <v>4147</v>
      </c>
      <c r="E98" s="215">
        <v>839</v>
      </c>
      <c r="F98" s="210">
        <v>368</v>
      </c>
      <c r="G98" s="211">
        <v>471</v>
      </c>
      <c r="H98" s="173">
        <v>1507</v>
      </c>
      <c r="I98" s="173">
        <v>682</v>
      </c>
      <c r="J98" s="173">
        <v>825</v>
      </c>
      <c r="K98" s="215">
        <v>1398</v>
      </c>
      <c r="L98" s="210">
        <v>633</v>
      </c>
      <c r="M98" s="211">
        <v>765</v>
      </c>
      <c r="N98" s="173">
        <v>2225</v>
      </c>
      <c r="O98" s="173">
        <v>928</v>
      </c>
      <c r="P98" s="173">
        <v>1297</v>
      </c>
      <c r="Q98" s="215">
        <v>1329</v>
      </c>
      <c r="R98" s="210">
        <v>540</v>
      </c>
      <c r="S98" s="228">
        <v>789</v>
      </c>
    </row>
    <row r="99" spans="1:19" ht="13.5" customHeight="1" x14ac:dyDescent="0.15">
      <c r="A99" s="227" t="s">
        <v>165</v>
      </c>
      <c r="B99" s="219">
        <f t="shared" si="3"/>
        <v>10078</v>
      </c>
      <c r="C99" s="220">
        <f t="shared" si="4"/>
        <v>4422</v>
      </c>
      <c r="D99" s="220">
        <f t="shared" si="5"/>
        <v>5656</v>
      </c>
      <c r="E99" s="215">
        <v>1157</v>
      </c>
      <c r="F99" s="210">
        <v>527</v>
      </c>
      <c r="G99" s="211">
        <v>630</v>
      </c>
      <c r="H99" s="173">
        <v>2014</v>
      </c>
      <c r="I99" s="173">
        <v>862</v>
      </c>
      <c r="J99" s="173">
        <v>1152</v>
      </c>
      <c r="K99" s="215">
        <v>1843</v>
      </c>
      <c r="L99" s="210">
        <v>840</v>
      </c>
      <c r="M99" s="211">
        <v>1003</v>
      </c>
      <c r="N99" s="173">
        <v>3182</v>
      </c>
      <c r="O99" s="173">
        <v>1435</v>
      </c>
      <c r="P99" s="173">
        <v>1747</v>
      </c>
      <c r="Q99" s="215">
        <v>1882</v>
      </c>
      <c r="R99" s="210">
        <v>758</v>
      </c>
      <c r="S99" s="228">
        <v>1124</v>
      </c>
    </row>
    <row r="100" spans="1:19" ht="13.5" customHeight="1" x14ac:dyDescent="0.15">
      <c r="A100" s="227" t="s">
        <v>167</v>
      </c>
      <c r="B100" s="219">
        <f t="shared" si="3"/>
        <v>7783</v>
      </c>
      <c r="C100" s="220">
        <f t="shared" si="4"/>
        <v>3184</v>
      </c>
      <c r="D100" s="220">
        <f t="shared" si="5"/>
        <v>4599</v>
      </c>
      <c r="E100" s="215">
        <v>931</v>
      </c>
      <c r="F100" s="210">
        <v>412</v>
      </c>
      <c r="G100" s="211">
        <v>519</v>
      </c>
      <c r="H100" s="173">
        <v>1552</v>
      </c>
      <c r="I100" s="173">
        <v>654</v>
      </c>
      <c r="J100" s="173">
        <v>898</v>
      </c>
      <c r="K100" s="215">
        <v>1431</v>
      </c>
      <c r="L100" s="210">
        <v>609</v>
      </c>
      <c r="M100" s="211">
        <v>822</v>
      </c>
      <c r="N100" s="173">
        <v>2363</v>
      </c>
      <c r="O100" s="173">
        <v>968</v>
      </c>
      <c r="P100" s="173">
        <v>1395</v>
      </c>
      <c r="Q100" s="215">
        <v>1506</v>
      </c>
      <c r="R100" s="210">
        <v>541</v>
      </c>
      <c r="S100" s="228">
        <v>965</v>
      </c>
    </row>
    <row r="101" spans="1:19" ht="13.5" customHeight="1" x14ac:dyDescent="0.15">
      <c r="A101" s="227" t="s">
        <v>176</v>
      </c>
      <c r="B101" s="219">
        <f t="shared" si="3"/>
        <v>6520</v>
      </c>
      <c r="C101" s="220">
        <f t="shared" si="4"/>
        <v>2564</v>
      </c>
      <c r="D101" s="220">
        <f t="shared" si="5"/>
        <v>3956</v>
      </c>
      <c r="E101" s="215">
        <v>802</v>
      </c>
      <c r="F101" s="210">
        <v>345</v>
      </c>
      <c r="G101" s="211">
        <v>457</v>
      </c>
      <c r="H101" s="173">
        <v>1315</v>
      </c>
      <c r="I101" s="173">
        <v>560</v>
      </c>
      <c r="J101" s="173">
        <v>755</v>
      </c>
      <c r="K101" s="215">
        <v>1201</v>
      </c>
      <c r="L101" s="210">
        <v>487</v>
      </c>
      <c r="M101" s="211">
        <v>714</v>
      </c>
      <c r="N101" s="173">
        <v>1984</v>
      </c>
      <c r="O101" s="173">
        <v>754</v>
      </c>
      <c r="P101" s="173">
        <v>1230</v>
      </c>
      <c r="Q101" s="215">
        <v>1218</v>
      </c>
      <c r="R101" s="210">
        <v>418</v>
      </c>
      <c r="S101" s="228">
        <v>800</v>
      </c>
    </row>
    <row r="102" spans="1:19" s="171" customFormat="1" ht="13.5" customHeight="1" x14ac:dyDescent="0.15">
      <c r="A102" s="229" t="s">
        <v>100</v>
      </c>
      <c r="B102" s="217">
        <f t="shared" si="3"/>
        <v>25281</v>
      </c>
      <c r="C102" s="218">
        <f t="shared" si="4"/>
        <v>9439</v>
      </c>
      <c r="D102" s="218">
        <f t="shared" si="5"/>
        <v>15842</v>
      </c>
      <c r="E102" s="214">
        <v>2971</v>
      </c>
      <c r="F102" s="208">
        <v>1293</v>
      </c>
      <c r="G102" s="209">
        <v>1678</v>
      </c>
      <c r="H102" s="170">
        <v>5082</v>
      </c>
      <c r="I102" s="170">
        <v>1917</v>
      </c>
      <c r="J102" s="170">
        <v>3165</v>
      </c>
      <c r="K102" s="214">
        <v>4632</v>
      </c>
      <c r="L102" s="208">
        <v>1764</v>
      </c>
      <c r="M102" s="209">
        <v>2868</v>
      </c>
      <c r="N102" s="170">
        <v>7670</v>
      </c>
      <c r="O102" s="170">
        <v>2892</v>
      </c>
      <c r="P102" s="170">
        <v>4778</v>
      </c>
      <c r="Q102" s="214">
        <v>4926</v>
      </c>
      <c r="R102" s="208">
        <v>1573</v>
      </c>
      <c r="S102" s="226">
        <v>3353</v>
      </c>
    </row>
    <row r="103" spans="1:19" ht="13.5" customHeight="1" x14ac:dyDescent="0.15">
      <c r="A103" s="227" t="s">
        <v>163</v>
      </c>
      <c r="B103" s="219">
        <f t="shared" si="3"/>
        <v>6303</v>
      </c>
      <c r="C103" s="220">
        <f t="shared" si="4"/>
        <v>2518</v>
      </c>
      <c r="D103" s="220">
        <f t="shared" si="5"/>
        <v>3785</v>
      </c>
      <c r="E103" s="215">
        <v>745</v>
      </c>
      <c r="F103" s="210">
        <v>329</v>
      </c>
      <c r="G103" s="211">
        <v>416</v>
      </c>
      <c r="H103" s="173">
        <v>1316</v>
      </c>
      <c r="I103" s="173">
        <v>522</v>
      </c>
      <c r="J103" s="173">
        <v>794</v>
      </c>
      <c r="K103" s="215">
        <v>1177</v>
      </c>
      <c r="L103" s="210">
        <v>493</v>
      </c>
      <c r="M103" s="211">
        <v>684</v>
      </c>
      <c r="N103" s="173">
        <v>1890</v>
      </c>
      <c r="O103" s="173">
        <v>774</v>
      </c>
      <c r="P103" s="173">
        <v>1116</v>
      </c>
      <c r="Q103" s="215">
        <v>1175</v>
      </c>
      <c r="R103" s="210">
        <v>400</v>
      </c>
      <c r="S103" s="228">
        <v>775</v>
      </c>
    </row>
    <row r="104" spans="1:19" ht="13.5" customHeight="1" x14ac:dyDescent="0.15">
      <c r="A104" s="227" t="s">
        <v>162</v>
      </c>
      <c r="B104" s="219">
        <f t="shared" si="3"/>
        <v>5639</v>
      </c>
      <c r="C104" s="220">
        <f t="shared" si="4"/>
        <v>2196</v>
      </c>
      <c r="D104" s="220">
        <f t="shared" si="5"/>
        <v>3443</v>
      </c>
      <c r="E104" s="215">
        <v>665</v>
      </c>
      <c r="F104" s="210">
        <v>305</v>
      </c>
      <c r="G104" s="211">
        <v>360</v>
      </c>
      <c r="H104" s="173">
        <v>1123</v>
      </c>
      <c r="I104" s="173">
        <v>423</v>
      </c>
      <c r="J104" s="173">
        <v>700</v>
      </c>
      <c r="K104" s="215">
        <v>1030</v>
      </c>
      <c r="L104" s="210">
        <v>425</v>
      </c>
      <c r="M104" s="211">
        <v>605</v>
      </c>
      <c r="N104" s="173">
        <v>1727</v>
      </c>
      <c r="O104" s="173">
        <v>680</v>
      </c>
      <c r="P104" s="173">
        <v>1047</v>
      </c>
      <c r="Q104" s="215">
        <v>1094</v>
      </c>
      <c r="R104" s="210">
        <v>363</v>
      </c>
      <c r="S104" s="228">
        <v>731</v>
      </c>
    </row>
    <row r="105" spans="1:19" ht="13.5" customHeight="1" x14ac:dyDescent="0.15">
      <c r="A105" s="227" t="s">
        <v>160</v>
      </c>
      <c r="B105" s="219">
        <f t="shared" si="3"/>
        <v>5076</v>
      </c>
      <c r="C105" s="220">
        <f t="shared" si="4"/>
        <v>1881</v>
      </c>
      <c r="D105" s="220">
        <f t="shared" si="5"/>
        <v>3195</v>
      </c>
      <c r="E105" s="215">
        <v>588</v>
      </c>
      <c r="F105" s="210">
        <v>253</v>
      </c>
      <c r="G105" s="211">
        <v>335</v>
      </c>
      <c r="H105" s="173">
        <v>984</v>
      </c>
      <c r="I105" s="173">
        <v>369</v>
      </c>
      <c r="J105" s="173">
        <v>615</v>
      </c>
      <c r="K105" s="215">
        <v>938</v>
      </c>
      <c r="L105" s="210">
        <v>335</v>
      </c>
      <c r="M105" s="211">
        <v>603</v>
      </c>
      <c r="N105" s="173">
        <v>1536</v>
      </c>
      <c r="O105" s="173">
        <v>599</v>
      </c>
      <c r="P105" s="173">
        <v>937</v>
      </c>
      <c r="Q105" s="215">
        <v>1030</v>
      </c>
      <c r="R105" s="210">
        <v>325</v>
      </c>
      <c r="S105" s="228">
        <v>705</v>
      </c>
    </row>
    <row r="106" spans="1:19" ht="13.5" customHeight="1" x14ac:dyDescent="0.15">
      <c r="A106" s="227" t="s">
        <v>161</v>
      </c>
      <c r="B106" s="219">
        <f t="shared" si="3"/>
        <v>4233</v>
      </c>
      <c r="C106" s="220">
        <f t="shared" si="4"/>
        <v>1486</v>
      </c>
      <c r="D106" s="220">
        <f t="shared" si="5"/>
        <v>2747</v>
      </c>
      <c r="E106" s="215">
        <v>533</v>
      </c>
      <c r="F106" s="210">
        <v>235</v>
      </c>
      <c r="G106" s="211">
        <v>298</v>
      </c>
      <c r="H106" s="173">
        <v>859</v>
      </c>
      <c r="I106" s="173">
        <v>306</v>
      </c>
      <c r="J106" s="173">
        <v>553</v>
      </c>
      <c r="K106" s="215">
        <v>751</v>
      </c>
      <c r="L106" s="210">
        <v>261</v>
      </c>
      <c r="M106" s="211">
        <v>490</v>
      </c>
      <c r="N106" s="173">
        <v>1287</v>
      </c>
      <c r="O106" s="173">
        <v>441</v>
      </c>
      <c r="P106" s="173">
        <v>846</v>
      </c>
      <c r="Q106" s="215">
        <v>803</v>
      </c>
      <c r="R106" s="210">
        <v>243</v>
      </c>
      <c r="S106" s="228">
        <v>560</v>
      </c>
    </row>
    <row r="107" spans="1:19" ht="13.5" customHeight="1" x14ac:dyDescent="0.15">
      <c r="A107" s="227" t="s">
        <v>155</v>
      </c>
      <c r="B107" s="219">
        <f t="shared" si="3"/>
        <v>4030</v>
      </c>
      <c r="C107" s="220">
        <f t="shared" si="4"/>
        <v>1358</v>
      </c>
      <c r="D107" s="220">
        <f t="shared" si="5"/>
        <v>2672</v>
      </c>
      <c r="E107" s="215">
        <v>440</v>
      </c>
      <c r="F107" s="210">
        <v>171</v>
      </c>
      <c r="G107" s="211">
        <v>269</v>
      </c>
      <c r="H107" s="173">
        <v>800</v>
      </c>
      <c r="I107" s="173">
        <v>297</v>
      </c>
      <c r="J107" s="173">
        <v>503</v>
      </c>
      <c r="K107" s="215">
        <v>736</v>
      </c>
      <c r="L107" s="210">
        <v>250</v>
      </c>
      <c r="M107" s="211">
        <v>486</v>
      </c>
      <c r="N107" s="173">
        <v>1230</v>
      </c>
      <c r="O107" s="173">
        <v>398</v>
      </c>
      <c r="P107" s="173">
        <v>832</v>
      </c>
      <c r="Q107" s="215">
        <v>824</v>
      </c>
      <c r="R107" s="210">
        <v>242</v>
      </c>
      <c r="S107" s="228">
        <v>582</v>
      </c>
    </row>
    <row r="108" spans="1:19" s="171" customFormat="1" ht="13.5" customHeight="1" x14ac:dyDescent="0.15">
      <c r="A108" s="229" t="s">
        <v>107</v>
      </c>
      <c r="B108" s="217">
        <f t="shared" si="3"/>
        <v>12193</v>
      </c>
      <c r="C108" s="218">
        <f t="shared" si="4"/>
        <v>3532</v>
      </c>
      <c r="D108" s="218">
        <f t="shared" si="5"/>
        <v>8661</v>
      </c>
      <c r="E108" s="214">
        <v>1373</v>
      </c>
      <c r="F108" s="208">
        <v>509</v>
      </c>
      <c r="G108" s="209">
        <v>864</v>
      </c>
      <c r="H108" s="170">
        <v>2467</v>
      </c>
      <c r="I108" s="170">
        <v>711</v>
      </c>
      <c r="J108" s="170">
        <v>1756</v>
      </c>
      <c r="K108" s="214">
        <v>2240</v>
      </c>
      <c r="L108" s="208">
        <v>673</v>
      </c>
      <c r="M108" s="209">
        <v>1567</v>
      </c>
      <c r="N108" s="170">
        <v>3691</v>
      </c>
      <c r="O108" s="170">
        <v>1061</v>
      </c>
      <c r="P108" s="170">
        <v>2630</v>
      </c>
      <c r="Q108" s="214">
        <v>2422</v>
      </c>
      <c r="R108" s="208">
        <v>578</v>
      </c>
      <c r="S108" s="226">
        <v>1844</v>
      </c>
    </row>
    <row r="109" spans="1:19" ht="13.5" customHeight="1" x14ac:dyDescent="0.15">
      <c r="A109" s="227" t="s">
        <v>153</v>
      </c>
      <c r="B109" s="219">
        <f t="shared" si="3"/>
        <v>3557</v>
      </c>
      <c r="C109" s="220">
        <f t="shared" si="4"/>
        <v>1166</v>
      </c>
      <c r="D109" s="220">
        <f t="shared" si="5"/>
        <v>2391</v>
      </c>
      <c r="E109" s="215">
        <v>420</v>
      </c>
      <c r="F109" s="210">
        <v>174</v>
      </c>
      <c r="G109" s="211">
        <v>246</v>
      </c>
      <c r="H109" s="173">
        <v>696</v>
      </c>
      <c r="I109" s="173">
        <v>224</v>
      </c>
      <c r="J109" s="173">
        <v>472</v>
      </c>
      <c r="K109" s="215">
        <v>656</v>
      </c>
      <c r="L109" s="210">
        <v>211</v>
      </c>
      <c r="M109" s="211">
        <v>445</v>
      </c>
      <c r="N109" s="173">
        <v>1088</v>
      </c>
      <c r="O109" s="173">
        <v>349</v>
      </c>
      <c r="P109" s="173">
        <v>739</v>
      </c>
      <c r="Q109" s="215">
        <v>697</v>
      </c>
      <c r="R109" s="210">
        <v>208</v>
      </c>
      <c r="S109" s="228">
        <v>489</v>
      </c>
    </row>
    <row r="110" spans="1:19" ht="13.5" customHeight="1" x14ac:dyDescent="0.15">
      <c r="A110" s="227" t="s">
        <v>164</v>
      </c>
      <c r="B110" s="219">
        <f t="shared" si="3"/>
        <v>2758</v>
      </c>
      <c r="C110" s="220">
        <f t="shared" si="4"/>
        <v>822</v>
      </c>
      <c r="D110" s="220">
        <f t="shared" si="5"/>
        <v>1936</v>
      </c>
      <c r="E110" s="215">
        <v>318</v>
      </c>
      <c r="F110" s="210">
        <v>125</v>
      </c>
      <c r="G110" s="211">
        <v>193</v>
      </c>
      <c r="H110" s="173">
        <v>604</v>
      </c>
      <c r="I110" s="173">
        <v>169</v>
      </c>
      <c r="J110" s="173">
        <v>435</v>
      </c>
      <c r="K110" s="215">
        <v>514</v>
      </c>
      <c r="L110" s="210">
        <v>159</v>
      </c>
      <c r="M110" s="211">
        <v>355</v>
      </c>
      <c r="N110" s="173">
        <v>814</v>
      </c>
      <c r="O110" s="173">
        <v>241</v>
      </c>
      <c r="P110" s="173">
        <v>573</v>
      </c>
      <c r="Q110" s="215">
        <v>508</v>
      </c>
      <c r="R110" s="210">
        <v>128</v>
      </c>
      <c r="S110" s="228">
        <v>380</v>
      </c>
    </row>
    <row r="111" spans="1:19" ht="13.5" customHeight="1" x14ac:dyDescent="0.15">
      <c r="A111" s="227" t="s">
        <v>159</v>
      </c>
      <c r="B111" s="219">
        <f t="shared" si="3"/>
        <v>2324</v>
      </c>
      <c r="C111" s="220">
        <f t="shared" si="4"/>
        <v>672</v>
      </c>
      <c r="D111" s="220">
        <f t="shared" si="5"/>
        <v>1652</v>
      </c>
      <c r="E111" s="215">
        <v>266</v>
      </c>
      <c r="F111" s="210">
        <v>90</v>
      </c>
      <c r="G111" s="211">
        <v>176</v>
      </c>
      <c r="H111" s="173">
        <v>487</v>
      </c>
      <c r="I111" s="173">
        <v>141</v>
      </c>
      <c r="J111" s="173">
        <v>346</v>
      </c>
      <c r="K111" s="215">
        <v>441</v>
      </c>
      <c r="L111" s="210">
        <v>138</v>
      </c>
      <c r="M111" s="211">
        <v>303</v>
      </c>
      <c r="N111" s="173">
        <v>669</v>
      </c>
      <c r="O111" s="173">
        <v>202</v>
      </c>
      <c r="P111" s="173">
        <v>467</v>
      </c>
      <c r="Q111" s="215">
        <v>461</v>
      </c>
      <c r="R111" s="210">
        <v>101</v>
      </c>
      <c r="S111" s="228">
        <v>360</v>
      </c>
    </row>
    <row r="112" spans="1:19" ht="13.5" customHeight="1" x14ac:dyDescent="0.15">
      <c r="A112" s="227" t="s">
        <v>147</v>
      </c>
      <c r="B112" s="219">
        <f t="shared" si="3"/>
        <v>1832</v>
      </c>
      <c r="C112" s="220">
        <f t="shared" si="4"/>
        <v>494</v>
      </c>
      <c r="D112" s="220">
        <f t="shared" si="5"/>
        <v>1338</v>
      </c>
      <c r="E112" s="215">
        <v>203</v>
      </c>
      <c r="F112" s="210">
        <v>74</v>
      </c>
      <c r="G112" s="211">
        <v>129</v>
      </c>
      <c r="H112" s="173">
        <v>359</v>
      </c>
      <c r="I112" s="173">
        <v>102</v>
      </c>
      <c r="J112" s="173">
        <v>257</v>
      </c>
      <c r="K112" s="215">
        <v>302</v>
      </c>
      <c r="L112" s="210">
        <v>81</v>
      </c>
      <c r="M112" s="211">
        <v>221</v>
      </c>
      <c r="N112" s="173">
        <v>602</v>
      </c>
      <c r="O112" s="173">
        <v>167</v>
      </c>
      <c r="P112" s="173">
        <v>435</v>
      </c>
      <c r="Q112" s="215">
        <v>366</v>
      </c>
      <c r="R112" s="210">
        <v>70</v>
      </c>
      <c r="S112" s="228">
        <v>296</v>
      </c>
    </row>
    <row r="113" spans="1:19" ht="13.5" customHeight="1" x14ac:dyDescent="0.15">
      <c r="A113" s="227" t="s">
        <v>157</v>
      </c>
      <c r="B113" s="219">
        <f t="shared" si="3"/>
        <v>1722</v>
      </c>
      <c r="C113" s="220">
        <f t="shared" si="4"/>
        <v>378</v>
      </c>
      <c r="D113" s="220">
        <f t="shared" si="5"/>
        <v>1344</v>
      </c>
      <c r="E113" s="215">
        <v>166</v>
      </c>
      <c r="F113" s="210">
        <v>46</v>
      </c>
      <c r="G113" s="211">
        <v>120</v>
      </c>
      <c r="H113" s="173">
        <v>321</v>
      </c>
      <c r="I113" s="173">
        <v>75</v>
      </c>
      <c r="J113" s="173">
        <v>246</v>
      </c>
      <c r="K113" s="215">
        <v>327</v>
      </c>
      <c r="L113" s="210">
        <v>84</v>
      </c>
      <c r="M113" s="211">
        <v>243</v>
      </c>
      <c r="N113" s="173">
        <v>518</v>
      </c>
      <c r="O113" s="173">
        <v>102</v>
      </c>
      <c r="P113" s="173">
        <v>416</v>
      </c>
      <c r="Q113" s="215">
        <v>390</v>
      </c>
      <c r="R113" s="210">
        <v>71</v>
      </c>
      <c r="S113" s="228">
        <v>319</v>
      </c>
    </row>
    <row r="114" spans="1:19" s="171" customFormat="1" ht="13.5" customHeight="1" x14ac:dyDescent="0.15">
      <c r="A114" s="229" t="s">
        <v>116</v>
      </c>
      <c r="B114" s="217">
        <f t="shared" si="3"/>
        <v>4324</v>
      </c>
      <c r="C114" s="218">
        <f t="shared" si="4"/>
        <v>983</v>
      </c>
      <c r="D114" s="218">
        <f t="shared" si="5"/>
        <v>3341</v>
      </c>
      <c r="E114" s="214">
        <v>481</v>
      </c>
      <c r="F114" s="208">
        <v>140</v>
      </c>
      <c r="G114" s="209">
        <v>341</v>
      </c>
      <c r="H114" s="170">
        <v>908</v>
      </c>
      <c r="I114" s="170">
        <v>216</v>
      </c>
      <c r="J114" s="170">
        <v>692</v>
      </c>
      <c r="K114" s="214">
        <v>838</v>
      </c>
      <c r="L114" s="208">
        <v>189</v>
      </c>
      <c r="M114" s="209">
        <v>649</v>
      </c>
      <c r="N114" s="170">
        <v>1266</v>
      </c>
      <c r="O114" s="170">
        <v>277</v>
      </c>
      <c r="P114" s="170">
        <v>989</v>
      </c>
      <c r="Q114" s="214">
        <v>831</v>
      </c>
      <c r="R114" s="208">
        <v>161</v>
      </c>
      <c r="S114" s="226">
        <v>670</v>
      </c>
    </row>
    <row r="115" spans="1:19" ht="13.5" customHeight="1" x14ac:dyDescent="0.15">
      <c r="A115" s="227" t="s">
        <v>150</v>
      </c>
      <c r="B115" s="219">
        <f t="shared" si="3"/>
        <v>1459</v>
      </c>
      <c r="C115" s="220">
        <f t="shared" si="4"/>
        <v>383</v>
      </c>
      <c r="D115" s="220">
        <f t="shared" si="5"/>
        <v>1076</v>
      </c>
      <c r="E115" s="215">
        <v>174</v>
      </c>
      <c r="F115" s="210">
        <v>51</v>
      </c>
      <c r="G115" s="211">
        <v>123</v>
      </c>
      <c r="H115" s="173">
        <v>319</v>
      </c>
      <c r="I115" s="173">
        <v>88</v>
      </c>
      <c r="J115" s="173">
        <v>231</v>
      </c>
      <c r="K115" s="215">
        <v>285</v>
      </c>
      <c r="L115" s="210">
        <v>76</v>
      </c>
      <c r="M115" s="211">
        <v>209</v>
      </c>
      <c r="N115" s="173">
        <v>401</v>
      </c>
      <c r="O115" s="173">
        <v>107</v>
      </c>
      <c r="P115" s="173">
        <v>294</v>
      </c>
      <c r="Q115" s="215">
        <v>280</v>
      </c>
      <c r="R115" s="210">
        <v>61</v>
      </c>
      <c r="S115" s="228">
        <v>219</v>
      </c>
    </row>
    <row r="116" spans="1:19" ht="13.5" customHeight="1" x14ac:dyDescent="0.15">
      <c r="A116" s="227" t="s">
        <v>171</v>
      </c>
      <c r="B116" s="219">
        <f t="shared" si="3"/>
        <v>1045</v>
      </c>
      <c r="C116" s="220">
        <f t="shared" si="4"/>
        <v>230</v>
      </c>
      <c r="D116" s="220">
        <f t="shared" si="5"/>
        <v>815</v>
      </c>
      <c r="E116" s="215">
        <v>110</v>
      </c>
      <c r="F116" s="210">
        <v>37</v>
      </c>
      <c r="G116" s="211">
        <v>73</v>
      </c>
      <c r="H116" s="173">
        <v>218</v>
      </c>
      <c r="I116" s="173">
        <v>50</v>
      </c>
      <c r="J116" s="173">
        <v>168</v>
      </c>
      <c r="K116" s="215">
        <v>187</v>
      </c>
      <c r="L116" s="210">
        <v>42</v>
      </c>
      <c r="M116" s="211">
        <v>145</v>
      </c>
      <c r="N116" s="173">
        <v>331</v>
      </c>
      <c r="O116" s="173">
        <v>61</v>
      </c>
      <c r="P116" s="173">
        <v>270</v>
      </c>
      <c r="Q116" s="215">
        <v>199</v>
      </c>
      <c r="R116" s="210">
        <v>40</v>
      </c>
      <c r="S116" s="228">
        <v>159</v>
      </c>
    </row>
    <row r="117" spans="1:19" ht="13.5" customHeight="1" x14ac:dyDescent="0.15">
      <c r="A117" s="227" t="s">
        <v>158</v>
      </c>
      <c r="B117" s="219">
        <f t="shared" si="3"/>
        <v>797</v>
      </c>
      <c r="C117" s="220">
        <f t="shared" si="4"/>
        <v>175</v>
      </c>
      <c r="D117" s="220">
        <f t="shared" si="5"/>
        <v>622</v>
      </c>
      <c r="E117" s="215">
        <v>92</v>
      </c>
      <c r="F117" s="210">
        <v>22</v>
      </c>
      <c r="G117" s="211">
        <v>70</v>
      </c>
      <c r="H117" s="173">
        <v>168</v>
      </c>
      <c r="I117" s="173">
        <v>46</v>
      </c>
      <c r="J117" s="173">
        <v>122</v>
      </c>
      <c r="K117" s="215">
        <v>156</v>
      </c>
      <c r="L117" s="210">
        <v>31</v>
      </c>
      <c r="M117" s="211">
        <v>125</v>
      </c>
      <c r="N117" s="173">
        <v>236</v>
      </c>
      <c r="O117" s="173">
        <v>48</v>
      </c>
      <c r="P117" s="173">
        <v>188</v>
      </c>
      <c r="Q117" s="215">
        <v>145</v>
      </c>
      <c r="R117" s="210">
        <v>28</v>
      </c>
      <c r="S117" s="228">
        <v>117</v>
      </c>
    </row>
    <row r="118" spans="1:19" ht="13.5" customHeight="1" x14ac:dyDescent="0.15">
      <c r="A118" s="227" t="s">
        <v>154</v>
      </c>
      <c r="B118" s="219">
        <f t="shared" si="3"/>
        <v>579</v>
      </c>
      <c r="C118" s="220">
        <f t="shared" si="4"/>
        <v>118</v>
      </c>
      <c r="D118" s="220">
        <f t="shared" si="5"/>
        <v>461</v>
      </c>
      <c r="E118" s="215">
        <v>59</v>
      </c>
      <c r="F118" s="210">
        <v>18</v>
      </c>
      <c r="G118" s="211">
        <v>41</v>
      </c>
      <c r="H118" s="173">
        <v>114</v>
      </c>
      <c r="I118" s="173">
        <v>19</v>
      </c>
      <c r="J118" s="173">
        <v>95</v>
      </c>
      <c r="K118" s="215">
        <v>111</v>
      </c>
      <c r="L118" s="210">
        <v>21</v>
      </c>
      <c r="M118" s="211">
        <v>90</v>
      </c>
      <c r="N118" s="173">
        <v>183</v>
      </c>
      <c r="O118" s="173">
        <v>40</v>
      </c>
      <c r="P118" s="173">
        <v>143</v>
      </c>
      <c r="Q118" s="215">
        <v>112</v>
      </c>
      <c r="R118" s="210">
        <v>20</v>
      </c>
      <c r="S118" s="228">
        <v>92</v>
      </c>
    </row>
    <row r="119" spans="1:19" ht="13.5" customHeight="1" x14ac:dyDescent="0.15">
      <c r="A119" s="227" t="s">
        <v>148</v>
      </c>
      <c r="B119" s="219">
        <f t="shared" si="3"/>
        <v>444</v>
      </c>
      <c r="C119" s="220">
        <f t="shared" si="4"/>
        <v>77</v>
      </c>
      <c r="D119" s="220">
        <f t="shared" si="5"/>
        <v>367</v>
      </c>
      <c r="E119" s="215">
        <v>46</v>
      </c>
      <c r="F119" s="210">
        <v>12</v>
      </c>
      <c r="G119" s="211">
        <v>34</v>
      </c>
      <c r="H119" s="173">
        <v>89</v>
      </c>
      <c r="I119" s="173">
        <v>13</v>
      </c>
      <c r="J119" s="173">
        <v>76</v>
      </c>
      <c r="K119" s="215">
        <v>99</v>
      </c>
      <c r="L119" s="210">
        <v>19</v>
      </c>
      <c r="M119" s="211">
        <v>80</v>
      </c>
      <c r="N119" s="173">
        <v>115</v>
      </c>
      <c r="O119" s="173">
        <v>21</v>
      </c>
      <c r="P119" s="173">
        <v>94</v>
      </c>
      <c r="Q119" s="215">
        <v>95</v>
      </c>
      <c r="R119" s="210">
        <v>12</v>
      </c>
      <c r="S119" s="228">
        <v>83</v>
      </c>
    </row>
    <row r="120" spans="1:19" s="171" customFormat="1" ht="13.5" customHeight="1" x14ac:dyDescent="0.15">
      <c r="A120" s="229" t="s">
        <v>117</v>
      </c>
      <c r="B120" s="217">
        <f t="shared" si="3"/>
        <v>1020</v>
      </c>
      <c r="C120" s="218">
        <f t="shared" si="4"/>
        <v>174</v>
      </c>
      <c r="D120" s="218">
        <f t="shared" si="5"/>
        <v>846</v>
      </c>
      <c r="E120" s="214">
        <v>133</v>
      </c>
      <c r="F120" s="208">
        <v>28</v>
      </c>
      <c r="G120" s="209">
        <v>105</v>
      </c>
      <c r="H120" s="170">
        <v>228</v>
      </c>
      <c r="I120" s="170">
        <v>31</v>
      </c>
      <c r="J120" s="170">
        <v>197</v>
      </c>
      <c r="K120" s="214">
        <v>189</v>
      </c>
      <c r="L120" s="208">
        <v>44</v>
      </c>
      <c r="M120" s="209">
        <v>145</v>
      </c>
      <c r="N120" s="170">
        <v>283</v>
      </c>
      <c r="O120" s="170">
        <v>43</v>
      </c>
      <c r="P120" s="170">
        <v>240</v>
      </c>
      <c r="Q120" s="214">
        <v>187</v>
      </c>
      <c r="R120" s="208">
        <v>28</v>
      </c>
      <c r="S120" s="226">
        <v>159</v>
      </c>
    </row>
    <row r="121" spans="1:19" ht="13.5" customHeight="1" x14ac:dyDescent="0.15">
      <c r="A121" s="227" t="s">
        <v>152</v>
      </c>
      <c r="B121" s="219">
        <f t="shared" si="3"/>
        <v>270</v>
      </c>
      <c r="C121" s="220">
        <f t="shared" si="4"/>
        <v>52</v>
      </c>
      <c r="D121" s="220">
        <f t="shared" si="5"/>
        <v>218</v>
      </c>
      <c r="E121" s="215">
        <v>37</v>
      </c>
      <c r="F121" s="210">
        <v>5</v>
      </c>
      <c r="G121" s="211">
        <v>32</v>
      </c>
      <c r="H121" s="173">
        <v>69</v>
      </c>
      <c r="I121" s="173">
        <v>11</v>
      </c>
      <c r="J121" s="173">
        <v>58</v>
      </c>
      <c r="K121" s="215">
        <v>45</v>
      </c>
      <c r="L121" s="210">
        <v>15</v>
      </c>
      <c r="M121" s="211">
        <v>30</v>
      </c>
      <c r="N121" s="173">
        <v>68</v>
      </c>
      <c r="O121" s="173">
        <v>9</v>
      </c>
      <c r="P121" s="173">
        <v>59</v>
      </c>
      <c r="Q121" s="215">
        <v>51</v>
      </c>
      <c r="R121" s="210">
        <v>12</v>
      </c>
      <c r="S121" s="228">
        <v>39</v>
      </c>
    </row>
    <row r="122" spans="1:19" ht="13.5" customHeight="1" x14ac:dyDescent="0.15">
      <c r="A122" s="227" t="s">
        <v>149</v>
      </c>
      <c r="B122" s="219">
        <f t="shared" si="3"/>
        <v>313</v>
      </c>
      <c r="C122" s="220">
        <f t="shared" si="4"/>
        <v>53</v>
      </c>
      <c r="D122" s="220">
        <f t="shared" si="5"/>
        <v>260</v>
      </c>
      <c r="E122" s="215">
        <v>35</v>
      </c>
      <c r="F122" s="210">
        <v>7</v>
      </c>
      <c r="G122" s="211">
        <v>28</v>
      </c>
      <c r="H122" s="173">
        <v>80</v>
      </c>
      <c r="I122" s="173">
        <v>11</v>
      </c>
      <c r="J122" s="173">
        <v>69</v>
      </c>
      <c r="K122" s="215">
        <v>61</v>
      </c>
      <c r="L122" s="210">
        <v>16</v>
      </c>
      <c r="M122" s="211">
        <v>45</v>
      </c>
      <c r="N122" s="173">
        <v>81</v>
      </c>
      <c r="O122" s="173">
        <v>16</v>
      </c>
      <c r="P122" s="173">
        <v>65</v>
      </c>
      <c r="Q122" s="215">
        <v>56</v>
      </c>
      <c r="R122" s="210">
        <v>3</v>
      </c>
      <c r="S122" s="228">
        <v>53</v>
      </c>
    </row>
    <row r="123" spans="1:19" ht="13.5" customHeight="1" x14ac:dyDescent="0.15">
      <c r="A123" s="227" t="s">
        <v>172</v>
      </c>
      <c r="B123" s="219">
        <f t="shared" si="3"/>
        <v>206</v>
      </c>
      <c r="C123" s="220">
        <f t="shared" si="4"/>
        <v>31</v>
      </c>
      <c r="D123" s="220">
        <f t="shared" si="5"/>
        <v>175</v>
      </c>
      <c r="E123" s="215">
        <v>26</v>
      </c>
      <c r="F123" s="210">
        <v>5</v>
      </c>
      <c r="G123" s="211">
        <v>21</v>
      </c>
      <c r="H123" s="173">
        <v>44</v>
      </c>
      <c r="I123" s="173">
        <v>6</v>
      </c>
      <c r="J123" s="173">
        <v>38</v>
      </c>
      <c r="K123" s="215">
        <v>41</v>
      </c>
      <c r="L123" s="210">
        <v>5</v>
      </c>
      <c r="M123" s="211">
        <v>36</v>
      </c>
      <c r="N123" s="173">
        <v>58</v>
      </c>
      <c r="O123" s="173">
        <v>9</v>
      </c>
      <c r="P123" s="173">
        <v>49</v>
      </c>
      <c r="Q123" s="215">
        <v>37</v>
      </c>
      <c r="R123" s="210">
        <v>6</v>
      </c>
      <c r="S123" s="228">
        <v>31</v>
      </c>
    </row>
    <row r="124" spans="1:19" ht="13.5" customHeight="1" x14ac:dyDescent="0.15">
      <c r="A124" s="227" t="s">
        <v>156</v>
      </c>
      <c r="B124" s="219">
        <f t="shared" si="3"/>
        <v>141</v>
      </c>
      <c r="C124" s="220">
        <f t="shared" si="4"/>
        <v>22</v>
      </c>
      <c r="D124" s="220">
        <f t="shared" si="5"/>
        <v>119</v>
      </c>
      <c r="E124" s="215">
        <v>18</v>
      </c>
      <c r="F124" s="210">
        <v>3</v>
      </c>
      <c r="G124" s="211">
        <v>15</v>
      </c>
      <c r="H124" s="173">
        <v>20</v>
      </c>
      <c r="I124" s="173">
        <v>2</v>
      </c>
      <c r="J124" s="173">
        <v>18</v>
      </c>
      <c r="K124" s="215">
        <v>30</v>
      </c>
      <c r="L124" s="210">
        <v>6</v>
      </c>
      <c r="M124" s="211">
        <v>24</v>
      </c>
      <c r="N124" s="173">
        <v>48</v>
      </c>
      <c r="O124" s="173">
        <v>6</v>
      </c>
      <c r="P124" s="173">
        <v>42</v>
      </c>
      <c r="Q124" s="215">
        <v>25</v>
      </c>
      <c r="R124" s="210">
        <v>5</v>
      </c>
      <c r="S124" s="228">
        <v>20</v>
      </c>
    </row>
    <row r="125" spans="1:19" ht="13.5" customHeight="1" x14ac:dyDescent="0.15">
      <c r="A125" s="227" t="s">
        <v>151</v>
      </c>
      <c r="B125" s="219">
        <f t="shared" si="3"/>
        <v>90</v>
      </c>
      <c r="C125" s="220">
        <f t="shared" si="4"/>
        <v>16</v>
      </c>
      <c r="D125" s="248">
        <f t="shared" si="5"/>
        <v>74</v>
      </c>
      <c r="E125" s="215">
        <v>17</v>
      </c>
      <c r="F125" s="210">
        <v>8</v>
      </c>
      <c r="G125" s="211">
        <v>9</v>
      </c>
      <c r="H125" s="173">
        <v>15</v>
      </c>
      <c r="I125" s="173">
        <v>1</v>
      </c>
      <c r="J125" s="173">
        <v>14</v>
      </c>
      <c r="K125" s="215">
        <v>12</v>
      </c>
      <c r="L125" s="210">
        <v>2</v>
      </c>
      <c r="M125" s="211">
        <v>10</v>
      </c>
      <c r="N125" s="173">
        <v>28</v>
      </c>
      <c r="O125" s="173">
        <v>3</v>
      </c>
      <c r="P125" s="173">
        <v>25</v>
      </c>
      <c r="Q125" s="215">
        <v>18</v>
      </c>
      <c r="R125" s="210">
        <v>2</v>
      </c>
      <c r="S125" s="228">
        <v>16</v>
      </c>
    </row>
    <row r="126" spans="1:19" s="171" customFormat="1" ht="13.5" customHeight="1" thickBot="1" x14ac:dyDescent="0.2">
      <c r="A126" s="232" t="s">
        <v>125</v>
      </c>
      <c r="B126" s="233">
        <f t="shared" si="3"/>
        <v>399</v>
      </c>
      <c r="C126" s="234">
        <f t="shared" si="4"/>
        <v>49</v>
      </c>
      <c r="D126" s="249">
        <f t="shared" si="5"/>
        <v>350</v>
      </c>
      <c r="E126" s="235">
        <v>55</v>
      </c>
      <c r="F126" s="236">
        <v>9</v>
      </c>
      <c r="G126" s="237">
        <v>46</v>
      </c>
      <c r="H126" s="238">
        <v>70</v>
      </c>
      <c r="I126" s="238">
        <v>9</v>
      </c>
      <c r="J126" s="238">
        <v>61</v>
      </c>
      <c r="K126" s="235">
        <v>97</v>
      </c>
      <c r="L126" s="236">
        <v>13</v>
      </c>
      <c r="M126" s="237">
        <v>84</v>
      </c>
      <c r="N126" s="238">
        <v>115</v>
      </c>
      <c r="O126" s="238">
        <v>14</v>
      </c>
      <c r="P126" s="238">
        <v>101</v>
      </c>
      <c r="Q126" s="235">
        <v>62</v>
      </c>
      <c r="R126" s="236">
        <v>4</v>
      </c>
      <c r="S126" s="239">
        <v>58</v>
      </c>
    </row>
    <row r="127" spans="1:19" ht="14.25" x14ac:dyDescent="0.15">
      <c r="B127" s="250"/>
      <c r="C127" s="251"/>
      <c r="D127" s="251"/>
    </row>
    <row r="128" spans="1:19" ht="15" thickBot="1" x14ac:dyDescent="0.2">
      <c r="B128" s="218"/>
      <c r="C128" s="73"/>
      <c r="D128" s="73"/>
    </row>
    <row r="129" spans="1:19" s="253" customFormat="1" ht="20.25" customHeight="1" x14ac:dyDescent="0.15">
      <c r="A129" s="252" t="s">
        <v>219</v>
      </c>
      <c r="B129" s="385" t="s">
        <v>368</v>
      </c>
      <c r="C129" s="383"/>
      <c r="D129" s="386"/>
      <c r="E129" s="385" t="s">
        <v>369</v>
      </c>
      <c r="F129" s="383"/>
      <c r="G129" s="383"/>
      <c r="H129" s="385" t="s">
        <v>321</v>
      </c>
      <c r="I129" s="383"/>
      <c r="J129" s="386"/>
      <c r="K129" s="383" t="s">
        <v>327</v>
      </c>
      <c r="L129" s="383"/>
      <c r="M129" s="383"/>
      <c r="N129" s="385" t="s">
        <v>370</v>
      </c>
      <c r="O129" s="383"/>
      <c r="P129" s="386"/>
      <c r="Q129" s="383" t="s">
        <v>332</v>
      </c>
      <c r="R129" s="383"/>
      <c r="S129" s="384"/>
    </row>
    <row r="130" spans="1:19" s="253" customFormat="1" ht="20.25" customHeight="1" thickBot="1" x14ac:dyDescent="0.2">
      <c r="A130" s="254" t="s">
        <v>343</v>
      </c>
      <c r="B130" s="274" t="s">
        <v>3</v>
      </c>
      <c r="C130" s="274" t="s">
        <v>1</v>
      </c>
      <c r="D130" s="274" t="s">
        <v>2</v>
      </c>
      <c r="E130" s="274" t="s">
        <v>3</v>
      </c>
      <c r="F130" s="274" t="s">
        <v>1</v>
      </c>
      <c r="G130" s="274" t="s">
        <v>2</v>
      </c>
      <c r="H130" s="274" t="s">
        <v>3</v>
      </c>
      <c r="I130" s="274" t="s">
        <v>1</v>
      </c>
      <c r="J130" s="274" t="s">
        <v>2</v>
      </c>
      <c r="K130" s="274" t="s">
        <v>3</v>
      </c>
      <c r="L130" s="274" t="s">
        <v>1</v>
      </c>
      <c r="M130" s="274" t="s">
        <v>2</v>
      </c>
      <c r="N130" s="274" t="s">
        <v>3</v>
      </c>
      <c r="O130" s="274" t="s">
        <v>1</v>
      </c>
      <c r="P130" s="274" t="s">
        <v>2</v>
      </c>
      <c r="Q130" s="274" t="s">
        <v>3</v>
      </c>
      <c r="R130" s="274" t="s">
        <v>1</v>
      </c>
      <c r="S130" s="275" t="s">
        <v>2</v>
      </c>
    </row>
    <row r="131" spans="1:19" s="258" customFormat="1" ht="20.25" customHeight="1" thickTop="1" x14ac:dyDescent="0.15">
      <c r="A131" s="257" t="s">
        <v>213</v>
      </c>
      <c r="B131" s="265">
        <v>1456468</v>
      </c>
      <c r="C131" s="266">
        <v>720740</v>
      </c>
      <c r="D131" s="267">
        <v>735728</v>
      </c>
      <c r="E131" s="259">
        <v>98585</v>
      </c>
      <c r="F131" s="259">
        <v>48799</v>
      </c>
      <c r="G131" s="259">
        <v>49786</v>
      </c>
      <c r="H131" s="272">
        <v>300975</v>
      </c>
      <c r="I131" s="259">
        <v>147671</v>
      </c>
      <c r="J131" s="273">
        <v>153304</v>
      </c>
      <c r="K131" s="259">
        <v>218060</v>
      </c>
      <c r="L131" s="259">
        <v>105027</v>
      </c>
      <c r="M131" s="259">
        <v>113033</v>
      </c>
      <c r="N131" s="272">
        <v>433533</v>
      </c>
      <c r="O131" s="259">
        <v>215260</v>
      </c>
      <c r="P131" s="273">
        <v>218273</v>
      </c>
      <c r="Q131" s="259">
        <v>405315</v>
      </c>
      <c r="R131" s="259">
        <v>203983</v>
      </c>
      <c r="S131" s="260">
        <v>201332</v>
      </c>
    </row>
    <row r="132" spans="1:19" s="253" customFormat="1" ht="20.25" customHeight="1" x14ac:dyDescent="0.15">
      <c r="A132" s="255" t="s">
        <v>56</v>
      </c>
      <c r="B132" s="268">
        <v>53931</v>
      </c>
      <c r="C132" s="261">
        <v>27666</v>
      </c>
      <c r="D132" s="269">
        <v>26265</v>
      </c>
      <c r="E132" s="261">
        <v>3167</v>
      </c>
      <c r="F132" s="261">
        <v>1661</v>
      </c>
      <c r="G132" s="261">
        <v>1506</v>
      </c>
      <c r="H132" s="268">
        <v>9800</v>
      </c>
      <c r="I132" s="261">
        <v>5067</v>
      </c>
      <c r="J132" s="269">
        <v>4733</v>
      </c>
      <c r="K132" s="261">
        <v>7439</v>
      </c>
      <c r="L132" s="261">
        <v>3797</v>
      </c>
      <c r="M132" s="261">
        <v>3642</v>
      </c>
      <c r="N132" s="268">
        <v>15572</v>
      </c>
      <c r="O132" s="261">
        <v>7937</v>
      </c>
      <c r="P132" s="269">
        <v>7635</v>
      </c>
      <c r="Q132" s="261">
        <v>17953</v>
      </c>
      <c r="R132" s="261">
        <v>9204</v>
      </c>
      <c r="S132" s="262">
        <v>8749</v>
      </c>
    </row>
    <row r="133" spans="1:19" s="253" customFormat="1" ht="20.25" customHeight="1" x14ac:dyDescent="0.15">
      <c r="A133" s="255" t="s">
        <v>50</v>
      </c>
      <c r="B133" s="268">
        <v>72587</v>
      </c>
      <c r="C133" s="261">
        <v>37417</v>
      </c>
      <c r="D133" s="269">
        <v>35170</v>
      </c>
      <c r="E133" s="261">
        <v>3448</v>
      </c>
      <c r="F133" s="261">
        <v>1776</v>
      </c>
      <c r="G133" s="261">
        <v>1672</v>
      </c>
      <c r="H133" s="268">
        <v>13663</v>
      </c>
      <c r="I133" s="261">
        <v>7124</v>
      </c>
      <c r="J133" s="269">
        <v>6539</v>
      </c>
      <c r="K133" s="261">
        <v>10835</v>
      </c>
      <c r="L133" s="261">
        <v>5527</v>
      </c>
      <c r="M133" s="261">
        <v>5308</v>
      </c>
      <c r="N133" s="268">
        <v>19611</v>
      </c>
      <c r="O133" s="261">
        <v>10076</v>
      </c>
      <c r="P133" s="269">
        <v>9535</v>
      </c>
      <c r="Q133" s="261">
        <v>25030</v>
      </c>
      <c r="R133" s="261">
        <v>12914</v>
      </c>
      <c r="S133" s="262">
        <v>12116</v>
      </c>
    </row>
    <row r="134" spans="1:19" s="253" customFormat="1" ht="20.25" customHeight="1" x14ac:dyDescent="0.15">
      <c r="A134" s="255" t="s">
        <v>44</v>
      </c>
      <c r="B134" s="268">
        <v>74518</v>
      </c>
      <c r="C134" s="261">
        <v>38554</v>
      </c>
      <c r="D134" s="269">
        <v>35964</v>
      </c>
      <c r="E134" s="261">
        <v>3043</v>
      </c>
      <c r="F134" s="261">
        <v>1572</v>
      </c>
      <c r="G134" s="261">
        <v>1471</v>
      </c>
      <c r="H134" s="268">
        <v>14757</v>
      </c>
      <c r="I134" s="261">
        <v>7686</v>
      </c>
      <c r="J134" s="269">
        <v>7071</v>
      </c>
      <c r="K134" s="261">
        <v>10938</v>
      </c>
      <c r="L134" s="261">
        <v>5487</v>
      </c>
      <c r="M134" s="261">
        <v>5451</v>
      </c>
      <c r="N134" s="268">
        <v>20012</v>
      </c>
      <c r="O134" s="261">
        <v>10626</v>
      </c>
      <c r="P134" s="269">
        <v>9386</v>
      </c>
      <c r="Q134" s="261">
        <v>25768</v>
      </c>
      <c r="R134" s="261">
        <v>13183</v>
      </c>
      <c r="S134" s="262">
        <v>12585</v>
      </c>
    </row>
    <row r="135" spans="1:19" s="253" customFormat="1" ht="20.25" customHeight="1" x14ac:dyDescent="0.15">
      <c r="A135" s="255" t="s">
        <v>38</v>
      </c>
      <c r="B135" s="268">
        <v>89914</v>
      </c>
      <c r="C135" s="261">
        <v>46825</v>
      </c>
      <c r="D135" s="269">
        <v>43089</v>
      </c>
      <c r="E135" s="261">
        <v>4442</v>
      </c>
      <c r="F135" s="261">
        <v>2321</v>
      </c>
      <c r="G135" s="261">
        <v>2121</v>
      </c>
      <c r="H135" s="268">
        <v>18953</v>
      </c>
      <c r="I135" s="261">
        <v>9956</v>
      </c>
      <c r="J135" s="269">
        <v>8997</v>
      </c>
      <c r="K135" s="261">
        <v>12713</v>
      </c>
      <c r="L135" s="261">
        <v>6433</v>
      </c>
      <c r="M135" s="261">
        <v>6280</v>
      </c>
      <c r="N135" s="268">
        <v>25257</v>
      </c>
      <c r="O135" s="261">
        <v>13334</v>
      </c>
      <c r="P135" s="269">
        <v>11923</v>
      </c>
      <c r="Q135" s="261">
        <v>28549</v>
      </c>
      <c r="R135" s="261">
        <v>14781</v>
      </c>
      <c r="S135" s="262">
        <v>13768</v>
      </c>
    </row>
    <row r="136" spans="1:19" s="253" customFormat="1" ht="20.25" customHeight="1" x14ac:dyDescent="0.15">
      <c r="A136" s="255" t="s">
        <v>32</v>
      </c>
      <c r="B136" s="268">
        <v>108958</v>
      </c>
      <c r="C136" s="261">
        <v>56759</v>
      </c>
      <c r="D136" s="269">
        <v>52199</v>
      </c>
      <c r="E136" s="261">
        <v>6884</v>
      </c>
      <c r="F136" s="261">
        <v>3500</v>
      </c>
      <c r="G136" s="261">
        <v>3384</v>
      </c>
      <c r="H136" s="268">
        <v>23735</v>
      </c>
      <c r="I136" s="261">
        <v>12332</v>
      </c>
      <c r="J136" s="269">
        <v>11403</v>
      </c>
      <c r="K136" s="261">
        <v>15297</v>
      </c>
      <c r="L136" s="261">
        <v>7820</v>
      </c>
      <c r="M136" s="261">
        <v>7477</v>
      </c>
      <c r="N136" s="268">
        <v>32228</v>
      </c>
      <c r="O136" s="261">
        <v>16840</v>
      </c>
      <c r="P136" s="269">
        <v>15388</v>
      </c>
      <c r="Q136" s="261">
        <v>30814</v>
      </c>
      <c r="R136" s="261">
        <v>16267</v>
      </c>
      <c r="S136" s="262">
        <v>14547</v>
      </c>
    </row>
    <row r="137" spans="1:19" s="253" customFormat="1" ht="20.25" customHeight="1" x14ac:dyDescent="0.15">
      <c r="A137" s="255" t="s">
        <v>26</v>
      </c>
      <c r="B137" s="268">
        <v>98490</v>
      </c>
      <c r="C137" s="261">
        <v>51634</v>
      </c>
      <c r="D137" s="269">
        <v>46856</v>
      </c>
      <c r="E137" s="261">
        <v>6933</v>
      </c>
      <c r="F137" s="261">
        <v>3625</v>
      </c>
      <c r="G137" s="261">
        <v>3308</v>
      </c>
      <c r="H137" s="268">
        <v>21577</v>
      </c>
      <c r="I137" s="261">
        <v>11033</v>
      </c>
      <c r="J137" s="269">
        <v>10544</v>
      </c>
      <c r="K137" s="261">
        <v>13427</v>
      </c>
      <c r="L137" s="261">
        <v>6981</v>
      </c>
      <c r="M137" s="261">
        <v>6446</v>
      </c>
      <c r="N137" s="268">
        <v>30502</v>
      </c>
      <c r="O137" s="261">
        <v>16248</v>
      </c>
      <c r="P137" s="269">
        <v>14254</v>
      </c>
      <c r="Q137" s="261">
        <v>26051</v>
      </c>
      <c r="R137" s="261">
        <v>13747</v>
      </c>
      <c r="S137" s="262">
        <v>12304</v>
      </c>
    </row>
    <row r="138" spans="1:19" s="253" customFormat="1" ht="20.25" customHeight="1" x14ac:dyDescent="0.15">
      <c r="A138" s="255" t="s">
        <v>20</v>
      </c>
      <c r="B138" s="268">
        <v>83055</v>
      </c>
      <c r="C138" s="261">
        <v>42471</v>
      </c>
      <c r="D138" s="269">
        <v>40584</v>
      </c>
      <c r="E138" s="261">
        <v>5842</v>
      </c>
      <c r="F138" s="261">
        <v>3017</v>
      </c>
      <c r="G138" s="261">
        <v>2825</v>
      </c>
      <c r="H138" s="268">
        <v>17175</v>
      </c>
      <c r="I138" s="261">
        <v>8752</v>
      </c>
      <c r="J138" s="269">
        <v>8423</v>
      </c>
      <c r="K138" s="261">
        <v>11331</v>
      </c>
      <c r="L138" s="261">
        <v>5686</v>
      </c>
      <c r="M138" s="261">
        <v>5645</v>
      </c>
      <c r="N138" s="268">
        <v>25621</v>
      </c>
      <c r="O138" s="261">
        <v>13221</v>
      </c>
      <c r="P138" s="269">
        <v>12400</v>
      </c>
      <c r="Q138" s="261">
        <v>23086</v>
      </c>
      <c r="R138" s="261">
        <v>11795</v>
      </c>
      <c r="S138" s="262">
        <v>11291</v>
      </c>
    </row>
    <row r="139" spans="1:19" s="253" customFormat="1" ht="20.25" customHeight="1" x14ac:dyDescent="0.15">
      <c r="A139" s="255" t="s">
        <v>14</v>
      </c>
      <c r="B139" s="268">
        <v>109888</v>
      </c>
      <c r="C139" s="261">
        <v>55341</v>
      </c>
      <c r="D139" s="269">
        <v>54547</v>
      </c>
      <c r="E139" s="261">
        <v>6678</v>
      </c>
      <c r="F139" s="261">
        <v>3547</v>
      </c>
      <c r="G139" s="261">
        <v>3131</v>
      </c>
      <c r="H139" s="268">
        <v>21727</v>
      </c>
      <c r="I139" s="261">
        <v>10773</v>
      </c>
      <c r="J139" s="269">
        <v>10954</v>
      </c>
      <c r="K139" s="261">
        <v>15852</v>
      </c>
      <c r="L139" s="261">
        <v>7735</v>
      </c>
      <c r="M139" s="261">
        <v>8117</v>
      </c>
      <c r="N139" s="268">
        <v>31921</v>
      </c>
      <c r="O139" s="261">
        <v>16487</v>
      </c>
      <c r="P139" s="269">
        <v>15434</v>
      </c>
      <c r="Q139" s="261">
        <v>33710</v>
      </c>
      <c r="R139" s="261">
        <v>16799</v>
      </c>
      <c r="S139" s="262">
        <v>16911</v>
      </c>
    </row>
    <row r="140" spans="1:19" s="253" customFormat="1" ht="20.25" customHeight="1" x14ac:dyDescent="0.15">
      <c r="A140" s="255" t="s">
        <v>9</v>
      </c>
      <c r="B140" s="268">
        <v>113414</v>
      </c>
      <c r="C140" s="261">
        <v>56288</v>
      </c>
      <c r="D140" s="269">
        <v>57126</v>
      </c>
      <c r="E140" s="261">
        <v>6294</v>
      </c>
      <c r="F140" s="261">
        <v>3367</v>
      </c>
      <c r="G140" s="261">
        <v>2927</v>
      </c>
      <c r="H140" s="268">
        <v>22747</v>
      </c>
      <c r="I140" s="261">
        <v>10935</v>
      </c>
      <c r="J140" s="269">
        <v>11812</v>
      </c>
      <c r="K140" s="261">
        <v>16266</v>
      </c>
      <c r="L140" s="261">
        <v>8041</v>
      </c>
      <c r="M140" s="261">
        <v>8225</v>
      </c>
      <c r="N140" s="268">
        <v>31537</v>
      </c>
      <c r="O140" s="261">
        <v>15977</v>
      </c>
      <c r="P140" s="269">
        <v>15560</v>
      </c>
      <c r="Q140" s="261">
        <v>36570</v>
      </c>
      <c r="R140" s="261">
        <v>17968</v>
      </c>
      <c r="S140" s="262">
        <v>18602</v>
      </c>
    </row>
    <row r="141" spans="1:19" s="253" customFormat="1" ht="20.25" customHeight="1" x14ac:dyDescent="0.15">
      <c r="A141" s="255" t="s">
        <v>59</v>
      </c>
      <c r="B141" s="268">
        <v>131152</v>
      </c>
      <c r="C141" s="261">
        <v>65095</v>
      </c>
      <c r="D141" s="269">
        <v>66057</v>
      </c>
      <c r="E141" s="261">
        <v>7386</v>
      </c>
      <c r="F141" s="261">
        <v>3786</v>
      </c>
      <c r="G141" s="261">
        <v>3600</v>
      </c>
      <c r="H141" s="268">
        <v>27674</v>
      </c>
      <c r="I141" s="261">
        <v>13387</v>
      </c>
      <c r="J141" s="269">
        <v>14287</v>
      </c>
      <c r="K141" s="261">
        <v>18136</v>
      </c>
      <c r="L141" s="261">
        <v>8829</v>
      </c>
      <c r="M141" s="261">
        <v>9307</v>
      </c>
      <c r="N141" s="268">
        <v>37114</v>
      </c>
      <c r="O141" s="261">
        <v>18340</v>
      </c>
      <c r="P141" s="269">
        <v>18774</v>
      </c>
      <c r="Q141" s="261">
        <v>40842</v>
      </c>
      <c r="R141" s="261">
        <v>20753</v>
      </c>
      <c r="S141" s="262">
        <v>20089</v>
      </c>
    </row>
    <row r="142" spans="1:19" s="253" customFormat="1" ht="20.25" customHeight="1" x14ac:dyDescent="0.15">
      <c r="A142" s="255" t="s">
        <v>65</v>
      </c>
      <c r="B142" s="268">
        <v>122103</v>
      </c>
      <c r="C142" s="261">
        <v>60586</v>
      </c>
      <c r="D142" s="269">
        <v>61517</v>
      </c>
      <c r="E142" s="261">
        <v>7361</v>
      </c>
      <c r="F142" s="261">
        <v>3698</v>
      </c>
      <c r="G142" s="261">
        <v>3663</v>
      </c>
      <c r="H142" s="268">
        <v>26171</v>
      </c>
      <c r="I142" s="261">
        <v>12907</v>
      </c>
      <c r="J142" s="269">
        <v>13264</v>
      </c>
      <c r="K142" s="261">
        <v>17036</v>
      </c>
      <c r="L142" s="261">
        <v>8193</v>
      </c>
      <c r="M142" s="261">
        <v>8843</v>
      </c>
      <c r="N142" s="268">
        <v>36957</v>
      </c>
      <c r="O142" s="261">
        <v>18116</v>
      </c>
      <c r="P142" s="269">
        <v>18841</v>
      </c>
      <c r="Q142" s="261">
        <v>34578</v>
      </c>
      <c r="R142" s="261">
        <v>17672</v>
      </c>
      <c r="S142" s="262">
        <v>16906</v>
      </c>
    </row>
    <row r="143" spans="1:19" s="253" customFormat="1" ht="20.25" customHeight="1" x14ac:dyDescent="0.15">
      <c r="A143" s="255" t="s">
        <v>71</v>
      </c>
      <c r="B143" s="268">
        <v>111177</v>
      </c>
      <c r="C143" s="261">
        <v>54867</v>
      </c>
      <c r="D143" s="269">
        <v>56310</v>
      </c>
      <c r="E143" s="261">
        <v>8016</v>
      </c>
      <c r="F143" s="261">
        <v>3865</v>
      </c>
      <c r="G143" s="261">
        <v>4151</v>
      </c>
      <c r="H143" s="268">
        <v>23454</v>
      </c>
      <c r="I143" s="261">
        <v>11358</v>
      </c>
      <c r="J143" s="269">
        <v>12096</v>
      </c>
      <c r="K143" s="261">
        <v>16843</v>
      </c>
      <c r="L143" s="261">
        <v>7785</v>
      </c>
      <c r="M143" s="261">
        <v>9058</v>
      </c>
      <c r="N143" s="268">
        <v>35802</v>
      </c>
      <c r="O143" s="261">
        <v>17301</v>
      </c>
      <c r="P143" s="269">
        <v>18501</v>
      </c>
      <c r="Q143" s="261">
        <v>27062</v>
      </c>
      <c r="R143" s="261">
        <v>14558</v>
      </c>
      <c r="S143" s="262">
        <v>12504</v>
      </c>
    </row>
    <row r="144" spans="1:19" s="253" customFormat="1" ht="20.25" customHeight="1" x14ac:dyDescent="0.15">
      <c r="A144" s="255" t="s">
        <v>78</v>
      </c>
      <c r="B144" s="268">
        <v>91802</v>
      </c>
      <c r="C144" s="261">
        <v>44279</v>
      </c>
      <c r="D144" s="269">
        <v>47523</v>
      </c>
      <c r="E144" s="261">
        <v>7953</v>
      </c>
      <c r="F144" s="261">
        <v>3846</v>
      </c>
      <c r="G144" s="261">
        <v>4107</v>
      </c>
      <c r="H144" s="268">
        <v>19296</v>
      </c>
      <c r="I144" s="261">
        <v>9159</v>
      </c>
      <c r="J144" s="269">
        <v>10137</v>
      </c>
      <c r="K144" s="261">
        <v>15785</v>
      </c>
      <c r="L144" s="261">
        <v>7339</v>
      </c>
      <c r="M144" s="261">
        <v>8446</v>
      </c>
      <c r="N144" s="268">
        <v>29953</v>
      </c>
      <c r="O144" s="261">
        <v>14383</v>
      </c>
      <c r="P144" s="269">
        <v>15570</v>
      </c>
      <c r="Q144" s="261">
        <v>18815</v>
      </c>
      <c r="R144" s="261">
        <v>9552</v>
      </c>
      <c r="S144" s="262">
        <v>9263</v>
      </c>
    </row>
    <row r="145" spans="1:19" s="253" customFormat="1" ht="20.25" customHeight="1" x14ac:dyDescent="0.15">
      <c r="A145" s="255" t="s">
        <v>83</v>
      </c>
      <c r="B145" s="268">
        <v>61567</v>
      </c>
      <c r="C145" s="261">
        <v>28800</v>
      </c>
      <c r="D145" s="269">
        <v>32767</v>
      </c>
      <c r="E145" s="261">
        <v>6015</v>
      </c>
      <c r="F145" s="261">
        <v>2754</v>
      </c>
      <c r="G145" s="261">
        <v>3261</v>
      </c>
      <c r="H145" s="268">
        <v>12948</v>
      </c>
      <c r="I145" s="261">
        <v>6061</v>
      </c>
      <c r="J145" s="269">
        <v>6887</v>
      </c>
      <c r="K145" s="261">
        <v>11180</v>
      </c>
      <c r="L145" s="261">
        <v>5095</v>
      </c>
      <c r="M145" s="261">
        <v>6085</v>
      </c>
      <c r="N145" s="268">
        <v>20046</v>
      </c>
      <c r="O145" s="261">
        <v>9520</v>
      </c>
      <c r="P145" s="269">
        <v>10526</v>
      </c>
      <c r="Q145" s="261">
        <v>11378</v>
      </c>
      <c r="R145" s="261">
        <v>5370</v>
      </c>
      <c r="S145" s="262">
        <v>6008</v>
      </c>
    </row>
    <row r="146" spans="1:19" s="253" customFormat="1" ht="20.25" customHeight="1" x14ac:dyDescent="0.15">
      <c r="A146" s="255" t="s">
        <v>91</v>
      </c>
      <c r="B146" s="268">
        <v>51083</v>
      </c>
      <c r="C146" s="261">
        <v>23162</v>
      </c>
      <c r="D146" s="269">
        <v>27921</v>
      </c>
      <c r="E146" s="261">
        <v>5481</v>
      </c>
      <c r="F146" s="261">
        <v>2412</v>
      </c>
      <c r="G146" s="261">
        <v>3069</v>
      </c>
      <c r="H146" s="268">
        <v>10500</v>
      </c>
      <c r="I146" s="261">
        <v>4770</v>
      </c>
      <c r="J146" s="269">
        <v>5730</v>
      </c>
      <c r="K146" s="261">
        <v>9631</v>
      </c>
      <c r="L146" s="261">
        <v>4365</v>
      </c>
      <c r="M146" s="261">
        <v>5266</v>
      </c>
      <c r="N146" s="268">
        <v>16142</v>
      </c>
      <c r="O146" s="261">
        <v>7387</v>
      </c>
      <c r="P146" s="269">
        <v>8755</v>
      </c>
      <c r="Q146" s="261">
        <v>9329</v>
      </c>
      <c r="R146" s="261">
        <v>4228</v>
      </c>
      <c r="S146" s="262">
        <v>5101</v>
      </c>
    </row>
    <row r="147" spans="1:19" s="253" customFormat="1" ht="20.25" customHeight="1" x14ac:dyDescent="0.15">
      <c r="A147" s="255" t="s">
        <v>94</v>
      </c>
      <c r="B147" s="268">
        <v>39612</v>
      </c>
      <c r="C147" s="261">
        <v>16819</v>
      </c>
      <c r="D147" s="269">
        <v>22793</v>
      </c>
      <c r="E147" s="261">
        <v>4629</v>
      </c>
      <c r="F147" s="261">
        <v>2073</v>
      </c>
      <c r="G147" s="261">
        <v>2556</v>
      </c>
      <c r="H147" s="268">
        <v>8043</v>
      </c>
      <c r="I147" s="261">
        <v>3487</v>
      </c>
      <c r="J147" s="269">
        <v>4556</v>
      </c>
      <c r="K147" s="261">
        <v>7355</v>
      </c>
      <c r="L147" s="261">
        <v>3231</v>
      </c>
      <c r="M147" s="261">
        <v>4124</v>
      </c>
      <c r="N147" s="268">
        <v>12233</v>
      </c>
      <c r="O147" s="261">
        <v>5180</v>
      </c>
      <c r="P147" s="269">
        <v>7053</v>
      </c>
      <c r="Q147" s="261">
        <v>7352</v>
      </c>
      <c r="R147" s="261">
        <v>2848</v>
      </c>
      <c r="S147" s="262">
        <v>4504</v>
      </c>
    </row>
    <row r="148" spans="1:19" s="253" customFormat="1" ht="20.25" customHeight="1" thickBot="1" x14ac:dyDescent="0.2">
      <c r="A148" s="256" t="s">
        <v>371</v>
      </c>
      <c r="B148" s="270">
        <v>43217</v>
      </c>
      <c r="C148" s="263">
        <v>14177</v>
      </c>
      <c r="D148" s="271">
        <v>29040</v>
      </c>
      <c r="E148" s="263">
        <v>5013</v>
      </c>
      <c r="F148" s="263">
        <v>1979</v>
      </c>
      <c r="G148" s="263">
        <v>3034</v>
      </c>
      <c r="H148" s="270">
        <v>8755</v>
      </c>
      <c r="I148" s="263">
        <v>2884</v>
      </c>
      <c r="J148" s="271">
        <v>5871</v>
      </c>
      <c r="K148" s="263">
        <v>7996</v>
      </c>
      <c r="L148" s="263">
        <v>2683</v>
      </c>
      <c r="M148" s="263">
        <v>5313</v>
      </c>
      <c r="N148" s="270">
        <v>13025</v>
      </c>
      <c r="O148" s="263">
        <v>4287</v>
      </c>
      <c r="P148" s="271">
        <v>8738</v>
      </c>
      <c r="Q148" s="263">
        <v>8428</v>
      </c>
      <c r="R148" s="263">
        <v>2344</v>
      </c>
      <c r="S148" s="264">
        <v>6084</v>
      </c>
    </row>
  </sheetData>
  <mergeCells count="13">
    <mergeCell ref="Q3:S3"/>
    <mergeCell ref="A1:G1"/>
    <mergeCell ref="B3:D3"/>
    <mergeCell ref="E3:G3"/>
    <mergeCell ref="H3:J3"/>
    <mergeCell ref="K3:M3"/>
    <mergeCell ref="N3:P3"/>
    <mergeCell ref="Q129:S129"/>
    <mergeCell ref="B129:D129"/>
    <mergeCell ref="E129:G129"/>
    <mergeCell ref="H129:J129"/>
    <mergeCell ref="K129:M129"/>
    <mergeCell ref="N129:P129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48"/>
  <sheetViews>
    <sheetView zoomScaleNormal="100" workbookViewId="0">
      <selection sqref="A1:G1"/>
    </sheetView>
  </sheetViews>
  <sheetFormatPr defaultColWidth="8.88671875" defaultRowHeight="13.5" x14ac:dyDescent="0.15"/>
  <cols>
    <col min="1" max="1" width="10.21875" style="182" customWidth="1"/>
    <col min="2" max="4" width="12.109375" style="159" customWidth="1"/>
    <col min="5" max="19" width="10.6640625" style="159" customWidth="1"/>
    <col min="20" max="16384" width="8.88671875" style="159"/>
  </cols>
  <sheetData>
    <row r="1" spans="1:19" ht="23.25" x14ac:dyDescent="0.15">
      <c r="A1" s="389" t="s">
        <v>372</v>
      </c>
      <c r="B1" s="389"/>
      <c r="C1" s="389"/>
      <c r="D1" s="389"/>
      <c r="E1" s="389"/>
      <c r="F1" s="389"/>
      <c r="G1" s="389"/>
    </row>
    <row r="2" spans="1:19" ht="19.5" thickBot="1" x14ac:dyDescent="0.2">
      <c r="A2" s="160"/>
    </row>
    <row r="3" spans="1:19" ht="24.75" customHeight="1" x14ac:dyDescent="0.15">
      <c r="A3" s="223" t="s">
        <v>219</v>
      </c>
      <c r="B3" s="390" t="s">
        <v>361</v>
      </c>
      <c r="C3" s="390"/>
      <c r="D3" s="390"/>
      <c r="E3" s="387" t="s">
        <v>362</v>
      </c>
      <c r="F3" s="387"/>
      <c r="G3" s="387"/>
      <c r="H3" s="390" t="s">
        <v>363</v>
      </c>
      <c r="I3" s="390"/>
      <c r="J3" s="390"/>
      <c r="K3" s="387" t="s">
        <v>364</v>
      </c>
      <c r="L3" s="387"/>
      <c r="M3" s="387"/>
      <c r="N3" s="390" t="s">
        <v>365</v>
      </c>
      <c r="O3" s="390"/>
      <c r="P3" s="390"/>
      <c r="Q3" s="387" t="s">
        <v>366</v>
      </c>
      <c r="R3" s="387"/>
      <c r="S3" s="388"/>
    </row>
    <row r="4" spans="1:19" ht="24.75" customHeight="1" thickBot="1" x14ac:dyDescent="0.2">
      <c r="A4" s="243" t="s">
        <v>343</v>
      </c>
      <c r="B4" s="244" t="s">
        <v>3</v>
      </c>
      <c r="C4" s="245" t="s">
        <v>1</v>
      </c>
      <c r="D4" s="245" t="s">
        <v>2</v>
      </c>
      <c r="E4" s="246" t="s">
        <v>3</v>
      </c>
      <c r="F4" s="246" t="s">
        <v>1</v>
      </c>
      <c r="G4" s="246" t="s">
        <v>2</v>
      </c>
      <c r="H4" s="245" t="s">
        <v>3</v>
      </c>
      <c r="I4" s="245" t="s">
        <v>1</v>
      </c>
      <c r="J4" s="245" t="s">
        <v>2</v>
      </c>
      <c r="K4" s="246" t="s">
        <v>3</v>
      </c>
      <c r="L4" s="246" t="s">
        <v>1</v>
      </c>
      <c r="M4" s="246" t="s">
        <v>2</v>
      </c>
      <c r="N4" s="245" t="s">
        <v>3</v>
      </c>
      <c r="O4" s="245" t="s">
        <v>1</v>
      </c>
      <c r="P4" s="245" t="s">
        <v>2</v>
      </c>
      <c r="Q4" s="246" t="s">
        <v>3</v>
      </c>
      <c r="R4" s="246" t="s">
        <v>1</v>
      </c>
      <c r="S4" s="247" t="s">
        <v>2</v>
      </c>
    </row>
    <row r="5" spans="1:19" s="168" customFormat="1" ht="25.5" customHeight="1" thickTop="1" x14ac:dyDescent="0.15">
      <c r="A5" s="224" t="s">
        <v>213</v>
      </c>
      <c r="B5" s="276">
        <f>SUM(E5,H5,K5,N5,Q5)</f>
        <v>1450062</v>
      </c>
      <c r="C5" s="277">
        <f>SUM(F5,I5,L5,O5,R5)</f>
        <v>717348</v>
      </c>
      <c r="D5" s="277">
        <f>SUM(G5,J5,M5,P5,S5)</f>
        <v>732714</v>
      </c>
      <c r="E5" s="276">
        <f t="shared" ref="E5:S5" si="0">SUM(E7:E11,E13:E17,E19:E23,E25:E29,E31:E35,E37:E41,E43:E47,E49:E53,E55:E59,E61:E65,E67:E71,E73:E77,E79:E83,E85:E89,E91:E95,E97:E101,E103:E107,E109:E113,E115:E119,E121:E126)</f>
        <v>102897</v>
      </c>
      <c r="F5" s="278">
        <f t="shared" si="0"/>
        <v>50810</v>
      </c>
      <c r="G5" s="279">
        <f t="shared" si="0"/>
        <v>52087</v>
      </c>
      <c r="H5" s="276">
        <f t="shared" ref="H5" si="1">SUM(H7:H11,H13:H17,H19:H23,H25:H29,H31:H35,H37:H41,H43:H47,H49:H53,H55:H59,H61:H65,H67:H71,H73:H77,H79:H83,H85:H89,H91:H95,H97:H101,H103:H107,H109:H113,H115:H119,H121:H126)</f>
        <v>296576</v>
      </c>
      <c r="I5" s="278">
        <f t="shared" si="0"/>
        <v>145374</v>
      </c>
      <c r="J5" s="279">
        <f t="shared" si="0"/>
        <v>151202</v>
      </c>
      <c r="K5" s="276">
        <f t="shared" ref="K5" si="2">SUM(K7:K11,K13:K17,K19:K23,K25:K29,K31:K35,K37:K41,K43:K47,K49:K53,K55:K59,K61:K65,K67:K71,K73:K77,K79:K83,K85:K89,K91:K95,K97:K101,K103:K107,K109:K113,K115:K119,K121:K126)</f>
        <v>214579</v>
      </c>
      <c r="L5" s="278">
        <f t="shared" si="0"/>
        <v>103257</v>
      </c>
      <c r="M5" s="279">
        <f t="shared" si="0"/>
        <v>111322</v>
      </c>
      <c r="N5" s="276">
        <f t="shared" ref="N5" si="3">SUM(N7:N11,N13:N17,N19:N23,N25:N29,N31:N35,N37:N41,N43:N47,N49:N53,N55:N59,N61:N65,N67:N71,N73:N77,N79:N83,N85:N89,N91:N95,N97:N101,N103:N107,N109:N113,N115:N119,N121:N126)</f>
        <v>430431</v>
      </c>
      <c r="O5" s="278">
        <f t="shared" si="0"/>
        <v>213611</v>
      </c>
      <c r="P5" s="277">
        <f t="shared" si="0"/>
        <v>216820</v>
      </c>
      <c r="Q5" s="276">
        <f t="shared" ref="Q5" si="4">SUM(Q7:Q11,Q13:Q17,Q19:Q23,Q25:Q29,Q31:Q35,Q37:Q41,Q43:Q47,Q49:Q53,Q55:Q59,Q61:Q65,Q67:Q71,Q73:Q77,Q79:Q83,Q85:Q89,Q91:Q95,Q97:Q101,Q103:Q107,Q109:Q113,Q115:Q119,Q121:Q126)</f>
        <v>405579</v>
      </c>
      <c r="R5" s="278">
        <f t="shared" si="0"/>
        <v>204296</v>
      </c>
      <c r="S5" s="280">
        <f t="shared" si="0"/>
        <v>201283</v>
      </c>
    </row>
    <row r="6" spans="1:19" s="171" customFormat="1" ht="15.75" customHeight="1" x14ac:dyDescent="0.15">
      <c r="A6" s="225" t="s">
        <v>56</v>
      </c>
      <c r="B6" s="276">
        <f t="shared" ref="B6:D30" si="5">SUM(E6,H6,K6,N6,Q6)</f>
        <v>48770</v>
      </c>
      <c r="C6" s="277">
        <f t="shared" si="5"/>
        <v>24890</v>
      </c>
      <c r="D6" s="277">
        <f t="shared" si="5"/>
        <v>23880</v>
      </c>
      <c r="E6" s="281">
        <f t="shared" ref="E6:S6" si="6">SUM(E7:E11)</f>
        <v>3327</v>
      </c>
      <c r="F6" s="282">
        <f t="shared" si="6"/>
        <v>1721</v>
      </c>
      <c r="G6" s="283">
        <f t="shared" si="6"/>
        <v>1606</v>
      </c>
      <c r="H6" s="281">
        <f t="shared" ref="H6" si="7">SUM(H7:H11)</f>
        <v>8721</v>
      </c>
      <c r="I6" s="282">
        <f t="shared" si="6"/>
        <v>4512</v>
      </c>
      <c r="J6" s="283">
        <f t="shared" si="6"/>
        <v>4209</v>
      </c>
      <c r="K6" s="281">
        <f t="shared" ref="K6" si="8">SUM(K7:K11)</f>
        <v>6588</v>
      </c>
      <c r="L6" s="282">
        <f t="shared" si="6"/>
        <v>3399</v>
      </c>
      <c r="M6" s="283">
        <f t="shared" si="6"/>
        <v>3189</v>
      </c>
      <c r="N6" s="281">
        <f t="shared" ref="N6" si="9">SUM(N7:N11)</f>
        <v>14182</v>
      </c>
      <c r="O6" s="282">
        <f t="shared" si="6"/>
        <v>7165</v>
      </c>
      <c r="P6" s="283">
        <f t="shared" si="6"/>
        <v>7017</v>
      </c>
      <c r="Q6" s="281">
        <f t="shared" ref="Q6" si="10">SUM(Q7:Q11)</f>
        <v>15952</v>
      </c>
      <c r="R6" s="282">
        <f t="shared" si="6"/>
        <v>8093</v>
      </c>
      <c r="S6" s="284">
        <f t="shared" si="6"/>
        <v>7859</v>
      </c>
    </row>
    <row r="7" spans="1:19" ht="15.75" customHeight="1" x14ac:dyDescent="0.15">
      <c r="A7" s="227" t="s">
        <v>345</v>
      </c>
      <c r="B7" s="285">
        <f>SUM(C7:D7)</f>
        <v>7147</v>
      </c>
      <c r="C7" s="286">
        <f t="shared" ref="C7:D11" si="11">F7+I7+L7+O7+R7</f>
        <v>3592</v>
      </c>
      <c r="D7" s="286">
        <f t="shared" si="11"/>
        <v>3555</v>
      </c>
      <c r="E7" s="287">
        <f>SUM(F7:G7)</f>
        <v>547</v>
      </c>
      <c r="F7" s="288">
        <v>278</v>
      </c>
      <c r="G7" s="289">
        <v>269</v>
      </c>
      <c r="H7" s="287">
        <f>SUM(I7:J7)</f>
        <v>1299</v>
      </c>
      <c r="I7" s="288">
        <v>669</v>
      </c>
      <c r="J7" s="289">
        <v>630</v>
      </c>
      <c r="K7" s="287">
        <f>SUM(L7:M7)</f>
        <v>916</v>
      </c>
      <c r="L7" s="288">
        <v>464</v>
      </c>
      <c r="M7" s="289">
        <v>452</v>
      </c>
      <c r="N7" s="287">
        <f>SUM(O7:P7)</f>
        <v>2106</v>
      </c>
      <c r="O7" s="288">
        <v>1044</v>
      </c>
      <c r="P7" s="289">
        <v>1062</v>
      </c>
      <c r="Q7" s="287">
        <f>SUM(R7:S7)</f>
        <v>2279</v>
      </c>
      <c r="R7" s="288">
        <v>1137</v>
      </c>
      <c r="S7" s="290">
        <v>1142</v>
      </c>
    </row>
    <row r="8" spans="1:19" ht="15.75" customHeight="1" x14ac:dyDescent="0.15">
      <c r="A8" s="227" t="s">
        <v>347</v>
      </c>
      <c r="B8" s="285">
        <f>SUM(C8:D8)</f>
        <v>8656</v>
      </c>
      <c r="C8" s="286">
        <f t="shared" si="11"/>
        <v>4357</v>
      </c>
      <c r="D8" s="286">
        <f t="shared" si="11"/>
        <v>4299</v>
      </c>
      <c r="E8" s="287">
        <f>SUM(F8:G8)</f>
        <v>650</v>
      </c>
      <c r="F8" s="288">
        <v>321</v>
      </c>
      <c r="G8" s="289">
        <v>329</v>
      </c>
      <c r="H8" s="287">
        <f>SUM(I8:J8)</f>
        <v>1529</v>
      </c>
      <c r="I8" s="288">
        <v>784</v>
      </c>
      <c r="J8" s="289">
        <v>745</v>
      </c>
      <c r="K8" s="287">
        <f>SUM(L8:M8)</f>
        <v>1184</v>
      </c>
      <c r="L8" s="288">
        <v>603</v>
      </c>
      <c r="M8" s="289">
        <v>581</v>
      </c>
      <c r="N8" s="287">
        <f>SUM(O8:P8)</f>
        <v>2553</v>
      </c>
      <c r="O8" s="288">
        <v>1261</v>
      </c>
      <c r="P8" s="289">
        <v>1292</v>
      </c>
      <c r="Q8" s="287">
        <f>SUM(R8:S8)</f>
        <v>2740</v>
      </c>
      <c r="R8" s="288">
        <v>1388</v>
      </c>
      <c r="S8" s="290">
        <v>1352</v>
      </c>
    </row>
    <row r="9" spans="1:19" ht="15.75" customHeight="1" x14ac:dyDescent="0.15">
      <c r="A9" s="227" t="s">
        <v>338</v>
      </c>
      <c r="B9" s="285">
        <f>SUM(C9:D9)</f>
        <v>9663</v>
      </c>
      <c r="C9" s="286">
        <f t="shared" si="11"/>
        <v>5004</v>
      </c>
      <c r="D9" s="286">
        <f t="shared" si="11"/>
        <v>4659</v>
      </c>
      <c r="E9" s="287">
        <f>SUM(F9:G9)</f>
        <v>664</v>
      </c>
      <c r="F9" s="288">
        <v>333</v>
      </c>
      <c r="G9" s="289">
        <v>331</v>
      </c>
      <c r="H9" s="287">
        <f>SUM(I9:J9)</f>
        <v>1732</v>
      </c>
      <c r="I9" s="288">
        <v>900</v>
      </c>
      <c r="J9" s="289">
        <v>832</v>
      </c>
      <c r="K9" s="287">
        <f>SUM(L9:M9)</f>
        <v>1266</v>
      </c>
      <c r="L9" s="288">
        <v>669</v>
      </c>
      <c r="M9" s="289">
        <v>597</v>
      </c>
      <c r="N9" s="287">
        <f>SUM(O9:P9)</f>
        <v>2819</v>
      </c>
      <c r="O9" s="288">
        <v>1459</v>
      </c>
      <c r="P9" s="289">
        <v>1360</v>
      </c>
      <c r="Q9" s="287">
        <f>SUM(R9:S9)</f>
        <v>3182</v>
      </c>
      <c r="R9" s="288">
        <v>1643</v>
      </c>
      <c r="S9" s="290">
        <v>1539</v>
      </c>
    </row>
    <row r="10" spans="1:19" ht="15.75" customHeight="1" x14ac:dyDescent="0.15">
      <c r="A10" s="227" t="s">
        <v>344</v>
      </c>
      <c r="B10" s="285">
        <f>SUM(C10:D10)</f>
        <v>10801</v>
      </c>
      <c r="C10" s="286">
        <f t="shared" si="11"/>
        <v>5593</v>
      </c>
      <c r="D10" s="286">
        <f t="shared" si="11"/>
        <v>5208</v>
      </c>
      <c r="E10" s="287">
        <f>SUM(F10:G10)</f>
        <v>733</v>
      </c>
      <c r="F10" s="288">
        <v>406</v>
      </c>
      <c r="G10" s="289">
        <v>327</v>
      </c>
      <c r="H10" s="287">
        <f>SUM(I10:J10)</f>
        <v>1928</v>
      </c>
      <c r="I10" s="288">
        <v>1026</v>
      </c>
      <c r="J10" s="289">
        <v>902</v>
      </c>
      <c r="K10" s="287">
        <f>SUM(L10:M10)</f>
        <v>1479</v>
      </c>
      <c r="L10" s="288">
        <v>778</v>
      </c>
      <c r="M10" s="289">
        <v>701</v>
      </c>
      <c r="N10" s="287">
        <f>SUM(O10:P10)</f>
        <v>3138</v>
      </c>
      <c r="O10" s="288">
        <v>1609</v>
      </c>
      <c r="P10" s="289">
        <v>1529</v>
      </c>
      <c r="Q10" s="287">
        <f>SUM(R10:S10)</f>
        <v>3523</v>
      </c>
      <c r="R10" s="288">
        <v>1774</v>
      </c>
      <c r="S10" s="290">
        <v>1749</v>
      </c>
    </row>
    <row r="11" spans="1:19" ht="15.75" customHeight="1" x14ac:dyDescent="0.15">
      <c r="A11" s="227" t="s">
        <v>339</v>
      </c>
      <c r="B11" s="285">
        <f>SUM(C11:D11)</f>
        <v>12503</v>
      </c>
      <c r="C11" s="286">
        <f t="shared" si="11"/>
        <v>6344</v>
      </c>
      <c r="D11" s="286">
        <f t="shared" si="11"/>
        <v>6159</v>
      </c>
      <c r="E11" s="287">
        <f>SUM(F11:G11)</f>
        <v>733</v>
      </c>
      <c r="F11" s="288">
        <v>383</v>
      </c>
      <c r="G11" s="289">
        <v>350</v>
      </c>
      <c r="H11" s="287">
        <f>SUM(I11:J11)</f>
        <v>2233</v>
      </c>
      <c r="I11" s="288">
        <v>1133</v>
      </c>
      <c r="J11" s="289">
        <v>1100</v>
      </c>
      <c r="K11" s="287">
        <f>SUM(L11:M11)</f>
        <v>1743</v>
      </c>
      <c r="L11" s="288">
        <v>885</v>
      </c>
      <c r="M11" s="289">
        <v>858</v>
      </c>
      <c r="N11" s="287">
        <f>SUM(O11:P11)</f>
        <v>3566</v>
      </c>
      <c r="O11" s="288">
        <v>1792</v>
      </c>
      <c r="P11" s="289">
        <v>1774</v>
      </c>
      <c r="Q11" s="287">
        <f>SUM(R11:S11)</f>
        <v>4228</v>
      </c>
      <c r="R11" s="288">
        <v>2151</v>
      </c>
      <c r="S11" s="290">
        <v>2077</v>
      </c>
    </row>
    <row r="12" spans="1:19" s="171" customFormat="1" ht="15.75" customHeight="1" x14ac:dyDescent="0.15">
      <c r="A12" s="229" t="s">
        <v>50</v>
      </c>
      <c r="B12" s="276">
        <f t="shared" si="5"/>
        <v>70922</v>
      </c>
      <c r="C12" s="277">
        <f t="shared" si="5"/>
        <v>36597</v>
      </c>
      <c r="D12" s="277">
        <f t="shared" si="5"/>
        <v>34325</v>
      </c>
      <c r="E12" s="281">
        <f t="shared" ref="E12:S12" si="12">SUM(E13:E17)</f>
        <v>3846</v>
      </c>
      <c r="F12" s="282">
        <f t="shared" si="12"/>
        <v>1990</v>
      </c>
      <c r="G12" s="283">
        <f t="shared" si="12"/>
        <v>1856</v>
      </c>
      <c r="H12" s="281">
        <f t="shared" ref="H12" si="13">SUM(H13:H17)</f>
        <v>13054</v>
      </c>
      <c r="I12" s="282">
        <f t="shared" si="12"/>
        <v>6810</v>
      </c>
      <c r="J12" s="283">
        <f t="shared" si="12"/>
        <v>6244</v>
      </c>
      <c r="K12" s="281">
        <f t="shared" ref="K12" si="14">SUM(K13:K17)</f>
        <v>10695</v>
      </c>
      <c r="L12" s="282">
        <f t="shared" si="12"/>
        <v>5457</v>
      </c>
      <c r="M12" s="283">
        <f t="shared" si="12"/>
        <v>5238</v>
      </c>
      <c r="N12" s="281">
        <f t="shared" ref="N12" si="15">SUM(N13:N17)</f>
        <v>19367</v>
      </c>
      <c r="O12" s="282">
        <f t="shared" si="12"/>
        <v>9970</v>
      </c>
      <c r="P12" s="283">
        <f t="shared" si="12"/>
        <v>9397</v>
      </c>
      <c r="Q12" s="281">
        <f t="shared" ref="Q12" si="16">SUM(Q13:Q17)</f>
        <v>23960</v>
      </c>
      <c r="R12" s="282">
        <f t="shared" si="12"/>
        <v>12370</v>
      </c>
      <c r="S12" s="284">
        <f t="shared" si="12"/>
        <v>11590</v>
      </c>
    </row>
    <row r="13" spans="1:19" ht="15.75" customHeight="1" x14ac:dyDescent="0.15">
      <c r="A13" s="227" t="s">
        <v>346</v>
      </c>
      <c r="B13" s="285">
        <f>SUM(C13:D13)</f>
        <v>13394</v>
      </c>
      <c r="C13" s="286">
        <f t="shared" ref="C13:D17" si="17">F13+I13+L13+O13+R13</f>
        <v>6915</v>
      </c>
      <c r="D13" s="286">
        <f t="shared" si="17"/>
        <v>6479</v>
      </c>
      <c r="E13" s="287">
        <f>SUM(F13:G13)</f>
        <v>856</v>
      </c>
      <c r="F13" s="288">
        <v>436</v>
      </c>
      <c r="G13" s="289">
        <v>420</v>
      </c>
      <c r="H13" s="287">
        <f>SUM(I13:J13)</f>
        <v>2328</v>
      </c>
      <c r="I13" s="288">
        <v>1221</v>
      </c>
      <c r="J13" s="289">
        <v>1107</v>
      </c>
      <c r="K13" s="287">
        <f>SUM(L13:M13)</f>
        <v>1955</v>
      </c>
      <c r="L13" s="288">
        <v>1017</v>
      </c>
      <c r="M13" s="289">
        <v>938</v>
      </c>
      <c r="N13" s="287">
        <f>SUM(O13:P13)</f>
        <v>3775</v>
      </c>
      <c r="O13" s="288">
        <v>1947</v>
      </c>
      <c r="P13" s="289">
        <v>1828</v>
      </c>
      <c r="Q13" s="287">
        <f>SUM(R13:S13)</f>
        <v>4480</v>
      </c>
      <c r="R13" s="288">
        <v>2294</v>
      </c>
      <c r="S13" s="290">
        <v>2186</v>
      </c>
    </row>
    <row r="14" spans="1:19" ht="15.75" customHeight="1" x14ac:dyDescent="0.15">
      <c r="A14" s="227" t="s">
        <v>340</v>
      </c>
      <c r="B14" s="285">
        <f>SUM(C14:D14)</f>
        <v>13631</v>
      </c>
      <c r="C14" s="286">
        <f t="shared" si="17"/>
        <v>6979</v>
      </c>
      <c r="D14" s="286">
        <f t="shared" si="17"/>
        <v>6652</v>
      </c>
      <c r="E14" s="287">
        <f>SUM(F14:G14)</f>
        <v>791</v>
      </c>
      <c r="F14" s="288">
        <v>430</v>
      </c>
      <c r="G14" s="289">
        <v>361</v>
      </c>
      <c r="H14" s="287">
        <f>SUM(I14:J14)</f>
        <v>2466</v>
      </c>
      <c r="I14" s="288">
        <v>1271</v>
      </c>
      <c r="J14" s="289">
        <v>1195</v>
      </c>
      <c r="K14" s="287">
        <f>SUM(L14:M14)</f>
        <v>2129</v>
      </c>
      <c r="L14" s="288">
        <v>1062</v>
      </c>
      <c r="M14" s="289">
        <v>1067</v>
      </c>
      <c r="N14" s="287">
        <f>SUM(O14:P14)</f>
        <v>3740</v>
      </c>
      <c r="O14" s="288">
        <v>1892</v>
      </c>
      <c r="P14" s="289">
        <v>1848</v>
      </c>
      <c r="Q14" s="287">
        <f>SUM(R14:S14)</f>
        <v>4505</v>
      </c>
      <c r="R14" s="288">
        <v>2324</v>
      </c>
      <c r="S14" s="290">
        <v>2181</v>
      </c>
    </row>
    <row r="15" spans="1:19" ht="15.75" customHeight="1" x14ac:dyDescent="0.15">
      <c r="A15" s="227" t="s">
        <v>337</v>
      </c>
      <c r="B15" s="285">
        <f>SUM(C15:D15)</f>
        <v>13760</v>
      </c>
      <c r="C15" s="286">
        <f t="shared" si="17"/>
        <v>7066</v>
      </c>
      <c r="D15" s="286">
        <f t="shared" si="17"/>
        <v>6694</v>
      </c>
      <c r="E15" s="287">
        <f>SUM(F15:G15)</f>
        <v>706</v>
      </c>
      <c r="F15" s="288">
        <v>363</v>
      </c>
      <c r="G15" s="289">
        <v>343</v>
      </c>
      <c r="H15" s="287">
        <f>SUM(I15:J15)</f>
        <v>2606</v>
      </c>
      <c r="I15" s="288">
        <v>1350</v>
      </c>
      <c r="J15" s="289">
        <v>1256</v>
      </c>
      <c r="K15" s="287">
        <f>SUM(L15:M15)</f>
        <v>2087</v>
      </c>
      <c r="L15" s="288">
        <v>1054</v>
      </c>
      <c r="M15" s="289">
        <v>1033</v>
      </c>
      <c r="N15" s="287">
        <f>SUM(O15:P15)</f>
        <v>3732</v>
      </c>
      <c r="O15" s="288">
        <v>1940</v>
      </c>
      <c r="P15" s="289">
        <v>1792</v>
      </c>
      <c r="Q15" s="287">
        <f>SUM(R15:S15)</f>
        <v>4629</v>
      </c>
      <c r="R15" s="288">
        <v>2359</v>
      </c>
      <c r="S15" s="290">
        <v>2270</v>
      </c>
    </row>
    <row r="16" spans="1:19" ht="15.75" customHeight="1" x14ac:dyDescent="0.15">
      <c r="A16" s="227" t="s">
        <v>342</v>
      </c>
      <c r="B16" s="285">
        <f>SUM(C16:D16)</f>
        <v>15364</v>
      </c>
      <c r="C16" s="286">
        <f t="shared" si="17"/>
        <v>8016</v>
      </c>
      <c r="D16" s="286">
        <f t="shared" si="17"/>
        <v>7348</v>
      </c>
      <c r="E16" s="287">
        <f>SUM(F16:G16)</f>
        <v>762</v>
      </c>
      <c r="F16" s="288">
        <v>398</v>
      </c>
      <c r="G16" s="289">
        <v>364</v>
      </c>
      <c r="H16" s="287">
        <f>SUM(I16:J16)</f>
        <v>2829</v>
      </c>
      <c r="I16" s="288">
        <v>1498</v>
      </c>
      <c r="J16" s="289">
        <v>1331</v>
      </c>
      <c r="K16" s="287">
        <f>SUM(L16:M16)</f>
        <v>2322</v>
      </c>
      <c r="L16" s="288">
        <v>1205</v>
      </c>
      <c r="M16" s="289">
        <v>1117</v>
      </c>
      <c r="N16" s="287">
        <f>SUM(O16:P16)</f>
        <v>4108</v>
      </c>
      <c r="O16" s="288">
        <v>2116</v>
      </c>
      <c r="P16" s="289">
        <v>1992</v>
      </c>
      <c r="Q16" s="287">
        <f>SUM(R16:S16)</f>
        <v>5343</v>
      </c>
      <c r="R16" s="288">
        <v>2799</v>
      </c>
      <c r="S16" s="290">
        <v>2544</v>
      </c>
    </row>
    <row r="17" spans="1:19" ht="15.75" customHeight="1" x14ac:dyDescent="0.15">
      <c r="A17" s="227" t="s">
        <v>341</v>
      </c>
      <c r="B17" s="285">
        <f>SUM(C17:D17)</f>
        <v>14773</v>
      </c>
      <c r="C17" s="286">
        <f t="shared" si="17"/>
        <v>7621</v>
      </c>
      <c r="D17" s="286">
        <f t="shared" si="17"/>
        <v>7152</v>
      </c>
      <c r="E17" s="287">
        <f>SUM(F17:G17)</f>
        <v>731</v>
      </c>
      <c r="F17" s="288">
        <v>363</v>
      </c>
      <c r="G17" s="289">
        <v>368</v>
      </c>
      <c r="H17" s="287">
        <f>SUM(I17:J17)</f>
        <v>2825</v>
      </c>
      <c r="I17" s="288">
        <v>1470</v>
      </c>
      <c r="J17" s="289">
        <v>1355</v>
      </c>
      <c r="K17" s="287">
        <f>SUM(L17:M17)</f>
        <v>2202</v>
      </c>
      <c r="L17" s="288">
        <v>1119</v>
      </c>
      <c r="M17" s="289">
        <v>1083</v>
      </c>
      <c r="N17" s="287">
        <f>SUM(O17:P17)</f>
        <v>4012</v>
      </c>
      <c r="O17" s="288">
        <v>2075</v>
      </c>
      <c r="P17" s="289">
        <v>1937</v>
      </c>
      <c r="Q17" s="287">
        <f>SUM(R17:S17)</f>
        <v>5003</v>
      </c>
      <c r="R17" s="288">
        <v>2594</v>
      </c>
      <c r="S17" s="290">
        <v>2409</v>
      </c>
    </row>
    <row r="18" spans="1:19" s="171" customFormat="1" ht="15.75" customHeight="1" x14ac:dyDescent="0.15">
      <c r="A18" s="229" t="s">
        <v>44</v>
      </c>
      <c r="B18" s="276">
        <f t="shared" si="5"/>
        <v>75106</v>
      </c>
      <c r="C18" s="277">
        <f t="shared" si="5"/>
        <v>38821</v>
      </c>
      <c r="D18" s="277">
        <f t="shared" si="5"/>
        <v>36285</v>
      </c>
      <c r="E18" s="281">
        <f t="shared" ref="E18:S18" si="18">SUM(E19:E23)</f>
        <v>3295</v>
      </c>
      <c r="F18" s="282">
        <f t="shared" si="18"/>
        <v>1704</v>
      </c>
      <c r="G18" s="283">
        <f t="shared" si="18"/>
        <v>1591</v>
      </c>
      <c r="H18" s="281">
        <f t="shared" ref="H18" si="19">SUM(H19:H23)</f>
        <v>14547</v>
      </c>
      <c r="I18" s="282">
        <f t="shared" si="18"/>
        <v>7617</v>
      </c>
      <c r="J18" s="283">
        <f t="shared" si="18"/>
        <v>6930</v>
      </c>
      <c r="K18" s="281">
        <f t="shared" ref="K18" si="20">SUM(K19:K23)</f>
        <v>11219</v>
      </c>
      <c r="L18" s="282">
        <f t="shared" si="18"/>
        <v>5611</v>
      </c>
      <c r="M18" s="283">
        <f t="shared" si="18"/>
        <v>5608</v>
      </c>
      <c r="N18" s="281">
        <f t="shared" ref="N18" si="21">SUM(N19:N23)</f>
        <v>20089</v>
      </c>
      <c r="O18" s="282">
        <f t="shared" si="18"/>
        <v>10604</v>
      </c>
      <c r="P18" s="283">
        <f t="shared" si="18"/>
        <v>9485</v>
      </c>
      <c r="Q18" s="281">
        <f t="shared" ref="Q18" si="22">SUM(Q19:Q23)</f>
        <v>25956</v>
      </c>
      <c r="R18" s="282">
        <f t="shared" si="18"/>
        <v>13285</v>
      </c>
      <c r="S18" s="284">
        <f t="shared" si="18"/>
        <v>12671</v>
      </c>
    </row>
    <row r="19" spans="1:19" ht="15.75" customHeight="1" x14ac:dyDescent="0.15">
      <c r="A19" s="227" t="s">
        <v>204</v>
      </c>
      <c r="B19" s="285">
        <f>SUM(C19:D19)</f>
        <v>15024</v>
      </c>
      <c r="C19" s="286">
        <f t="shared" ref="C19:D23" si="23">F19+I19+L19+O19+R19</f>
        <v>7743</v>
      </c>
      <c r="D19" s="286">
        <f t="shared" si="23"/>
        <v>7281</v>
      </c>
      <c r="E19" s="287">
        <f>SUM(F19:G19)</f>
        <v>691</v>
      </c>
      <c r="F19" s="288">
        <v>364</v>
      </c>
      <c r="G19" s="289">
        <v>327</v>
      </c>
      <c r="H19" s="287">
        <f>SUM(I19:J19)</f>
        <v>2810</v>
      </c>
      <c r="I19" s="288">
        <v>1496</v>
      </c>
      <c r="J19" s="289">
        <v>1314</v>
      </c>
      <c r="K19" s="287">
        <f>SUM(L19:M19)</f>
        <v>2264</v>
      </c>
      <c r="L19" s="288">
        <v>1129</v>
      </c>
      <c r="M19" s="289">
        <v>1135</v>
      </c>
      <c r="N19" s="287">
        <f>SUM(O19:P19)</f>
        <v>3999</v>
      </c>
      <c r="O19" s="288">
        <v>2041</v>
      </c>
      <c r="P19" s="289">
        <v>1958</v>
      </c>
      <c r="Q19" s="287">
        <f>SUM(R19:S19)</f>
        <v>5260</v>
      </c>
      <c r="R19" s="288">
        <v>2713</v>
      </c>
      <c r="S19" s="290">
        <v>2547</v>
      </c>
    </row>
    <row r="20" spans="1:19" ht="15.75" customHeight="1" x14ac:dyDescent="0.15">
      <c r="A20" s="227" t="s">
        <v>214</v>
      </c>
      <c r="B20" s="285">
        <f>SUM(C20:D20)</f>
        <v>14337</v>
      </c>
      <c r="C20" s="286">
        <f t="shared" si="23"/>
        <v>7414</v>
      </c>
      <c r="D20" s="286">
        <f t="shared" si="23"/>
        <v>6923</v>
      </c>
      <c r="E20" s="287">
        <f>SUM(F20:G20)</f>
        <v>586</v>
      </c>
      <c r="F20" s="288">
        <v>310</v>
      </c>
      <c r="G20" s="289">
        <v>276</v>
      </c>
      <c r="H20" s="287">
        <f>SUM(I20:J20)</f>
        <v>2746</v>
      </c>
      <c r="I20" s="288">
        <v>1413</v>
      </c>
      <c r="J20" s="289">
        <v>1333</v>
      </c>
      <c r="K20" s="287">
        <f>SUM(L20:M20)</f>
        <v>2121</v>
      </c>
      <c r="L20" s="288">
        <v>1062</v>
      </c>
      <c r="M20" s="289">
        <v>1059</v>
      </c>
      <c r="N20" s="287">
        <f>SUM(O20:P20)</f>
        <v>3864</v>
      </c>
      <c r="O20" s="288">
        <v>2066</v>
      </c>
      <c r="P20" s="289">
        <v>1798</v>
      </c>
      <c r="Q20" s="287">
        <f>SUM(R20:S20)</f>
        <v>5020</v>
      </c>
      <c r="R20" s="288">
        <v>2563</v>
      </c>
      <c r="S20" s="290">
        <v>2457</v>
      </c>
    </row>
    <row r="21" spans="1:19" ht="15.75" customHeight="1" x14ac:dyDescent="0.15">
      <c r="A21" s="227" t="s">
        <v>206</v>
      </c>
      <c r="B21" s="285">
        <f>SUM(C21:D21)</f>
        <v>14889</v>
      </c>
      <c r="C21" s="286">
        <f t="shared" si="23"/>
        <v>7623</v>
      </c>
      <c r="D21" s="286">
        <f t="shared" si="23"/>
        <v>7266</v>
      </c>
      <c r="E21" s="287">
        <f>SUM(F21:G21)</f>
        <v>637</v>
      </c>
      <c r="F21" s="288">
        <v>327</v>
      </c>
      <c r="G21" s="289">
        <v>310</v>
      </c>
      <c r="H21" s="287">
        <f>SUM(I21:J21)</f>
        <v>2893</v>
      </c>
      <c r="I21" s="288">
        <v>1494</v>
      </c>
      <c r="J21" s="289">
        <v>1399</v>
      </c>
      <c r="K21" s="287">
        <f>SUM(L21:M21)</f>
        <v>2263</v>
      </c>
      <c r="L21" s="288">
        <v>1149</v>
      </c>
      <c r="M21" s="289">
        <v>1114</v>
      </c>
      <c r="N21" s="287">
        <f>SUM(O21:P21)</f>
        <v>3989</v>
      </c>
      <c r="O21" s="288">
        <v>2094</v>
      </c>
      <c r="P21" s="289">
        <v>1895</v>
      </c>
      <c r="Q21" s="287">
        <f>SUM(R21:S21)</f>
        <v>5107</v>
      </c>
      <c r="R21" s="288">
        <v>2559</v>
      </c>
      <c r="S21" s="290">
        <v>2548</v>
      </c>
    </row>
    <row r="22" spans="1:19" ht="15.75" customHeight="1" x14ac:dyDescent="0.15">
      <c r="A22" s="227" t="s">
        <v>198</v>
      </c>
      <c r="B22" s="285">
        <f>SUM(C22:D22)</f>
        <v>16160</v>
      </c>
      <c r="C22" s="286">
        <f t="shared" si="23"/>
        <v>8416</v>
      </c>
      <c r="D22" s="286">
        <f t="shared" si="23"/>
        <v>7744</v>
      </c>
      <c r="E22" s="287">
        <f>SUM(F22:G22)</f>
        <v>694</v>
      </c>
      <c r="F22" s="288">
        <v>342</v>
      </c>
      <c r="G22" s="289">
        <v>352</v>
      </c>
      <c r="H22" s="287">
        <f>SUM(I22:J22)</f>
        <v>3135</v>
      </c>
      <c r="I22" s="288">
        <v>1641</v>
      </c>
      <c r="J22" s="289">
        <v>1494</v>
      </c>
      <c r="K22" s="287">
        <f>SUM(L22:M22)</f>
        <v>2401</v>
      </c>
      <c r="L22" s="288">
        <v>1208</v>
      </c>
      <c r="M22" s="289">
        <v>1193</v>
      </c>
      <c r="N22" s="287">
        <f>SUM(O22:P22)</f>
        <v>4348</v>
      </c>
      <c r="O22" s="288">
        <v>2344</v>
      </c>
      <c r="P22" s="289">
        <v>2004</v>
      </c>
      <c r="Q22" s="287">
        <f>SUM(R22:S22)</f>
        <v>5582</v>
      </c>
      <c r="R22" s="288">
        <v>2881</v>
      </c>
      <c r="S22" s="290">
        <v>2701</v>
      </c>
    </row>
    <row r="23" spans="1:19" ht="15.75" customHeight="1" x14ac:dyDescent="0.15">
      <c r="A23" s="227" t="s">
        <v>205</v>
      </c>
      <c r="B23" s="285">
        <f>SUM(C23:D23)</f>
        <v>14696</v>
      </c>
      <c r="C23" s="286">
        <f t="shared" si="23"/>
        <v>7625</v>
      </c>
      <c r="D23" s="286">
        <f t="shared" si="23"/>
        <v>7071</v>
      </c>
      <c r="E23" s="287">
        <f>SUM(F23:G23)</f>
        <v>687</v>
      </c>
      <c r="F23" s="288">
        <v>361</v>
      </c>
      <c r="G23" s="289">
        <v>326</v>
      </c>
      <c r="H23" s="287">
        <f>SUM(I23:J23)</f>
        <v>2963</v>
      </c>
      <c r="I23" s="288">
        <v>1573</v>
      </c>
      <c r="J23" s="289">
        <v>1390</v>
      </c>
      <c r="K23" s="287">
        <f>SUM(L23:M23)</f>
        <v>2170</v>
      </c>
      <c r="L23" s="288">
        <v>1063</v>
      </c>
      <c r="M23" s="289">
        <v>1107</v>
      </c>
      <c r="N23" s="287">
        <f>SUM(O23:P23)</f>
        <v>3889</v>
      </c>
      <c r="O23" s="288">
        <v>2059</v>
      </c>
      <c r="P23" s="289">
        <v>1830</v>
      </c>
      <c r="Q23" s="287">
        <f>SUM(R23:S23)</f>
        <v>4987</v>
      </c>
      <c r="R23" s="288">
        <v>2569</v>
      </c>
      <c r="S23" s="290">
        <v>2418</v>
      </c>
    </row>
    <row r="24" spans="1:19" s="171" customFormat="1" ht="15.75" customHeight="1" x14ac:dyDescent="0.15">
      <c r="A24" s="229" t="s">
        <v>38</v>
      </c>
      <c r="B24" s="276">
        <f t="shared" si="5"/>
        <v>82038</v>
      </c>
      <c r="C24" s="277">
        <f t="shared" si="5"/>
        <v>42637</v>
      </c>
      <c r="D24" s="277">
        <f t="shared" si="5"/>
        <v>39401</v>
      </c>
      <c r="E24" s="281">
        <f t="shared" ref="E24:S24" si="24">SUM(E25:E29)</f>
        <v>4029</v>
      </c>
      <c r="F24" s="282">
        <f t="shared" si="24"/>
        <v>2109</v>
      </c>
      <c r="G24" s="283">
        <f t="shared" si="24"/>
        <v>1920</v>
      </c>
      <c r="H24" s="281">
        <f t="shared" ref="H24" si="25">SUM(H25:H29)</f>
        <v>17020</v>
      </c>
      <c r="I24" s="282">
        <f t="shared" si="24"/>
        <v>8974</v>
      </c>
      <c r="J24" s="283">
        <f t="shared" si="24"/>
        <v>8046</v>
      </c>
      <c r="K24" s="281">
        <f t="shared" ref="K24" si="26">SUM(K25:K29)</f>
        <v>11557</v>
      </c>
      <c r="L24" s="282">
        <f t="shared" si="24"/>
        <v>5783</v>
      </c>
      <c r="M24" s="283">
        <f t="shared" si="24"/>
        <v>5774</v>
      </c>
      <c r="N24" s="281">
        <f t="shared" ref="N24" si="27">SUM(N25:N29)</f>
        <v>22882</v>
      </c>
      <c r="O24" s="282">
        <f t="shared" si="24"/>
        <v>12044</v>
      </c>
      <c r="P24" s="283">
        <f t="shared" si="24"/>
        <v>10838</v>
      </c>
      <c r="Q24" s="281">
        <f t="shared" ref="Q24" si="28">SUM(Q25:Q29)</f>
        <v>26550</v>
      </c>
      <c r="R24" s="282">
        <f t="shared" si="24"/>
        <v>13727</v>
      </c>
      <c r="S24" s="284">
        <f t="shared" si="24"/>
        <v>12823</v>
      </c>
    </row>
    <row r="25" spans="1:19" ht="15.75" customHeight="1" x14ac:dyDescent="0.15">
      <c r="A25" s="227" t="s">
        <v>200</v>
      </c>
      <c r="B25" s="285">
        <f>SUM(C25:D25)</f>
        <v>14272</v>
      </c>
      <c r="C25" s="286">
        <f t="shared" ref="C25:D29" si="29">F25+I25+L25+O25+R25</f>
        <v>7413</v>
      </c>
      <c r="D25" s="286">
        <f t="shared" si="29"/>
        <v>6859</v>
      </c>
      <c r="E25" s="287">
        <f>SUM(F25:G25)</f>
        <v>594</v>
      </c>
      <c r="F25" s="288">
        <v>308</v>
      </c>
      <c r="G25" s="289">
        <v>286</v>
      </c>
      <c r="H25" s="287">
        <f>SUM(I25:J25)</f>
        <v>2843</v>
      </c>
      <c r="I25" s="288">
        <v>1514</v>
      </c>
      <c r="J25" s="289">
        <v>1329</v>
      </c>
      <c r="K25" s="287">
        <f>SUM(L25:M25)</f>
        <v>2077</v>
      </c>
      <c r="L25" s="288">
        <v>1028</v>
      </c>
      <c r="M25" s="289">
        <v>1049</v>
      </c>
      <c r="N25" s="287">
        <f>SUM(O25:P25)</f>
        <v>3903</v>
      </c>
      <c r="O25" s="288">
        <v>2081</v>
      </c>
      <c r="P25" s="289">
        <v>1822</v>
      </c>
      <c r="Q25" s="287">
        <f>SUM(R25:S25)</f>
        <v>4855</v>
      </c>
      <c r="R25" s="288">
        <v>2482</v>
      </c>
      <c r="S25" s="290">
        <v>2373</v>
      </c>
    </row>
    <row r="26" spans="1:19" ht="15.75" customHeight="1" x14ac:dyDescent="0.15">
      <c r="A26" s="227" t="s">
        <v>215</v>
      </c>
      <c r="B26" s="285">
        <f>SUM(C26:D26)</f>
        <v>15517</v>
      </c>
      <c r="C26" s="286">
        <f t="shared" si="29"/>
        <v>8068</v>
      </c>
      <c r="D26" s="286">
        <f t="shared" si="29"/>
        <v>7449</v>
      </c>
      <c r="E26" s="287">
        <f>SUM(F26:G26)</f>
        <v>748</v>
      </c>
      <c r="F26" s="288">
        <v>396</v>
      </c>
      <c r="G26" s="289">
        <v>352</v>
      </c>
      <c r="H26" s="287">
        <f>SUM(I26:J26)</f>
        <v>3187</v>
      </c>
      <c r="I26" s="288">
        <v>1645</v>
      </c>
      <c r="J26" s="289">
        <v>1542</v>
      </c>
      <c r="K26" s="287">
        <f>SUM(L26:M26)</f>
        <v>2223</v>
      </c>
      <c r="L26" s="288">
        <v>1137</v>
      </c>
      <c r="M26" s="289">
        <v>1086</v>
      </c>
      <c r="N26" s="287">
        <f>SUM(O26:P26)</f>
        <v>4231</v>
      </c>
      <c r="O26" s="288">
        <v>2246</v>
      </c>
      <c r="P26" s="289">
        <v>1985</v>
      </c>
      <c r="Q26" s="287">
        <f>SUM(R26:S26)</f>
        <v>5128</v>
      </c>
      <c r="R26" s="288">
        <v>2644</v>
      </c>
      <c r="S26" s="290">
        <v>2484</v>
      </c>
    </row>
    <row r="27" spans="1:19" ht="15.75" customHeight="1" x14ac:dyDescent="0.15">
      <c r="A27" s="227" t="s">
        <v>201</v>
      </c>
      <c r="B27" s="285">
        <f>SUM(C27:D27)</f>
        <v>16794</v>
      </c>
      <c r="C27" s="286">
        <f t="shared" si="29"/>
        <v>8814</v>
      </c>
      <c r="D27" s="286">
        <f t="shared" si="29"/>
        <v>7980</v>
      </c>
      <c r="E27" s="287">
        <f>SUM(F27:G27)</f>
        <v>838</v>
      </c>
      <c r="F27" s="288">
        <v>452</v>
      </c>
      <c r="G27" s="289">
        <v>386</v>
      </c>
      <c r="H27" s="287">
        <f>SUM(I27:J27)</f>
        <v>3416</v>
      </c>
      <c r="I27" s="288">
        <v>1834</v>
      </c>
      <c r="J27" s="289">
        <v>1582</v>
      </c>
      <c r="K27" s="287">
        <f>SUM(L27:M27)</f>
        <v>2316</v>
      </c>
      <c r="L27" s="288">
        <v>1172</v>
      </c>
      <c r="M27" s="289">
        <v>1144</v>
      </c>
      <c r="N27" s="287">
        <f>SUM(O27:P27)</f>
        <v>4767</v>
      </c>
      <c r="O27" s="288">
        <v>2503</v>
      </c>
      <c r="P27" s="289">
        <v>2264</v>
      </c>
      <c r="Q27" s="287">
        <f>SUM(R27:S27)</f>
        <v>5457</v>
      </c>
      <c r="R27" s="288">
        <v>2853</v>
      </c>
      <c r="S27" s="290">
        <v>2604</v>
      </c>
    </row>
    <row r="28" spans="1:19" ht="15.75" customHeight="1" x14ac:dyDescent="0.15">
      <c r="A28" s="227" t="s">
        <v>210</v>
      </c>
      <c r="B28" s="285">
        <f>SUM(C28:D28)</f>
        <v>16609</v>
      </c>
      <c r="C28" s="286">
        <f t="shared" si="29"/>
        <v>8560</v>
      </c>
      <c r="D28" s="286">
        <f t="shared" si="29"/>
        <v>8049</v>
      </c>
      <c r="E28" s="287">
        <f>SUM(F28:G28)</f>
        <v>828</v>
      </c>
      <c r="F28" s="288">
        <v>414</v>
      </c>
      <c r="G28" s="289">
        <v>414</v>
      </c>
      <c r="H28" s="287">
        <f>SUM(I28:J28)</f>
        <v>3510</v>
      </c>
      <c r="I28" s="288">
        <v>1865</v>
      </c>
      <c r="J28" s="289">
        <v>1645</v>
      </c>
      <c r="K28" s="287">
        <f>SUM(L28:M28)</f>
        <v>2359</v>
      </c>
      <c r="L28" s="288">
        <v>1149</v>
      </c>
      <c r="M28" s="289">
        <v>1210</v>
      </c>
      <c r="N28" s="287">
        <f>SUM(O28:P28)</f>
        <v>4650</v>
      </c>
      <c r="O28" s="288">
        <v>2419</v>
      </c>
      <c r="P28" s="289">
        <v>2231</v>
      </c>
      <c r="Q28" s="287">
        <f>SUM(R28:S28)</f>
        <v>5262</v>
      </c>
      <c r="R28" s="288">
        <v>2713</v>
      </c>
      <c r="S28" s="290">
        <v>2549</v>
      </c>
    </row>
    <row r="29" spans="1:19" ht="15.75" customHeight="1" x14ac:dyDescent="0.15">
      <c r="A29" s="227" t="s">
        <v>209</v>
      </c>
      <c r="B29" s="285">
        <f>SUM(C29:D29)</f>
        <v>18846</v>
      </c>
      <c r="C29" s="286">
        <f t="shared" si="29"/>
        <v>9782</v>
      </c>
      <c r="D29" s="286">
        <f t="shared" si="29"/>
        <v>9064</v>
      </c>
      <c r="E29" s="287">
        <f>SUM(F29:G29)</f>
        <v>1021</v>
      </c>
      <c r="F29" s="288">
        <v>539</v>
      </c>
      <c r="G29" s="289">
        <v>482</v>
      </c>
      <c r="H29" s="287">
        <f>SUM(I29:J29)</f>
        <v>4064</v>
      </c>
      <c r="I29" s="288">
        <v>2116</v>
      </c>
      <c r="J29" s="289">
        <v>1948</v>
      </c>
      <c r="K29" s="287">
        <f>SUM(L29:M29)</f>
        <v>2582</v>
      </c>
      <c r="L29" s="288">
        <v>1297</v>
      </c>
      <c r="M29" s="289">
        <v>1285</v>
      </c>
      <c r="N29" s="287">
        <f>SUM(O29:P29)</f>
        <v>5331</v>
      </c>
      <c r="O29" s="288">
        <v>2795</v>
      </c>
      <c r="P29" s="289">
        <v>2536</v>
      </c>
      <c r="Q29" s="287">
        <f>SUM(R29:S29)</f>
        <v>5848</v>
      </c>
      <c r="R29" s="288">
        <v>3035</v>
      </c>
      <c r="S29" s="290">
        <v>2813</v>
      </c>
    </row>
    <row r="30" spans="1:19" s="171" customFormat="1" ht="16.5" customHeight="1" x14ac:dyDescent="0.15">
      <c r="A30" s="229" t="s">
        <v>32</v>
      </c>
      <c r="B30" s="276">
        <f t="shared" si="5"/>
        <v>107097</v>
      </c>
      <c r="C30" s="277">
        <f t="shared" si="5"/>
        <v>55882</v>
      </c>
      <c r="D30" s="277">
        <f t="shared" si="5"/>
        <v>51215</v>
      </c>
      <c r="E30" s="281">
        <f t="shared" ref="E30:S30" si="30">SUM(E31:E35)</f>
        <v>7346</v>
      </c>
      <c r="F30" s="282">
        <f t="shared" si="30"/>
        <v>3806</v>
      </c>
      <c r="G30" s="283">
        <f t="shared" si="30"/>
        <v>3540</v>
      </c>
      <c r="H30" s="281">
        <f t="shared" ref="H30" si="31">SUM(H31:H35)</f>
        <v>22965</v>
      </c>
      <c r="I30" s="282">
        <f t="shared" si="30"/>
        <v>11832</v>
      </c>
      <c r="J30" s="283">
        <f t="shared" si="30"/>
        <v>11133</v>
      </c>
      <c r="K30" s="281">
        <f t="shared" ref="K30" si="32">SUM(K31:K35)</f>
        <v>14444</v>
      </c>
      <c r="L30" s="282">
        <f t="shared" si="30"/>
        <v>7424</v>
      </c>
      <c r="M30" s="283">
        <f t="shared" si="30"/>
        <v>7020</v>
      </c>
      <c r="N30" s="281">
        <f t="shared" ref="N30" si="33">SUM(N31:N35)</f>
        <v>31242</v>
      </c>
      <c r="O30" s="282">
        <f t="shared" si="30"/>
        <v>16364</v>
      </c>
      <c r="P30" s="283">
        <f t="shared" si="30"/>
        <v>14878</v>
      </c>
      <c r="Q30" s="281">
        <f t="shared" ref="Q30" si="34">SUM(Q31:Q35)</f>
        <v>31100</v>
      </c>
      <c r="R30" s="282">
        <f t="shared" si="30"/>
        <v>16456</v>
      </c>
      <c r="S30" s="284">
        <f t="shared" si="30"/>
        <v>14644</v>
      </c>
    </row>
    <row r="31" spans="1:19" ht="16.5" customHeight="1" x14ac:dyDescent="0.15">
      <c r="A31" s="227" t="s">
        <v>203</v>
      </c>
      <c r="B31" s="285">
        <f>SUM(C31:D31)</f>
        <v>21552</v>
      </c>
      <c r="C31" s="286">
        <f t="shared" ref="C31:D35" si="35">F31+I31+L31+O31+R31</f>
        <v>11268</v>
      </c>
      <c r="D31" s="286">
        <f t="shared" si="35"/>
        <v>10284</v>
      </c>
      <c r="E31" s="287">
        <f>SUM(F31:G31)</f>
        <v>1371</v>
      </c>
      <c r="F31" s="288">
        <v>708</v>
      </c>
      <c r="G31" s="289">
        <v>663</v>
      </c>
      <c r="H31" s="287">
        <f>SUM(I31:J31)</f>
        <v>4484</v>
      </c>
      <c r="I31" s="288">
        <v>2318</v>
      </c>
      <c r="J31" s="289">
        <v>2166</v>
      </c>
      <c r="K31" s="287">
        <f>SUM(L31:M31)</f>
        <v>2905</v>
      </c>
      <c r="L31" s="288">
        <v>1508</v>
      </c>
      <c r="M31" s="289">
        <v>1397</v>
      </c>
      <c r="N31" s="287">
        <f>SUM(O31:P31)</f>
        <v>6167</v>
      </c>
      <c r="O31" s="288">
        <v>3300</v>
      </c>
      <c r="P31" s="289">
        <v>2867</v>
      </c>
      <c r="Q31" s="287">
        <f>SUM(R31:S31)</f>
        <v>6625</v>
      </c>
      <c r="R31" s="288">
        <v>3434</v>
      </c>
      <c r="S31" s="290">
        <v>3191</v>
      </c>
    </row>
    <row r="32" spans="1:19" ht="16.5" customHeight="1" x14ac:dyDescent="0.15">
      <c r="A32" s="227" t="s">
        <v>208</v>
      </c>
      <c r="B32" s="285">
        <f>SUM(C32:D32)</f>
        <v>20752</v>
      </c>
      <c r="C32" s="286">
        <f t="shared" si="35"/>
        <v>10785</v>
      </c>
      <c r="D32" s="286">
        <f t="shared" si="35"/>
        <v>9967</v>
      </c>
      <c r="E32" s="287">
        <f>SUM(F32:G32)</f>
        <v>1341</v>
      </c>
      <c r="F32" s="288">
        <v>663</v>
      </c>
      <c r="G32" s="289">
        <v>678</v>
      </c>
      <c r="H32" s="287">
        <f>SUM(I32:J32)</f>
        <v>4453</v>
      </c>
      <c r="I32" s="288">
        <v>2333</v>
      </c>
      <c r="J32" s="289">
        <v>2120</v>
      </c>
      <c r="K32" s="287">
        <f>SUM(L32:M32)</f>
        <v>2784</v>
      </c>
      <c r="L32" s="288">
        <v>1426</v>
      </c>
      <c r="M32" s="289">
        <v>1358</v>
      </c>
      <c r="N32" s="287">
        <f>SUM(O32:P32)</f>
        <v>5943</v>
      </c>
      <c r="O32" s="288">
        <v>3070</v>
      </c>
      <c r="P32" s="289">
        <v>2873</v>
      </c>
      <c r="Q32" s="287">
        <f>SUM(R32:S32)</f>
        <v>6231</v>
      </c>
      <c r="R32" s="288">
        <v>3293</v>
      </c>
      <c r="S32" s="290">
        <v>2938</v>
      </c>
    </row>
    <row r="33" spans="1:19" ht="16.5" customHeight="1" x14ac:dyDescent="0.15">
      <c r="A33" s="227" t="s">
        <v>207</v>
      </c>
      <c r="B33" s="285">
        <f>SUM(C33:D33)</f>
        <v>21292</v>
      </c>
      <c r="C33" s="286">
        <f t="shared" si="35"/>
        <v>11061</v>
      </c>
      <c r="D33" s="286">
        <f t="shared" si="35"/>
        <v>10231</v>
      </c>
      <c r="E33" s="287">
        <f>SUM(F33:G33)</f>
        <v>1467</v>
      </c>
      <c r="F33" s="288">
        <v>771</v>
      </c>
      <c r="G33" s="289">
        <v>696</v>
      </c>
      <c r="H33" s="287">
        <f>SUM(I33:J33)</f>
        <v>4525</v>
      </c>
      <c r="I33" s="288">
        <v>2354</v>
      </c>
      <c r="J33" s="289">
        <v>2171</v>
      </c>
      <c r="K33" s="287">
        <f>SUM(L33:M33)</f>
        <v>2978</v>
      </c>
      <c r="L33" s="288">
        <v>1534</v>
      </c>
      <c r="M33" s="289">
        <v>1444</v>
      </c>
      <c r="N33" s="287">
        <f>SUM(O33:P33)</f>
        <v>6188</v>
      </c>
      <c r="O33" s="288">
        <v>3150</v>
      </c>
      <c r="P33" s="289">
        <v>3038</v>
      </c>
      <c r="Q33" s="287">
        <f>SUM(R33:S33)</f>
        <v>6134</v>
      </c>
      <c r="R33" s="288">
        <v>3252</v>
      </c>
      <c r="S33" s="290">
        <v>2882</v>
      </c>
    </row>
    <row r="34" spans="1:19" ht="16.5" customHeight="1" x14ac:dyDescent="0.15">
      <c r="A34" s="227" t="s">
        <v>225</v>
      </c>
      <c r="B34" s="285">
        <f>SUM(C34:D34)</f>
        <v>22020</v>
      </c>
      <c r="C34" s="286">
        <f t="shared" si="35"/>
        <v>11455</v>
      </c>
      <c r="D34" s="286">
        <f t="shared" si="35"/>
        <v>10565</v>
      </c>
      <c r="E34" s="287">
        <f>SUM(F34:G34)</f>
        <v>1601</v>
      </c>
      <c r="F34" s="288">
        <v>839</v>
      </c>
      <c r="G34" s="289">
        <v>762</v>
      </c>
      <c r="H34" s="287">
        <f>SUM(I34:J34)</f>
        <v>4825</v>
      </c>
      <c r="I34" s="288">
        <v>2441</v>
      </c>
      <c r="J34" s="289">
        <v>2384</v>
      </c>
      <c r="K34" s="287">
        <f>SUM(L34:M34)</f>
        <v>2930</v>
      </c>
      <c r="L34" s="288">
        <v>1504</v>
      </c>
      <c r="M34" s="289">
        <v>1426</v>
      </c>
      <c r="N34" s="287">
        <f>SUM(O34:P34)</f>
        <v>6512</v>
      </c>
      <c r="O34" s="288">
        <v>3391</v>
      </c>
      <c r="P34" s="289">
        <v>3121</v>
      </c>
      <c r="Q34" s="287">
        <f>SUM(R34:S34)</f>
        <v>6152</v>
      </c>
      <c r="R34" s="288">
        <v>3280</v>
      </c>
      <c r="S34" s="290">
        <v>2872</v>
      </c>
    </row>
    <row r="35" spans="1:19" ht="16.5" customHeight="1" x14ac:dyDescent="0.15">
      <c r="A35" s="227" t="s">
        <v>211</v>
      </c>
      <c r="B35" s="285">
        <f>SUM(C35:D35)</f>
        <v>21481</v>
      </c>
      <c r="C35" s="286">
        <f t="shared" si="35"/>
        <v>11313</v>
      </c>
      <c r="D35" s="286">
        <f t="shared" si="35"/>
        <v>10168</v>
      </c>
      <c r="E35" s="287">
        <f>SUM(F35:G35)</f>
        <v>1566</v>
      </c>
      <c r="F35" s="288">
        <v>825</v>
      </c>
      <c r="G35" s="289">
        <v>741</v>
      </c>
      <c r="H35" s="287">
        <f>SUM(I35:J35)</f>
        <v>4678</v>
      </c>
      <c r="I35" s="288">
        <v>2386</v>
      </c>
      <c r="J35" s="289">
        <v>2292</v>
      </c>
      <c r="K35" s="287">
        <f>SUM(L35:M35)</f>
        <v>2847</v>
      </c>
      <c r="L35" s="288">
        <v>1452</v>
      </c>
      <c r="M35" s="289">
        <v>1395</v>
      </c>
      <c r="N35" s="287">
        <f>SUM(O35:P35)</f>
        <v>6432</v>
      </c>
      <c r="O35" s="288">
        <v>3453</v>
      </c>
      <c r="P35" s="289">
        <v>2979</v>
      </c>
      <c r="Q35" s="287">
        <f>SUM(R35:S35)</f>
        <v>5958</v>
      </c>
      <c r="R35" s="288">
        <v>3197</v>
      </c>
      <c r="S35" s="290">
        <v>2761</v>
      </c>
    </row>
    <row r="36" spans="1:19" s="171" customFormat="1" ht="16.5" customHeight="1" x14ac:dyDescent="0.15">
      <c r="A36" s="230" t="s">
        <v>26</v>
      </c>
      <c r="B36" s="276">
        <f t="shared" ref="B36" si="36">SUM(E36,H36,K36,N36,Q36)</f>
        <v>102278</v>
      </c>
      <c r="C36" s="277">
        <f t="shared" ref="C36" si="37">SUM(F36,I36,L36,O36,R36)</f>
        <v>53453</v>
      </c>
      <c r="D36" s="277">
        <f t="shared" ref="D36" si="38">SUM(G36,J36,M36,P36,S36)</f>
        <v>48825</v>
      </c>
      <c r="E36" s="281">
        <f t="shared" ref="E36:S36" si="39">SUM(E37:E41)</f>
        <v>7490</v>
      </c>
      <c r="F36" s="282">
        <f t="shared" si="39"/>
        <v>3779</v>
      </c>
      <c r="G36" s="283">
        <f t="shared" si="39"/>
        <v>3711</v>
      </c>
      <c r="H36" s="281">
        <f t="shared" ref="H36" si="40">SUM(H37:H41)</f>
        <v>22383</v>
      </c>
      <c r="I36" s="282">
        <f t="shared" si="39"/>
        <v>11426</v>
      </c>
      <c r="J36" s="283">
        <f t="shared" si="39"/>
        <v>10957</v>
      </c>
      <c r="K36" s="281">
        <f t="shared" ref="K36" si="41">SUM(K37:K41)</f>
        <v>13537</v>
      </c>
      <c r="L36" s="282">
        <f t="shared" si="39"/>
        <v>6982</v>
      </c>
      <c r="M36" s="283">
        <f t="shared" si="39"/>
        <v>6555</v>
      </c>
      <c r="N36" s="281">
        <f t="shared" ref="N36" si="42">SUM(N37:N41)</f>
        <v>31262</v>
      </c>
      <c r="O36" s="282">
        <f t="shared" si="39"/>
        <v>16572</v>
      </c>
      <c r="P36" s="283">
        <f t="shared" si="39"/>
        <v>14690</v>
      </c>
      <c r="Q36" s="281">
        <f t="shared" ref="Q36" si="43">SUM(Q37:Q41)</f>
        <v>27606</v>
      </c>
      <c r="R36" s="282">
        <f t="shared" si="39"/>
        <v>14694</v>
      </c>
      <c r="S36" s="284">
        <f t="shared" si="39"/>
        <v>12912</v>
      </c>
    </row>
    <row r="37" spans="1:19" ht="16.5" customHeight="1" x14ac:dyDescent="0.15">
      <c r="A37" s="231" t="s">
        <v>25</v>
      </c>
      <c r="B37" s="285">
        <f>SUM(C37:D37)</f>
        <v>21900</v>
      </c>
      <c r="C37" s="286">
        <f t="shared" ref="C37:D41" si="44">F37+I37+L37+O37+R37</f>
        <v>11335</v>
      </c>
      <c r="D37" s="286">
        <f t="shared" si="44"/>
        <v>10565</v>
      </c>
      <c r="E37" s="287">
        <f>SUM(F37:G37)</f>
        <v>1611</v>
      </c>
      <c r="F37" s="288">
        <v>798</v>
      </c>
      <c r="G37" s="289">
        <v>813</v>
      </c>
      <c r="H37" s="287">
        <f>SUM(I37:J37)</f>
        <v>4944</v>
      </c>
      <c r="I37" s="288">
        <v>2514</v>
      </c>
      <c r="J37" s="289">
        <v>2430</v>
      </c>
      <c r="K37" s="287">
        <f>SUM(L37:M37)</f>
        <v>2923</v>
      </c>
      <c r="L37" s="288">
        <v>1491</v>
      </c>
      <c r="M37" s="289">
        <v>1432</v>
      </c>
      <c r="N37" s="287">
        <f>SUM(O37:P37)</f>
        <v>6624</v>
      </c>
      <c r="O37" s="288">
        <v>3473</v>
      </c>
      <c r="P37" s="289">
        <v>3151</v>
      </c>
      <c r="Q37" s="287">
        <f>SUM(R37:S37)</f>
        <v>5798</v>
      </c>
      <c r="R37" s="288">
        <v>3059</v>
      </c>
      <c r="S37" s="290">
        <v>2739</v>
      </c>
    </row>
    <row r="38" spans="1:19" ht="16.5" customHeight="1" x14ac:dyDescent="0.15">
      <c r="A38" s="231" t="s">
        <v>24</v>
      </c>
      <c r="B38" s="285">
        <f>SUM(C38:D38)</f>
        <v>20952</v>
      </c>
      <c r="C38" s="286">
        <f t="shared" si="44"/>
        <v>11055</v>
      </c>
      <c r="D38" s="286">
        <f t="shared" si="44"/>
        <v>9897</v>
      </c>
      <c r="E38" s="287">
        <f>SUM(F38:G38)</f>
        <v>1570</v>
      </c>
      <c r="F38" s="288">
        <v>811</v>
      </c>
      <c r="G38" s="289">
        <v>759</v>
      </c>
      <c r="H38" s="287">
        <f>SUM(I38:J38)</f>
        <v>4646</v>
      </c>
      <c r="I38" s="288">
        <v>2362</v>
      </c>
      <c r="J38" s="289">
        <v>2284</v>
      </c>
      <c r="K38" s="287">
        <f>SUM(L38:M38)</f>
        <v>2774</v>
      </c>
      <c r="L38" s="288">
        <v>1467</v>
      </c>
      <c r="M38" s="289">
        <v>1307</v>
      </c>
      <c r="N38" s="287">
        <f>SUM(O38:P38)</f>
        <v>6435</v>
      </c>
      <c r="O38" s="288">
        <v>3463</v>
      </c>
      <c r="P38" s="289">
        <v>2972</v>
      </c>
      <c r="Q38" s="287">
        <f>SUM(R38:S38)</f>
        <v>5527</v>
      </c>
      <c r="R38" s="288">
        <v>2952</v>
      </c>
      <c r="S38" s="290">
        <v>2575</v>
      </c>
    </row>
    <row r="39" spans="1:19" ht="16.5" customHeight="1" x14ac:dyDescent="0.15">
      <c r="A39" s="231" t="s">
        <v>23</v>
      </c>
      <c r="B39" s="285">
        <f>SUM(C39:D39)</f>
        <v>20221</v>
      </c>
      <c r="C39" s="286">
        <f t="shared" si="44"/>
        <v>10639</v>
      </c>
      <c r="D39" s="286">
        <f t="shared" si="44"/>
        <v>9582</v>
      </c>
      <c r="E39" s="287">
        <f>SUM(F39:G39)</f>
        <v>1471</v>
      </c>
      <c r="F39" s="288">
        <v>730</v>
      </c>
      <c r="G39" s="289">
        <v>741</v>
      </c>
      <c r="H39" s="287">
        <f>SUM(I39:J39)</f>
        <v>4381</v>
      </c>
      <c r="I39" s="288">
        <v>2250</v>
      </c>
      <c r="J39" s="289">
        <v>2131</v>
      </c>
      <c r="K39" s="287">
        <f>SUM(L39:M39)</f>
        <v>2687</v>
      </c>
      <c r="L39" s="288">
        <v>1416</v>
      </c>
      <c r="M39" s="289">
        <v>1271</v>
      </c>
      <c r="N39" s="287">
        <f>SUM(O39:P39)</f>
        <v>6149</v>
      </c>
      <c r="O39" s="288">
        <v>3264</v>
      </c>
      <c r="P39" s="289">
        <v>2885</v>
      </c>
      <c r="Q39" s="287">
        <f>SUM(R39:S39)</f>
        <v>5533</v>
      </c>
      <c r="R39" s="288">
        <v>2979</v>
      </c>
      <c r="S39" s="290">
        <v>2554</v>
      </c>
    </row>
    <row r="40" spans="1:19" ht="16.5" customHeight="1" x14ac:dyDescent="0.15">
      <c r="A40" s="227" t="s">
        <v>199</v>
      </c>
      <c r="B40" s="285">
        <f>SUM(C40:D40)</f>
        <v>20264</v>
      </c>
      <c r="C40" s="286">
        <f t="shared" si="44"/>
        <v>10593</v>
      </c>
      <c r="D40" s="286">
        <f t="shared" si="44"/>
        <v>9671</v>
      </c>
      <c r="E40" s="287">
        <f>SUM(F40:G40)</f>
        <v>1471</v>
      </c>
      <c r="F40" s="288">
        <v>761</v>
      </c>
      <c r="G40" s="289">
        <v>710</v>
      </c>
      <c r="H40" s="287">
        <f>SUM(I40:J40)</f>
        <v>4393</v>
      </c>
      <c r="I40" s="288">
        <v>2251</v>
      </c>
      <c r="J40" s="289">
        <v>2142</v>
      </c>
      <c r="K40" s="287">
        <f>SUM(L40:M40)</f>
        <v>2619</v>
      </c>
      <c r="L40" s="288">
        <v>1347</v>
      </c>
      <c r="M40" s="289">
        <v>1272</v>
      </c>
      <c r="N40" s="287">
        <f>SUM(O40:P40)</f>
        <v>6262</v>
      </c>
      <c r="O40" s="288">
        <v>3288</v>
      </c>
      <c r="P40" s="289">
        <v>2974</v>
      </c>
      <c r="Q40" s="287">
        <f>SUM(R40:S40)</f>
        <v>5519</v>
      </c>
      <c r="R40" s="288">
        <v>2946</v>
      </c>
      <c r="S40" s="290">
        <v>2573</v>
      </c>
    </row>
    <row r="41" spans="1:19" ht="16.5" customHeight="1" x14ac:dyDescent="0.15">
      <c r="A41" s="227" t="s">
        <v>223</v>
      </c>
      <c r="B41" s="285">
        <f>SUM(C41:D41)</f>
        <v>18941</v>
      </c>
      <c r="C41" s="286">
        <f t="shared" si="44"/>
        <v>9831</v>
      </c>
      <c r="D41" s="286">
        <f t="shared" si="44"/>
        <v>9110</v>
      </c>
      <c r="E41" s="287">
        <f>SUM(F41:G41)</f>
        <v>1367</v>
      </c>
      <c r="F41" s="288">
        <v>679</v>
      </c>
      <c r="G41" s="289">
        <v>688</v>
      </c>
      <c r="H41" s="287">
        <f>SUM(I41:J41)</f>
        <v>4019</v>
      </c>
      <c r="I41" s="288">
        <v>2049</v>
      </c>
      <c r="J41" s="289">
        <v>1970</v>
      </c>
      <c r="K41" s="287">
        <f>SUM(L41:M41)</f>
        <v>2534</v>
      </c>
      <c r="L41" s="288">
        <v>1261</v>
      </c>
      <c r="M41" s="289">
        <v>1273</v>
      </c>
      <c r="N41" s="287">
        <f>SUM(O41:P41)</f>
        <v>5792</v>
      </c>
      <c r="O41" s="288">
        <v>3084</v>
      </c>
      <c r="P41" s="289">
        <v>2708</v>
      </c>
      <c r="Q41" s="287">
        <f>SUM(R41:S41)</f>
        <v>5229</v>
      </c>
      <c r="R41" s="288">
        <v>2758</v>
      </c>
      <c r="S41" s="290">
        <v>2471</v>
      </c>
    </row>
    <row r="42" spans="1:19" s="171" customFormat="1" ht="16.5" customHeight="1" x14ac:dyDescent="0.15">
      <c r="A42" s="229" t="s">
        <v>20</v>
      </c>
      <c r="B42" s="276">
        <f t="shared" ref="B42" si="45">SUM(E42,H42,K42,N42,Q42)</f>
        <v>82132</v>
      </c>
      <c r="C42" s="277">
        <f t="shared" ref="C42" si="46">SUM(F42,I42,L42,O42,R42)</f>
        <v>42300</v>
      </c>
      <c r="D42" s="277">
        <f t="shared" ref="D42" si="47">SUM(G42,J42,M42,P42,S42)</f>
        <v>39832</v>
      </c>
      <c r="E42" s="281">
        <f t="shared" ref="E42:S42" si="48">SUM(E43:E47)</f>
        <v>6295</v>
      </c>
      <c r="F42" s="282">
        <f t="shared" si="48"/>
        <v>3224</v>
      </c>
      <c r="G42" s="283">
        <f t="shared" si="48"/>
        <v>3071</v>
      </c>
      <c r="H42" s="281">
        <f t="shared" ref="H42" si="49">SUM(H43:H47)</f>
        <v>16683</v>
      </c>
      <c r="I42" s="282">
        <f t="shared" si="48"/>
        <v>8629</v>
      </c>
      <c r="J42" s="283">
        <f t="shared" si="48"/>
        <v>8054</v>
      </c>
      <c r="K42" s="281">
        <f t="shared" ref="K42" si="50">SUM(K43:K47)</f>
        <v>10735</v>
      </c>
      <c r="L42" s="282">
        <f t="shared" si="48"/>
        <v>5465</v>
      </c>
      <c r="M42" s="283">
        <f t="shared" si="48"/>
        <v>5270</v>
      </c>
      <c r="N42" s="281">
        <f t="shared" ref="N42" si="51">SUM(N43:N47)</f>
        <v>25262</v>
      </c>
      <c r="O42" s="282">
        <f t="shared" si="48"/>
        <v>13069</v>
      </c>
      <c r="P42" s="283">
        <f t="shared" si="48"/>
        <v>12193</v>
      </c>
      <c r="Q42" s="281">
        <f t="shared" ref="Q42" si="52">SUM(Q43:Q47)</f>
        <v>23157</v>
      </c>
      <c r="R42" s="282">
        <f t="shared" si="48"/>
        <v>11913</v>
      </c>
      <c r="S42" s="284">
        <f t="shared" si="48"/>
        <v>11244</v>
      </c>
    </row>
    <row r="43" spans="1:19" ht="16.5" customHeight="1" x14ac:dyDescent="0.15">
      <c r="A43" s="227" t="s">
        <v>202</v>
      </c>
      <c r="B43" s="285">
        <f>SUM(C43:D43)</f>
        <v>16842</v>
      </c>
      <c r="C43" s="286">
        <f t="shared" ref="C43:D47" si="53">F43+I43+L43+O43+R43</f>
        <v>8848</v>
      </c>
      <c r="D43" s="286">
        <f t="shared" si="53"/>
        <v>7994</v>
      </c>
      <c r="E43" s="287">
        <f>SUM(F43:G43)</f>
        <v>1297</v>
      </c>
      <c r="F43" s="288">
        <v>676</v>
      </c>
      <c r="G43" s="289">
        <v>621</v>
      </c>
      <c r="H43" s="287">
        <f>SUM(I43:J43)</f>
        <v>3431</v>
      </c>
      <c r="I43" s="288">
        <v>1822</v>
      </c>
      <c r="J43" s="289">
        <v>1609</v>
      </c>
      <c r="K43" s="287">
        <f>SUM(L43:M43)</f>
        <v>2173</v>
      </c>
      <c r="L43" s="288">
        <v>1126</v>
      </c>
      <c r="M43" s="289">
        <v>1047</v>
      </c>
      <c r="N43" s="287">
        <f>SUM(O43:P43)</f>
        <v>5200</v>
      </c>
      <c r="O43" s="288">
        <v>2739</v>
      </c>
      <c r="P43" s="289">
        <v>2461</v>
      </c>
      <c r="Q43" s="287">
        <f>SUM(R43:S43)</f>
        <v>4741</v>
      </c>
      <c r="R43" s="288">
        <v>2485</v>
      </c>
      <c r="S43" s="290">
        <v>2256</v>
      </c>
    </row>
    <row r="44" spans="1:19" ht="16.5" customHeight="1" x14ac:dyDescent="0.15">
      <c r="A44" s="227" t="s">
        <v>226</v>
      </c>
      <c r="B44" s="285">
        <f>SUM(C44:D44)</f>
        <v>16412</v>
      </c>
      <c r="C44" s="286">
        <f t="shared" si="53"/>
        <v>8456</v>
      </c>
      <c r="D44" s="286">
        <f t="shared" si="53"/>
        <v>7956</v>
      </c>
      <c r="E44" s="287">
        <f>SUM(F44:G44)</f>
        <v>1277</v>
      </c>
      <c r="F44" s="288">
        <v>666</v>
      </c>
      <c r="G44" s="289">
        <v>611</v>
      </c>
      <c r="H44" s="287">
        <f>SUM(I44:J44)</f>
        <v>3510</v>
      </c>
      <c r="I44" s="288">
        <v>1798</v>
      </c>
      <c r="J44" s="289">
        <v>1712</v>
      </c>
      <c r="K44" s="287">
        <f>SUM(L44:M44)</f>
        <v>2172</v>
      </c>
      <c r="L44" s="288">
        <v>1121</v>
      </c>
      <c r="M44" s="289">
        <v>1051</v>
      </c>
      <c r="N44" s="287">
        <f>SUM(O44:P44)</f>
        <v>5068</v>
      </c>
      <c r="O44" s="288">
        <v>2617</v>
      </c>
      <c r="P44" s="289">
        <v>2451</v>
      </c>
      <c r="Q44" s="287">
        <f>SUM(R44:S44)</f>
        <v>4385</v>
      </c>
      <c r="R44" s="288">
        <v>2254</v>
      </c>
      <c r="S44" s="290">
        <v>2131</v>
      </c>
    </row>
    <row r="45" spans="1:19" ht="16.5" customHeight="1" x14ac:dyDescent="0.15">
      <c r="A45" s="227" t="s">
        <v>230</v>
      </c>
      <c r="B45" s="285">
        <f>SUM(C45:D45)</f>
        <v>16082</v>
      </c>
      <c r="C45" s="286">
        <f t="shared" si="53"/>
        <v>8309</v>
      </c>
      <c r="D45" s="286">
        <f t="shared" si="53"/>
        <v>7773</v>
      </c>
      <c r="E45" s="287">
        <f>SUM(F45:G45)</f>
        <v>1230</v>
      </c>
      <c r="F45" s="288">
        <v>637</v>
      </c>
      <c r="G45" s="289">
        <v>593</v>
      </c>
      <c r="H45" s="287">
        <f>SUM(I45:J45)</f>
        <v>3306</v>
      </c>
      <c r="I45" s="288">
        <v>1730</v>
      </c>
      <c r="J45" s="289">
        <v>1576</v>
      </c>
      <c r="K45" s="287">
        <f>SUM(L45:M45)</f>
        <v>2099</v>
      </c>
      <c r="L45" s="288">
        <v>1068</v>
      </c>
      <c r="M45" s="289">
        <v>1031</v>
      </c>
      <c r="N45" s="287">
        <f>SUM(O45:P45)</f>
        <v>4957</v>
      </c>
      <c r="O45" s="288">
        <v>2566</v>
      </c>
      <c r="P45" s="289">
        <v>2391</v>
      </c>
      <c r="Q45" s="287">
        <f>SUM(R45:S45)</f>
        <v>4490</v>
      </c>
      <c r="R45" s="288">
        <v>2308</v>
      </c>
      <c r="S45" s="290">
        <v>2182</v>
      </c>
    </row>
    <row r="46" spans="1:19" ht="16.5" customHeight="1" x14ac:dyDescent="0.15">
      <c r="A46" s="227" t="s">
        <v>229</v>
      </c>
      <c r="B46" s="285">
        <f>SUM(C46:D46)</f>
        <v>16204</v>
      </c>
      <c r="C46" s="286">
        <f t="shared" si="53"/>
        <v>8258</v>
      </c>
      <c r="D46" s="286">
        <f t="shared" si="53"/>
        <v>7946</v>
      </c>
      <c r="E46" s="287">
        <f>SUM(F46:G46)</f>
        <v>1237</v>
      </c>
      <c r="F46" s="288">
        <v>615</v>
      </c>
      <c r="G46" s="289">
        <v>622</v>
      </c>
      <c r="H46" s="287">
        <f>SUM(I46:J46)</f>
        <v>3181</v>
      </c>
      <c r="I46" s="288">
        <v>1634</v>
      </c>
      <c r="J46" s="289">
        <v>1547</v>
      </c>
      <c r="K46" s="287">
        <f>SUM(L46:M46)</f>
        <v>2094</v>
      </c>
      <c r="L46" s="288">
        <v>1038</v>
      </c>
      <c r="M46" s="289">
        <v>1056</v>
      </c>
      <c r="N46" s="287">
        <f>SUM(O46:P46)</f>
        <v>5001</v>
      </c>
      <c r="O46" s="288">
        <v>2542</v>
      </c>
      <c r="P46" s="289">
        <v>2459</v>
      </c>
      <c r="Q46" s="287">
        <f>SUM(R46:S46)</f>
        <v>4691</v>
      </c>
      <c r="R46" s="288">
        <v>2429</v>
      </c>
      <c r="S46" s="290">
        <v>2262</v>
      </c>
    </row>
    <row r="47" spans="1:19" ht="16.5" customHeight="1" x14ac:dyDescent="0.15">
      <c r="A47" s="227" t="s">
        <v>233</v>
      </c>
      <c r="B47" s="285">
        <f>SUM(C47:D47)</f>
        <v>16592</v>
      </c>
      <c r="C47" s="286">
        <f t="shared" si="53"/>
        <v>8429</v>
      </c>
      <c r="D47" s="286">
        <f t="shared" si="53"/>
        <v>8163</v>
      </c>
      <c r="E47" s="287">
        <f>SUM(F47:G47)</f>
        <v>1254</v>
      </c>
      <c r="F47" s="288">
        <v>630</v>
      </c>
      <c r="G47" s="289">
        <v>624</v>
      </c>
      <c r="H47" s="287">
        <f>SUM(I47:J47)</f>
        <v>3255</v>
      </c>
      <c r="I47" s="288">
        <v>1645</v>
      </c>
      <c r="J47" s="289">
        <v>1610</v>
      </c>
      <c r="K47" s="287">
        <f>SUM(L47:M47)</f>
        <v>2197</v>
      </c>
      <c r="L47" s="288">
        <v>1112</v>
      </c>
      <c r="M47" s="289">
        <v>1085</v>
      </c>
      <c r="N47" s="287">
        <f>SUM(O47:P47)</f>
        <v>5036</v>
      </c>
      <c r="O47" s="288">
        <v>2605</v>
      </c>
      <c r="P47" s="289">
        <v>2431</v>
      </c>
      <c r="Q47" s="287">
        <f>SUM(R47:S47)</f>
        <v>4850</v>
      </c>
      <c r="R47" s="288">
        <v>2437</v>
      </c>
      <c r="S47" s="290">
        <v>2413</v>
      </c>
    </row>
    <row r="48" spans="1:19" s="171" customFormat="1" ht="16.5" customHeight="1" x14ac:dyDescent="0.15">
      <c r="A48" s="229" t="s">
        <v>14</v>
      </c>
      <c r="B48" s="276">
        <f t="shared" ref="B48" si="54">SUM(E48,H48,K48,N48,Q48)</f>
        <v>103735</v>
      </c>
      <c r="C48" s="277">
        <f t="shared" ref="C48" si="55">SUM(F48,I48,L48,O48,R48)</f>
        <v>52569</v>
      </c>
      <c r="D48" s="277">
        <f t="shared" ref="D48" si="56">SUM(G48,J48,M48,P48,S48)</f>
        <v>51166</v>
      </c>
      <c r="E48" s="281">
        <f t="shared" ref="E48:S48" si="57">SUM(E49:E53)</f>
        <v>7121</v>
      </c>
      <c r="F48" s="282">
        <f t="shared" si="57"/>
        <v>3776</v>
      </c>
      <c r="G48" s="283">
        <f t="shared" si="57"/>
        <v>3345</v>
      </c>
      <c r="H48" s="281">
        <f t="shared" ref="H48" si="58">SUM(H49:H53)</f>
        <v>20002</v>
      </c>
      <c r="I48" s="282">
        <f t="shared" si="57"/>
        <v>9919</v>
      </c>
      <c r="J48" s="283">
        <f t="shared" si="57"/>
        <v>10083</v>
      </c>
      <c r="K48" s="281">
        <f t="shared" ref="K48" si="59">SUM(K49:K53)</f>
        <v>14780</v>
      </c>
      <c r="L48" s="282">
        <f t="shared" si="57"/>
        <v>7193</v>
      </c>
      <c r="M48" s="283">
        <f t="shared" si="57"/>
        <v>7587</v>
      </c>
      <c r="N48" s="281">
        <f t="shared" ref="N48" si="60">SUM(N49:N53)</f>
        <v>30287</v>
      </c>
      <c r="O48" s="282">
        <f t="shared" si="57"/>
        <v>15778</v>
      </c>
      <c r="P48" s="283">
        <f t="shared" si="57"/>
        <v>14509</v>
      </c>
      <c r="Q48" s="281">
        <f t="shared" ref="Q48" si="61">SUM(Q49:Q53)</f>
        <v>31545</v>
      </c>
      <c r="R48" s="282">
        <f t="shared" si="57"/>
        <v>15903</v>
      </c>
      <c r="S48" s="284">
        <f t="shared" si="57"/>
        <v>15642</v>
      </c>
    </row>
    <row r="49" spans="1:19" ht="16.5" customHeight="1" x14ac:dyDescent="0.15">
      <c r="A49" s="227" t="s">
        <v>231</v>
      </c>
      <c r="B49" s="285">
        <f>SUM(C49:D49)</f>
        <v>17464</v>
      </c>
      <c r="C49" s="286">
        <f t="shared" ref="C49:D53" si="62">F49+I49+L49+O49+R49</f>
        <v>8887</v>
      </c>
      <c r="D49" s="286">
        <f t="shared" si="62"/>
        <v>8577</v>
      </c>
      <c r="E49" s="287">
        <f>SUM(F49:G49)</f>
        <v>1316</v>
      </c>
      <c r="F49" s="288">
        <v>677</v>
      </c>
      <c r="G49" s="289">
        <v>639</v>
      </c>
      <c r="H49" s="287">
        <f>SUM(I49:J49)</f>
        <v>3342</v>
      </c>
      <c r="I49" s="288">
        <v>1653</v>
      </c>
      <c r="J49" s="289">
        <v>1689</v>
      </c>
      <c r="K49" s="287">
        <f>SUM(L49:M49)</f>
        <v>2409</v>
      </c>
      <c r="L49" s="288">
        <v>1145</v>
      </c>
      <c r="M49" s="289">
        <v>1264</v>
      </c>
      <c r="N49" s="287">
        <f>SUM(O49:P49)</f>
        <v>5225</v>
      </c>
      <c r="O49" s="288">
        <v>2780</v>
      </c>
      <c r="P49" s="289">
        <v>2445</v>
      </c>
      <c r="Q49" s="287">
        <f>SUM(R49:S49)</f>
        <v>5172</v>
      </c>
      <c r="R49" s="288">
        <v>2632</v>
      </c>
      <c r="S49" s="290">
        <v>2540</v>
      </c>
    </row>
    <row r="50" spans="1:19" ht="16.5" customHeight="1" x14ac:dyDescent="0.15">
      <c r="A50" s="227" t="s">
        <v>212</v>
      </c>
      <c r="B50" s="285">
        <f>SUM(C50:D50)</f>
        <v>18342</v>
      </c>
      <c r="C50" s="286">
        <f t="shared" si="62"/>
        <v>9386</v>
      </c>
      <c r="D50" s="286">
        <f t="shared" si="62"/>
        <v>8956</v>
      </c>
      <c r="E50" s="287">
        <f>SUM(F50:G50)</f>
        <v>1307</v>
      </c>
      <c r="F50" s="288">
        <v>713</v>
      </c>
      <c r="G50" s="289">
        <v>594</v>
      </c>
      <c r="H50" s="287">
        <f>SUM(I50:J50)</f>
        <v>3579</v>
      </c>
      <c r="I50" s="288">
        <v>1758</v>
      </c>
      <c r="J50" s="289">
        <v>1821</v>
      </c>
      <c r="K50" s="287">
        <f>SUM(L50:M50)</f>
        <v>2525</v>
      </c>
      <c r="L50" s="288">
        <v>1237</v>
      </c>
      <c r="M50" s="289">
        <v>1288</v>
      </c>
      <c r="N50" s="287">
        <f>SUM(O50:P50)</f>
        <v>5483</v>
      </c>
      <c r="O50" s="288">
        <v>2914</v>
      </c>
      <c r="P50" s="289">
        <v>2569</v>
      </c>
      <c r="Q50" s="287">
        <f>SUM(R50:S50)</f>
        <v>5448</v>
      </c>
      <c r="R50" s="288">
        <v>2764</v>
      </c>
      <c r="S50" s="290">
        <v>2684</v>
      </c>
    </row>
    <row r="51" spans="1:19" ht="16.5" customHeight="1" x14ac:dyDescent="0.15">
      <c r="A51" s="227" t="s">
        <v>232</v>
      </c>
      <c r="B51" s="285">
        <f>SUM(C51:D51)</f>
        <v>21038</v>
      </c>
      <c r="C51" s="286">
        <f t="shared" si="62"/>
        <v>10744</v>
      </c>
      <c r="D51" s="286">
        <f t="shared" si="62"/>
        <v>10294</v>
      </c>
      <c r="E51" s="287">
        <f>SUM(F51:G51)</f>
        <v>1380</v>
      </c>
      <c r="F51" s="288">
        <v>716</v>
      </c>
      <c r="G51" s="289">
        <v>664</v>
      </c>
      <c r="H51" s="287">
        <f>SUM(I51:J51)</f>
        <v>4077</v>
      </c>
      <c r="I51" s="288">
        <v>2039</v>
      </c>
      <c r="J51" s="289">
        <v>2038</v>
      </c>
      <c r="K51" s="287">
        <f>SUM(L51:M51)</f>
        <v>3004</v>
      </c>
      <c r="L51" s="288">
        <v>1523</v>
      </c>
      <c r="M51" s="289">
        <v>1481</v>
      </c>
      <c r="N51" s="287">
        <f>SUM(O51:P51)</f>
        <v>6226</v>
      </c>
      <c r="O51" s="288">
        <v>3223</v>
      </c>
      <c r="P51" s="289">
        <v>3003</v>
      </c>
      <c r="Q51" s="287">
        <f>SUM(R51:S51)</f>
        <v>6351</v>
      </c>
      <c r="R51" s="288">
        <v>3243</v>
      </c>
      <c r="S51" s="290">
        <v>3108</v>
      </c>
    </row>
    <row r="52" spans="1:19" ht="16.5" customHeight="1" x14ac:dyDescent="0.15">
      <c r="A52" s="227" t="s">
        <v>224</v>
      </c>
      <c r="B52" s="285">
        <f>SUM(C52:D52)</f>
        <v>23402</v>
      </c>
      <c r="C52" s="286">
        <f t="shared" si="62"/>
        <v>11781</v>
      </c>
      <c r="D52" s="286">
        <f t="shared" si="62"/>
        <v>11621</v>
      </c>
      <c r="E52" s="287">
        <f>SUM(F52:G52)</f>
        <v>1568</v>
      </c>
      <c r="F52" s="288">
        <v>839</v>
      </c>
      <c r="G52" s="289">
        <v>729</v>
      </c>
      <c r="H52" s="287">
        <f>SUM(I52:J52)</f>
        <v>4468</v>
      </c>
      <c r="I52" s="288">
        <v>2212</v>
      </c>
      <c r="J52" s="289">
        <v>2256</v>
      </c>
      <c r="K52" s="287">
        <f>SUM(L52:M52)</f>
        <v>3387</v>
      </c>
      <c r="L52" s="288">
        <v>1613</v>
      </c>
      <c r="M52" s="289">
        <v>1774</v>
      </c>
      <c r="N52" s="287">
        <f>SUM(O52:P52)</f>
        <v>6712</v>
      </c>
      <c r="O52" s="288">
        <v>3511</v>
      </c>
      <c r="P52" s="289">
        <v>3201</v>
      </c>
      <c r="Q52" s="287">
        <f>SUM(R52:S52)</f>
        <v>7267</v>
      </c>
      <c r="R52" s="288">
        <v>3606</v>
      </c>
      <c r="S52" s="290">
        <v>3661</v>
      </c>
    </row>
    <row r="53" spans="1:19" ht="16.5" customHeight="1" x14ac:dyDescent="0.15">
      <c r="A53" s="227" t="s">
        <v>187</v>
      </c>
      <c r="B53" s="285">
        <f>SUM(C53:D53)</f>
        <v>23489</v>
      </c>
      <c r="C53" s="286">
        <f t="shared" si="62"/>
        <v>11771</v>
      </c>
      <c r="D53" s="286">
        <f t="shared" si="62"/>
        <v>11718</v>
      </c>
      <c r="E53" s="287">
        <f>SUM(F53:G53)</f>
        <v>1550</v>
      </c>
      <c r="F53" s="288">
        <v>831</v>
      </c>
      <c r="G53" s="289">
        <v>719</v>
      </c>
      <c r="H53" s="287">
        <f>SUM(I53:J53)</f>
        <v>4536</v>
      </c>
      <c r="I53" s="288">
        <v>2257</v>
      </c>
      <c r="J53" s="289">
        <v>2279</v>
      </c>
      <c r="K53" s="287">
        <f>SUM(L53:M53)</f>
        <v>3455</v>
      </c>
      <c r="L53" s="288">
        <v>1675</v>
      </c>
      <c r="M53" s="289">
        <v>1780</v>
      </c>
      <c r="N53" s="287">
        <f>SUM(O53:P53)</f>
        <v>6641</v>
      </c>
      <c r="O53" s="288">
        <v>3350</v>
      </c>
      <c r="P53" s="289">
        <v>3291</v>
      </c>
      <c r="Q53" s="287">
        <f>SUM(R53:S53)</f>
        <v>7307</v>
      </c>
      <c r="R53" s="288">
        <v>3658</v>
      </c>
      <c r="S53" s="290">
        <v>3649</v>
      </c>
    </row>
    <row r="54" spans="1:19" s="171" customFormat="1" ht="16.5" customHeight="1" x14ac:dyDescent="0.15">
      <c r="A54" s="229" t="s">
        <v>9</v>
      </c>
      <c r="B54" s="276">
        <f t="shared" ref="B54" si="63">SUM(E54,H54,K54,N54,Q54)</f>
        <v>113951</v>
      </c>
      <c r="C54" s="277">
        <f t="shared" ref="C54" si="64">SUM(F54,I54,L54,O54,R54)</f>
        <v>56542</v>
      </c>
      <c r="D54" s="277">
        <f t="shared" ref="D54" si="65">SUM(G54,J54,M54,P54,S54)</f>
        <v>57409</v>
      </c>
      <c r="E54" s="281">
        <f t="shared" ref="E54:S54" si="66">SUM(E55:E59)</f>
        <v>6712</v>
      </c>
      <c r="F54" s="282">
        <f t="shared" si="66"/>
        <v>3574</v>
      </c>
      <c r="G54" s="283">
        <f t="shared" si="66"/>
        <v>3138</v>
      </c>
      <c r="H54" s="281">
        <f t="shared" ref="H54" si="67">SUM(H55:H59)</f>
        <v>22489</v>
      </c>
      <c r="I54" s="282">
        <f t="shared" si="66"/>
        <v>10859</v>
      </c>
      <c r="J54" s="283">
        <f t="shared" si="66"/>
        <v>11630</v>
      </c>
      <c r="K54" s="281">
        <f t="shared" ref="K54" si="68">SUM(K55:K59)</f>
        <v>16495</v>
      </c>
      <c r="L54" s="282">
        <f t="shared" si="66"/>
        <v>8138</v>
      </c>
      <c r="M54" s="283">
        <f t="shared" si="66"/>
        <v>8357</v>
      </c>
      <c r="N54" s="281">
        <f t="shared" ref="N54" si="69">SUM(N55:N59)</f>
        <v>31640</v>
      </c>
      <c r="O54" s="282">
        <f t="shared" si="66"/>
        <v>15955</v>
      </c>
      <c r="P54" s="283">
        <f t="shared" si="66"/>
        <v>15685</v>
      </c>
      <c r="Q54" s="281">
        <f t="shared" ref="Q54" si="70">SUM(Q55:Q59)</f>
        <v>36615</v>
      </c>
      <c r="R54" s="282">
        <f t="shared" si="66"/>
        <v>18016</v>
      </c>
      <c r="S54" s="284">
        <f t="shared" si="66"/>
        <v>18599</v>
      </c>
    </row>
    <row r="55" spans="1:19" ht="16.5" customHeight="1" x14ac:dyDescent="0.15">
      <c r="A55" s="227" t="s">
        <v>188</v>
      </c>
      <c r="B55" s="285">
        <f>SUM(C55:D55)</f>
        <v>23435</v>
      </c>
      <c r="C55" s="286">
        <f t="shared" ref="C55:D59" si="71">F55+I55+L55+O55+R55</f>
        <v>11643</v>
      </c>
      <c r="D55" s="286">
        <f t="shared" si="71"/>
        <v>11792</v>
      </c>
      <c r="E55" s="287">
        <f>SUM(F55:G55)</f>
        <v>1363</v>
      </c>
      <c r="F55" s="288">
        <v>708</v>
      </c>
      <c r="G55" s="289">
        <v>655</v>
      </c>
      <c r="H55" s="287">
        <f>SUM(I55:J55)</f>
        <v>4607</v>
      </c>
      <c r="I55" s="288">
        <v>2252</v>
      </c>
      <c r="J55" s="289">
        <v>2355</v>
      </c>
      <c r="K55" s="287">
        <f>SUM(L55:M55)</f>
        <v>3377</v>
      </c>
      <c r="L55" s="288">
        <v>1667</v>
      </c>
      <c r="M55" s="289">
        <v>1710</v>
      </c>
      <c r="N55" s="287">
        <f>SUM(O55:P55)</f>
        <v>6650</v>
      </c>
      <c r="O55" s="288">
        <v>3359</v>
      </c>
      <c r="P55" s="289">
        <v>3291</v>
      </c>
      <c r="Q55" s="287">
        <f>SUM(R55:S55)</f>
        <v>7438</v>
      </c>
      <c r="R55" s="288">
        <v>3657</v>
      </c>
      <c r="S55" s="290">
        <v>3781</v>
      </c>
    </row>
    <row r="56" spans="1:19" ht="16.5" customHeight="1" x14ac:dyDescent="0.15">
      <c r="A56" s="227" t="s">
        <v>186</v>
      </c>
      <c r="B56" s="285">
        <f>SUM(C56:D56)</f>
        <v>23939</v>
      </c>
      <c r="C56" s="286">
        <f t="shared" si="71"/>
        <v>11717</v>
      </c>
      <c r="D56" s="286">
        <f t="shared" si="71"/>
        <v>12222</v>
      </c>
      <c r="E56" s="287">
        <f>SUM(F56:G56)</f>
        <v>1393</v>
      </c>
      <c r="F56" s="288">
        <v>738</v>
      </c>
      <c r="G56" s="289">
        <v>655</v>
      </c>
      <c r="H56" s="287">
        <f>SUM(I56:J56)</f>
        <v>4650</v>
      </c>
      <c r="I56" s="288">
        <v>2176</v>
      </c>
      <c r="J56" s="289">
        <v>2474</v>
      </c>
      <c r="K56" s="287">
        <f>SUM(L56:M56)</f>
        <v>3439</v>
      </c>
      <c r="L56" s="288">
        <v>1674</v>
      </c>
      <c r="M56" s="289">
        <v>1765</v>
      </c>
      <c r="N56" s="287">
        <f>SUM(O56:P56)</f>
        <v>6775</v>
      </c>
      <c r="O56" s="288">
        <v>3412</v>
      </c>
      <c r="P56" s="289">
        <v>3363</v>
      </c>
      <c r="Q56" s="287">
        <f>SUM(R56:S56)</f>
        <v>7682</v>
      </c>
      <c r="R56" s="288">
        <v>3717</v>
      </c>
      <c r="S56" s="290">
        <v>3965</v>
      </c>
    </row>
    <row r="57" spans="1:19" ht="16.5" customHeight="1" x14ac:dyDescent="0.15">
      <c r="A57" s="227" t="s">
        <v>185</v>
      </c>
      <c r="B57" s="285">
        <f>SUM(C57:D57)</f>
        <v>20953</v>
      </c>
      <c r="C57" s="286">
        <f t="shared" si="71"/>
        <v>10511</v>
      </c>
      <c r="D57" s="286">
        <f t="shared" si="71"/>
        <v>10442</v>
      </c>
      <c r="E57" s="287">
        <f>SUM(F57:G57)</f>
        <v>1288</v>
      </c>
      <c r="F57" s="288">
        <v>708</v>
      </c>
      <c r="G57" s="289">
        <v>580</v>
      </c>
      <c r="H57" s="287">
        <f>SUM(I57:J57)</f>
        <v>4073</v>
      </c>
      <c r="I57" s="288">
        <v>2001</v>
      </c>
      <c r="J57" s="289">
        <v>2072</v>
      </c>
      <c r="K57" s="287">
        <f>SUM(L57:M57)</f>
        <v>3043</v>
      </c>
      <c r="L57" s="288">
        <v>1493</v>
      </c>
      <c r="M57" s="289">
        <v>1550</v>
      </c>
      <c r="N57" s="287">
        <f>SUM(O57:P57)</f>
        <v>5797</v>
      </c>
      <c r="O57" s="288">
        <v>2942</v>
      </c>
      <c r="P57" s="289">
        <v>2855</v>
      </c>
      <c r="Q57" s="287">
        <f>SUM(R57:S57)</f>
        <v>6752</v>
      </c>
      <c r="R57" s="288">
        <v>3367</v>
      </c>
      <c r="S57" s="290">
        <v>3385</v>
      </c>
    </row>
    <row r="58" spans="1:19" ht="16.5" customHeight="1" x14ac:dyDescent="0.15">
      <c r="A58" s="227" t="s">
        <v>183</v>
      </c>
      <c r="B58" s="285">
        <f>SUM(C58:D58)</f>
        <v>22866</v>
      </c>
      <c r="C58" s="286">
        <f t="shared" si="71"/>
        <v>11250</v>
      </c>
      <c r="D58" s="286">
        <f t="shared" si="71"/>
        <v>11616</v>
      </c>
      <c r="E58" s="287">
        <f>SUM(F58:G58)</f>
        <v>1360</v>
      </c>
      <c r="F58" s="288">
        <v>715</v>
      </c>
      <c r="G58" s="289">
        <v>645</v>
      </c>
      <c r="H58" s="287">
        <f>SUM(I58:J58)</f>
        <v>4550</v>
      </c>
      <c r="I58" s="288">
        <v>2175</v>
      </c>
      <c r="J58" s="289">
        <v>2375</v>
      </c>
      <c r="K58" s="287">
        <f>SUM(L58:M58)</f>
        <v>3423</v>
      </c>
      <c r="L58" s="288">
        <v>1698</v>
      </c>
      <c r="M58" s="289">
        <v>1725</v>
      </c>
      <c r="N58" s="287">
        <f>SUM(O58:P58)</f>
        <v>6210</v>
      </c>
      <c r="O58" s="288">
        <v>3092</v>
      </c>
      <c r="P58" s="289">
        <v>3118</v>
      </c>
      <c r="Q58" s="287">
        <f>SUM(R58:S58)</f>
        <v>7323</v>
      </c>
      <c r="R58" s="288">
        <v>3570</v>
      </c>
      <c r="S58" s="290">
        <v>3753</v>
      </c>
    </row>
    <row r="59" spans="1:19" ht="16.5" customHeight="1" x14ac:dyDescent="0.15">
      <c r="A59" s="227" t="s">
        <v>184</v>
      </c>
      <c r="B59" s="285">
        <f>SUM(C59:D59)</f>
        <v>22758</v>
      </c>
      <c r="C59" s="286">
        <f t="shared" si="71"/>
        <v>11421</v>
      </c>
      <c r="D59" s="286">
        <f t="shared" si="71"/>
        <v>11337</v>
      </c>
      <c r="E59" s="287">
        <f>SUM(F59:G59)</f>
        <v>1308</v>
      </c>
      <c r="F59" s="288">
        <v>705</v>
      </c>
      <c r="G59" s="289">
        <v>603</v>
      </c>
      <c r="H59" s="287">
        <f>SUM(I59:J59)</f>
        <v>4609</v>
      </c>
      <c r="I59" s="288">
        <v>2255</v>
      </c>
      <c r="J59" s="289">
        <v>2354</v>
      </c>
      <c r="K59" s="287">
        <f>SUM(L59:M59)</f>
        <v>3213</v>
      </c>
      <c r="L59" s="288">
        <v>1606</v>
      </c>
      <c r="M59" s="289">
        <v>1607</v>
      </c>
      <c r="N59" s="287">
        <f>SUM(O59:P59)</f>
        <v>6208</v>
      </c>
      <c r="O59" s="288">
        <v>3150</v>
      </c>
      <c r="P59" s="289">
        <v>3058</v>
      </c>
      <c r="Q59" s="287">
        <f>SUM(R59:S59)</f>
        <v>7420</v>
      </c>
      <c r="R59" s="288">
        <v>3705</v>
      </c>
      <c r="S59" s="290">
        <v>3715</v>
      </c>
    </row>
    <row r="60" spans="1:19" s="171" customFormat="1" ht="16.5" customHeight="1" x14ac:dyDescent="0.15">
      <c r="A60" s="229" t="s">
        <v>59</v>
      </c>
      <c r="B60" s="276">
        <f t="shared" ref="B60" si="72">SUM(E60,H60,K60,N60,Q60)</f>
        <v>126916</v>
      </c>
      <c r="C60" s="277">
        <f t="shared" ref="C60" si="73">SUM(F60,I60,L60,O60,R60)</f>
        <v>63003</v>
      </c>
      <c r="D60" s="277">
        <f t="shared" ref="D60" si="74">SUM(G60,J60,M60,P60,S60)</f>
        <v>63913</v>
      </c>
      <c r="E60" s="281">
        <f t="shared" ref="E60:S60" si="75">SUM(E61:E65)</f>
        <v>7288</v>
      </c>
      <c r="F60" s="282">
        <f t="shared" si="75"/>
        <v>3731</v>
      </c>
      <c r="G60" s="283">
        <f t="shared" si="75"/>
        <v>3557</v>
      </c>
      <c r="H60" s="281">
        <f t="shared" ref="H60" si="76">SUM(H61:H65)</f>
        <v>26275</v>
      </c>
      <c r="I60" s="282">
        <f t="shared" si="75"/>
        <v>12634</v>
      </c>
      <c r="J60" s="283">
        <f t="shared" si="75"/>
        <v>13641</v>
      </c>
      <c r="K60" s="281">
        <f t="shared" ref="K60" si="77">SUM(K61:K65)</f>
        <v>17572</v>
      </c>
      <c r="L60" s="282">
        <f t="shared" si="75"/>
        <v>8650</v>
      </c>
      <c r="M60" s="283">
        <f t="shared" si="75"/>
        <v>8922</v>
      </c>
      <c r="N60" s="281">
        <f t="shared" ref="N60" si="78">SUM(N61:N65)</f>
        <v>35762</v>
      </c>
      <c r="O60" s="282">
        <f t="shared" si="75"/>
        <v>17833</v>
      </c>
      <c r="P60" s="283">
        <f t="shared" si="75"/>
        <v>17929</v>
      </c>
      <c r="Q60" s="281">
        <f t="shared" ref="Q60" si="79">SUM(Q61:Q65)</f>
        <v>40019</v>
      </c>
      <c r="R60" s="282">
        <f t="shared" si="75"/>
        <v>20155</v>
      </c>
      <c r="S60" s="284">
        <f t="shared" si="75"/>
        <v>19864</v>
      </c>
    </row>
    <row r="61" spans="1:19" ht="16.5" customHeight="1" x14ac:dyDescent="0.15">
      <c r="A61" s="227" t="s">
        <v>182</v>
      </c>
      <c r="B61" s="285">
        <f>SUM(C61:D61)</f>
        <v>22630</v>
      </c>
      <c r="C61" s="286">
        <f t="shared" ref="C61:D65" si="80">F61+I61+L61+O61+R61</f>
        <v>11232</v>
      </c>
      <c r="D61" s="286">
        <f t="shared" si="80"/>
        <v>11398</v>
      </c>
      <c r="E61" s="287">
        <f>SUM(F61:G61)</f>
        <v>1246</v>
      </c>
      <c r="F61" s="288">
        <v>642</v>
      </c>
      <c r="G61" s="289">
        <v>604</v>
      </c>
      <c r="H61" s="287">
        <f>SUM(I61:J61)</f>
        <v>4538</v>
      </c>
      <c r="I61" s="288">
        <v>2181</v>
      </c>
      <c r="J61" s="289">
        <v>2357</v>
      </c>
      <c r="K61" s="287">
        <f>SUM(L61:M61)</f>
        <v>3176</v>
      </c>
      <c r="L61" s="288">
        <v>1571</v>
      </c>
      <c r="M61" s="289">
        <v>1605</v>
      </c>
      <c r="N61" s="287">
        <f>SUM(O61:P61)</f>
        <v>6381</v>
      </c>
      <c r="O61" s="288">
        <v>3255</v>
      </c>
      <c r="P61" s="289">
        <v>3126</v>
      </c>
      <c r="Q61" s="287">
        <f>SUM(R61:S61)</f>
        <v>7289</v>
      </c>
      <c r="R61" s="288">
        <v>3583</v>
      </c>
      <c r="S61" s="290">
        <v>3706</v>
      </c>
    </row>
    <row r="62" spans="1:19" ht="16.5" customHeight="1" x14ac:dyDescent="0.15">
      <c r="A62" s="227" t="s">
        <v>181</v>
      </c>
      <c r="B62" s="285">
        <f>SUM(C62:D62)</f>
        <v>25588</v>
      </c>
      <c r="C62" s="286">
        <f t="shared" si="80"/>
        <v>12808</v>
      </c>
      <c r="D62" s="286">
        <f t="shared" si="80"/>
        <v>12780</v>
      </c>
      <c r="E62" s="287">
        <f>SUM(F62:G62)</f>
        <v>1383</v>
      </c>
      <c r="F62" s="288">
        <v>730</v>
      </c>
      <c r="G62" s="289">
        <v>653</v>
      </c>
      <c r="H62" s="287">
        <f>SUM(I62:J62)</f>
        <v>5275</v>
      </c>
      <c r="I62" s="288">
        <v>2575</v>
      </c>
      <c r="J62" s="289">
        <v>2700</v>
      </c>
      <c r="K62" s="287">
        <f>SUM(L62:M62)</f>
        <v>3527</v>
      </c>
      <c r="L62" s="288">
        <v>1752</v>
      </c>
      <c r="M62" s="289">
        <v>1775</v>
      </c>
      <c r="N62" s="287">
        <f>SUM(O62:P62)</f>
        <v>7210</v>
      </c>
      <c r="O62" s="288">
        <v>3630</v>
      </c>
      <c r="P62" s="289">
        <v>3580</v>
      </c>
      <c r="Q62" s="287">
        <f>SUM(R62:S62)</f>
        <v>8193</v>
      </c>
      <c r="R62" s="288">
        <v>4121</v>
      </c>
      <c r="S62" s="290">
        <v>4072</v>
      </c>
    </row>
    <row r="63" spans="1:19" ht="16.5" customHeight="1" x14ac:dyDescent="0.15">
      <c r="A63" s="227" t="s">
        <v>180</v>
      </c>
      <c r="B63" s="285">
        <f>SUM(C63:D63)</f>
        <v>25818</v>
      </c>
      <c r="C63" s="286">
        <f t="shared" si="80"/>
        <v>12723</v>
      </c>
      <c r="D63" s="286">
        <f t="shared" si="80"/>
        <v>13095</v>
      </c>
      <c r="E63" s="287">
        <f>SUM(F63:G63)</f>
        <v>1563</v>
      </c>
      <c r="F63" s="288">
        <v>783</v>
      </c>
      <c r="G63" s="289">
        <v>780</v>
      </c>
      <c r="H63" s="287">
        <f>SUM(I63:J63)</f>
        <v>5266</v>
      </c>
      <c r="I63" s="288">
        <v>2514</v>
      </c>
      <c r="J63" s="289">
        <v>2752</v>
      </c>
      <c r="K63" s="287">
        <f>SUM(L63:M63)</f>
        <v>3553</v>
      </c>
      <c r="L63" s="288">
        <v>1711</v>
      </c>
      <c r="M63" s="289">
        <v>1842</v>
      </c>
      <c r="N63" s="287">
        <f>SUM(O63:P63)</f>
        <v>7251</v>
      </c>
      <c r="O63" s="288">
        <v>3629</v>
      </c>
      <c r="P63" s="289">
        <v>3622</v>
      </c>
      <c r="Q63" s="287">
        <f>SUM(R63:S63)</f>
        <v>8185</v>
      </c>
      <c r="R63" s="288">
        <v>4086</v>
      </c>
      <c r="S63" s="290">
        <v>4099</v>
      </c>
    </row>
    <row r="64" spans="1:19" ht="16.5" customHeight="1" x14ac:dyDescent="0.15">
      <c r="A64" s="227" t="s">
        <v>179</v>
      </c>
      <c r="B64" s="285">
        <f>SUM(C64:D64)</f>
        <v>25997</v>
      </c>
      <c r="C64" s="286">
        <f t="shared" si="80"/>
        <v>12913</v>
      </c>
      <c r="D64" s="286">
        <f t="shared" si="80"/>
        <v>13084</v>
      </c>
      <c r="E64" s="287">
        <f>SUM(F64:G64)</f>
        <v>1547</v>
      </c>
      <c r="F64" s="288">
        <v>788</v>
      </c>
      <c r="G64" s="289">
        <v>759</v>
      </c>
      <c r="H64" s="287">
        <f>SUM(I64:J64)</f>
        <v>5507</v>
      </c>
      <c r="I64" s="288">
        <v>2621</v>
      </c>
      <c r="J64" s="289">
        <v>2886</v>
      </c>
      <c r="K64" s="287">
        <f>SUM(L64:M64)</f>
        <v>3592</v>
      </c>
      <c r="L64" s="288">
        <v>1789</v>
      </c>
      <c r="M64" s="289">
        <v>1803</v>
      </c>
      <c r="N64" s="287">
        <f>SUM(O64:P64)</f>
        <v>7302</v>
      </c>
      <c r="O64" s="288">
        <v>3600</v>
      </c>
      <c r="P64" s="289">
        <v>3702</v>
      </c>
      <c r="Q64" s="287">
        <f>SUM(R64:S64)</f>
        <v>8049</v>
      </c>
      <c r="R64" s="288">
        <v>4115</v>
      </c>
      <c r="S64" s="290">
        <v>3934</v>
      </c>
    </row>
    <row r="65" spans="1:19" ht="16.5" customHeight="1" x14ac:dyDescent="0.15">
      <c r="A65" s="227" t="s">
        <v>143</v>
      </c>
      <c r="B65" s="285">
        <f>SUM(C65:D65)</f>
        <v>26883</v>
      </c>
      <c r="C65" s="286">
        <f t="shared" si="80"/>
        <v>13327</v>
      </c>
      <c r="D65" s="286">
        <f t="shared" si="80"/>
        <v>13556</v>
      </c>
      <c r="E65" s="287">
        <f>SUM(F65:G65)</f>
        <v>1549</v>
      </c>
      <c r="F65" s="288">
        <v>788</v>
      </c>
      <c r="G65" s="289">
        <v>761</v>
      </c>
      <c r="H65" s="287">
        <f>SUM(I65:J65)</f>
        <v>5689</v>
      </c>
      <c r="I65" s="288">
        <v>2743</v>
      </c>
      <c r="J65" s="289">
        <v>2946</v>
      </c>
      <c r="K65" s="287">
        <f>SUM(L65:M65)</f>
        <v>3724</v>
      </c>
      <c r="L65" s="288">
        <v>1827</v>
      </c>
      <c r="M65" s="289">
        <v>1897</v>
      </c>
      <c r="N65" s="287">
        <f>SUM(O65:P65)</f>
        <v>7618</v>
      </c>
      <c r="O65" s="288">
        <v>3719</v>
      </c>
      <c r="P65" s="289">
        <v>3899</v>
      </c>
      <c r="Q65" s="287">
        <f>SUM(R65:S65)</f>
        <v>8303</v>
      </c>
      <c r="R65" s="288">
        <v>4250</v>
      </c>
      <c r="S65" s="290">
        <v>4053</v>
      </c>
    </row>
    <row r="66" spans="1:19" s="171" customFormat="1" ht="16.5" customHeight="1" x14ac:dyDescent="0.15">
      <c r="A66" s="229" t="s">
        <v>65</v>
      </c>
      <c r="B66" s="276">
        <f t="shared" ref="B66" si="81">SUM(E66,H66,K66,N66,Q66)</f>
        <v>124383</v>
      </c>
      <c r="C66" s="277">
        <f t="shared" ref="C66" si="82">SUM(F66,I66,L66,O66,R66)</f>
        <v>61859</v>
      </c>
      <c r="D66" s="277">
        <f t="shared" ref="D66" si="83">SUM(G66,J66,M66,P66,S66)</f>
        <v>62524</v>
      </c>
      <c r="E66" s="281">
        <f t="shared" ref="E66:S66" si="84">SUM(E67:E71)</f>
        <v>7785</v>
      </c>
      <c r="F66" s="282">
        <f t="shared" si="84"/>
        <v>3911</v>
      </c>
      <c r="G66" s="283">
        <f t="shared" si="84"/>
        <v>3874</v>
      </c>
      <c r="H66" s="281">
        <f t="shared" ref="H66" si="85">SUM(H67:H71)</f>
        <v>26630</v>
      </c>
      <c r="I66" s="282">
        <f t="shared" si="84"/>
        <v>13113</v>
      </c>
      <c r="J66" s="283">
        <f t="shared" si="84"/>
        <v>13517</v>
      </c>
      <c r="K66" s="281">
        <f t="shared" ref="K66" si="86">SUM(K67:K71)</f>
        <v>16949</v>
      </c>
      <c r="L66" s="282">
        <f t="shared" si="84"/>
        <v>8136</v>
      </c>
      <c r="M66" s="283">
        <f t="shared" si="84"/>
        <v>8813</v>
      </c>
      <c r="N66" s="281">
        <f t="shared" ref="N66" si="87">SUM(N67:N71)</f>
        <v>37004</v>
      </c>
      <c r="O66" s="282">
        <f t="shared" si="84"/>
        <v>18224</v>
      </c>
      <c r="P66" s="283">
        <f t="shared" si="84"/>
        <v>18780</v>
      </c>
      <c r="Q66" s="281">
        <f t="shared" ref="Q66" si="88">SUM(Q67:Q71)</f>
        <v>36015</v>
      </c>
      <c r="R66" s="282">
        <f t="shared" si="84"/>
        <v>18475</v>
      </c>
      <c r="S66" s="284">
        <f t="shared" si="84"/>
        <v>17540</v>
      </c>
    </row>
    <row r="67" spans="1:19" ht="16.5" customHeight="1" x14ac:dyDescent="0.15">
      <c r="A67" s="227" t="s">
        <v>178</v>
      </c>
      <c r="B67" s="285">
        <f>SUM(C67:D67)</f>
        <v>26375</v>
      </c>
      <c r="C67" s="286">
        <f t="shared" ref="C67:D71" si="89">F67+I67+L67+O67+R67</f>
        <v>13110</v>
      </c>
      <c r="D67" s="286">
        <f t="shared" si="89"/>
        <v>13265</v>
      </c>
      <c r="E67" s="287">
        <f>SUM(F67:G67)</f>
        <v>1660</v>
      </c>
      <c r="F67" s="288">
        <v>830</v>
      </c>
      <c r="G67" s="289">
        <v>830</v>
      </c>
      <c r="H67" s="287">
        <f>SUM(I67:J67)</f>
        <v>5601</v>
      </c>
      <c r="I67" s="288">
        <v>2798</v>
      </c>
      <c r="J67" s="289">
        <v>2803</v>
      </c>
      <c r="K67" s="287">
        <f>SUM(L67:M67)</f>
        <v>3573</v>
      </c>
      <c r="L67" s="288">
        <v>1691</v>
      </c>
      <c r="M67" s="289">
        <v>1882</v>
      </c>
      <c r="N67" s="287">
        <f>SUM(O67:P67)</f>
        <v>7596</v>
      </c>
      <c r="O67" s="288">
        <v>3710</v>
      </c>
      <c r="P67" s="289">
        <v>3886</v>
      </c>
      <c r="Q67" s="287">
        <f>SUM(R67:S67)</f>
        <v>7945</v>
      </c>
      <c r="R67" s="288">
        <v>4081</v>
      </c>
      <c r="S67" s="290">
        <v>3864</v>
      </c>
    </row>
    <row r="68" spans="1:19" ht="16.5" customHeight="1" x14ac:dyDescent="0.15">
      <c r="A68" s="227" t="s">
        <v>194</v>
      </c>
      <c r="B68" s="285">
        <f>SUM(C68:D68)</f>
        <v>24951</v>
      </c>
      <c r="C68" s="286">
        <f t="shared" si="89"/>
        <v>12396</v>
      </c>
      <c r="D68" s="286">
        <f t="shared" si="89"/>
        <v>12555</v>
      </c>
      <c r="E68" s="287">
        <f>SUM(F68:G68)</f>
        <v>1587</v>
      </c>
      <c r="F68" s="288">
        <v>790</v>
      </c>
      <c r="G68" s="289">
        <v>797</v>
      </c>
      <c r="H68" s="287">
        <f>SUM(I68:J68)</f>
        <v>5454</v>
      </c>
      <c r="I68" s="288">
        <v>2651</v>
      </c>
      <c r="J68" s="289">
        <v>2803</v>
      </c>
      <c r="K68" s="287">
        <f>SUM(L68:M68)</f>
        <v>3356</v>
      </c>
      <c r="L68" s="288">
        <v>1658</v>
      </c>
      <c r="M68" s="289">
        <v>1698</v>
      </c>
      <c r="N68" s="287">
        <f>SUM(O68:P68)</f>
        <v>7240</v>
      </c>
      <c r="O68" s="288">
        <v>3519</v>
      </c>
      <c r="P68" s="289">
        <v>3721</v>
      </c>
      <c r="Q68" s="287">
        <f>SUM(R68:S68)</f>
        <v>7314</v>
      </c>
      <c r="R68" s="288">
        <v>3778</v>
      </c>
      <c r="S68" s="290">
        <v>3536</v>
      </c>
    </row>
    <row r="69" spans="1:19" ht="16.5" customHeight="1" x14ac:dyDescent="0.15">
      <c r="A69" s="227" t="s">
        <v>140</v>
      </c>
      <c r="B69" s="285">
        <f>SUM(C69:D69)</f>
        <v>26268</v>
      </c>
      <c r="C69" s="286">
        <f t="shared" si="89"/>
        <v>12948</v>
      </c>
      <c r="D69" s="286">
        <f t="shared" si="89"/>
        <v>13320</v>
      </c>
      <c r="E69" s="287">
        <f>SUM(F69:G69)</f>
        <v>1592</v>
      </c>
      <c r="F69" s="288">
        <v>797</v>
      </c>
      <c r="G69" s="289">
        <v>795</v>
      </c>
      <c r="H69" s="287">
        <f>SUM(I69:J69)</f>
        <v>5519</v>
      </c>
      <c r="I69" s="288">
        <v>2693</v>
      </c>
      <c r="J69" s="289">
        <v>2826</v>
      </c>
      <c r="K69" s="287">
        <f>SUM(L69:M69)</f>
        <v>3587</v>
      </c>
      <c r="L69" s="288">
        <v>1707</v>
      </c>
      <c r="M69" s="289">
        <v>1880</v>
      </c>
      <c r="N69" s="287">
        <f>SUM(O69:P69)</f>
        <v>7876</v>
      </c>
      <c r="O69" s="288">
        <v>3917</v>
      </c>
      <c r="P69" s="289">
        <v>3959</v>
      </c>
      <c r="Q69" s="287">
        <f>SUM(R69:S69)</f>
        <v>7694</v>
      </c>
      <c r="R69" s="288">
        <v>3834</v>
      </c>
      <c r="S69" s="290">
        <v>3860</v>
      </c>
    </row>
    <row r="70" spans="1:19" ht="16.5" customHeight="1" x14ac:dyDescent="0.15">
      <c r="A70" s="227" t="s">
        <v>173</v>
      </c>
      <c r="B70" s="285">
        <f>SUM(C70:D70)</f>
        <v>23793</v>
      </c>
      <c r="C70" s="286">
        <f t="shared" si="89"/>
        <v>11700</v>
      </c>
      <c r="D70" s="286">
        <f t="shared" si="89"/>
        <v>12093</v>
      </c>
      <c r="E70" s="287">
        <f>SUM(F70:G70)</f>
        <v>1437</v>
      </c>
      <c r="F70" s="288">
        <v>726</v>
      </c>
      <c r="G70" s="289">
        <v>711</v>
      </c>
      <c r="H70" s="287">
        <f>SUM(I70:J70)</f>
        <v>5153</v>
      </c>
      <c r="I70" s="288">
        <v>2509</v>
      </c>
      <c r="J70" s="289">
        <v>2644</v>
      </c>
      <c r="K70" s="287">
        <f>SUM(L70:M70)</f>
        <v>3333</v>
      </c>
      <c r="L70" s="288">
        <v>1545</v>
      </c>
      <c r="M70" s="289">
        <v>1788</v>
      </c>
      <c r="N70" s="287">
        <f>SUM(O70:P70)</f>
        <v>7227</v>
      </c>
      <c r="O70" s="288">
        <v>3482</v>
      </c>
      <c r="P70" s="289">
        <v>3745</v>
      </c>
      <c r="Q70" s="287">
        <f>SUM(R70:S70)</f>
        <v>6643</v>
      </c>
      <c r="R70" s="288">
        <v>3438</v>
      </c>
      <c r="S70" s="290">
        <v>3205</v>
      </c>
    </row>
    <row r="71" spans="1:19" ht="16.5" customHeight="1" x14ac:dyDescent="0.15">
      <c r="A71" s="227" t="s">
        <v>193</v>
      </c>
      <c r="B71" s="285">
        <f>SUM(C71:D71)</f>
        <v>22996</v>
      </c>
      <c r="C71" s="286">
        <f t="shared" si="89"/>
        <v>11705</v>
      </c>
      <c r="D71" s="286">
        <f t="shared" si="89"/>
        <v>11291</v>
      </c>
      <c r="E71" s="287">
        <f>SUM(F71:G71)</f>
        <v>1509</v>
      </c>
      <c r="F71" s="288">
        <v>768</v>
      </c>
      <c r="G71" s="289">
        <v>741</v>
      </c>
      <c r="H71" s="287">
        <f>SUM(I71:J71)</f>
        <v>4903</v>
      </c>
      <c r="I71" s="288">
        <v>2462</v>
      </c>
      <c r="J71" s="289">
        <v>2441</v>
      </c>
      <c r="K71" s="287">
        <f>SUM(L71:M71)</f>
        <v>3100</v>
      </c>
      <c r="L71" s="288">
        <v>1535</v>
      </c>
      <c r="M71" s="289">
        <v>1565</v>
      </c>
      <c r="N71" s="287">
        <f>SUM(O71:P71)</f>
        <v>7065</v>
      </c>
      <c r="O71" s="288">
        <v>3596</v>
      </c>
      <c r="P71" s="289">
        <v>3469</v>
      </c>
      <c r="Q71" s="287">
        <f>SUM(R71:S71)</f>
        <v>6419</v>
      </c>
      <c r="R71" s="288">
        <v>3344</v>
      </c>
      <c r="S71" s="290">
        <v>3075</v>
      </c>
    </row>
    <row r="72" spans="1:19" s="171" customFormat="1" ht="16.5" customHeight="1" x14ac:dyDescent="0.15">
      <c r="A72" s="229" t="s">
        <v>71</v>
      </c>
      <c r="B72" s="276">
        <f t="shared" ref="B72" si="90">SUM(E72,H72,K72,N72,Q72)</f>
        <v>109439</v>
      </c>
      <c r="C72" s="277">
        <f t="shared" ref="C72" si="91">SUM(F72,I72,L72,O72,R72)</f>
        <v>54001</v>
      </c>
      <c r="D72" s="277">
        <f t="shared" ref="D72" si="92">SUM(G72,J72,M72,P72,S72)</f>
        <v>55438</v>
      </c>
      <c r="E72" s="281">
        <f t="shared" ref="E72:S72" si="93">SUM(E73:E77)</f>
        <v>7880</v>
      </c>
      <c r="F72" s="282">
        <f t="shared" si="93"/>
        <v>3798</v>
      </c>
      <c r="G72" s="283">
        <f t="shared" si="93"/>
        <v>4082</v>
      </c>
      <c r="H72" s="281">
        <f t="shared" ref="H72" si="94">SUM(H73:H77)</f>
        <v>22880</v>
      </c>
      <c r="I72" s="282">
        <f t="shared" si="93"/>
        <v>11157</v>
      </c>
      <c r="J72" s="283">
        <f t="shared" si="93"/>
        <v>11723</v>
      </c>
      <c r="K72" s="281">
        <f t="shared" ref="K72" si="95">SUM(K73:K77)</f>
        <v>16060</v>
      </c>
      <c r="L72" s="282">
        <f t="shared" si="93"/>
        <v>7477</v>
      </c>
      <c r="M72" s="283">
        <f t="shared" si="93"/>
        <v>8583</v>
      </c>
      <c r="N72" s="281">
        <f t="shared" ref="N72" si="96">SUM(N73:N77)</f>
        <v>34832</v>
      </c>
      <c r="O72" s="282">
        <f t="shared" si="93"/>
        <v>16875</v>
      </c>
      <c r="P72" s="283">
        <f t="shared" si="93"/>
        <v>17957</v>
      </c>
      <c r="Q72" s="281">
        <f t="shared" ref="Q72" si="97">SUM(Q73:Q77)</f>
        <v>27787</v>
      </c>
      <c r="R72" s="282">
        <f t="shared" si="93"/>
        <v>14694</v>
      </c>
      <c r="S72" s="284">
        <f t="shared" si="93"/>
        <v>13093</v>
      </c>
    </row>
    <row r="73" spans="1:19" ht="16.5" customHeight="1" x14ac:dyDescent="0.15">
      <c r="A73" s="227" t="s">
        <v>141</v>
      </c>
      <c r="B73" s="285">
        <f>SUM(C73:D73)</f>
        <v>22931</v>
      </c>
      <c r="C73" s="286">
        <f t="shared" ref="C73:D77" si="98">F73+I73+L73+O73+R73</f>
        <v>11186</v>
      </c>
      <c r="D73" s="286">
        <f t="shared" si="98"/>
        <v>11745</v>
      </c>
      <c r="E73" s="287">
        <f>SUM(F73:G73)</f>
        <v>1558</v>
      </c>
      <c r="F73" s="288">
        <v>762</v>
      </c>
      <c r="G73" s="289">
        <v>796</v>
      </c>
      <c r="H73" s="287">
        <f>SUM(I73:J73)</f>
        <v>4717</v>
      </c>
      <c r="I73" s="288">
        <v>2343</v>
      </c>
      <c r="J73" s="289">
        <v>2374</v>
      </c>
      <c r="K73" s="287">
        <f>SUM(L73:M73)</f>
        <v>3235</v>
      </c>
      <c r="L73" s="288">
        <v>1523</v>
      </c>
      <c r="M73" s="289">
        <v>1712</v>
      </c>
      <c r="N73" s="287">
        <f>SUM(O73:P73)</f>
        <v>7135</v>
      </c>
      <c r="O73" s="288">
        <v>3415</v>
      </c>
      <c r="P73" s="289">
        <v>3720</v>
      </c>
      <c r="Q73" s="287">
        <f>SUM(R73:S73)</f>
        <v>6286</v>
      </c>
      <c r="R73" s="288">
        <v>3143</v>
      </c>
      <c r="S73" s="290">
        <v>3143</v>
      </c>
    </row>
    <row r="74" spans="1:19" ht="16.5" customHeight="1" x14ac:dyDescent="0.15">
      <c r="A74" s="227" t="s">
        <v>175</v>
      </c>
      <c r="B74" s="285">
        <f>SUM(C74:D74)</f>
        <v>21545</v>
      </c>
      <c r="C74" s="286">
        <f t="shared" si="98"/>
        <v>10759</v>
      </c>
      <c r="D74" s="286">
        <f t="shared" si="98"/>
        <v>10786</v>
      </c>
      <c r="E74" s="287">
        <f>SUM(F74:G74)</f>
        <v>1484</v>
      </c>
      <c r="F74" s="288">
        <v>700</v>
      </c>
      <c r="G74" s="289">
        <v>784</v>
      </c>
      <c r="H74" s="287">
        <f>SUM(I74:J74)</f>
        <v>4639</v>
      </c>
      <c r="I74" s="288">
        <v>2298</v>
      </c>
      <c r="J74" s="289">
        <v>2341</v>
      </c>
      <c r="K74" s="287">
        <f>SUM(L74:M74)</f>
        <v>3068</v>
      </c>
      <c r="L74" s="288">
        <v>1461</v>
      </c>
      <c r="M74" s="289">
        <v>1607</v>
      </c>
      <c r="N74" s="287">
        <f>SUM(O74:P74)</f>
        <v>6743</v>
      </c>
      <c r="O74" s="288">
        <v>3305</v>
      </c>
      <c r="P74" s="289">
        <v>3438</v>
      </c>
      <c r="Q74" s="287">
        <f>SUM(R74:S74)</f>
        <v>5611</v>
      </c>
      <c r="R74" s="288">
        <v>2995</v>
      </c>
      <c r="S74" s="290">
        <v>2616</v>
      </c>
    </row>
    <row r="75" spans="1:19" ht="16.5" customHeight="1" x14ac:dyDescent="0.15">
      <c r="A75" s="227" t="s">
        <v>144</v>
      </c>
      <c r="B75" s="285">
        <f>SUM(C75:D75)</f>
        <v>21576</v>
      </c>
      <c r="C75" s="286">
        <f t="shared" si="98"/>
        <v>10724</v>
      </c>
      <c r="D75" s="286">
        <f t="shared" si="98"/>
        <v>10852</v>
      </c>
      <c r="E75" s="287">
        <f>SUM(F75:G75)</f>
        <v>1585</v>
      </c>
      <c r="F75" s="288">
        <v>774</v>
      </c>
      <c r="G75" s="289">
        <v>811</v>
      </c>
      <c r="H75" s="287">
        <f>SUM(I75:J75)</f>
        <v>4493</v>
      </c>
      <c r="I75" s="288">
        <v>2192</v>
      </c>
      <c r="J75" s="289">
        <v>2301</v>
      </c>
      <c r="K75" s="287">
        <f>SUM(L75:M75)</f>
        <v>3090</v>
      </c>
      <c r="L75" s="288">
        <v>1475</v>
      </c>
      <c r="M75" s="289">
        <v>1615</v>
      </c>
      <c r="N75" s="287">
        <f>SUM(O75:P75)</f>
        <v>6882</v>
      </c>
      <c r="O75" s="288">
        <v>3322</v>
      </c>
      <c r="P75" s="289">
        <v>3560</v>
      </c>
      <c r="Q75" s="287">
        <f>SUM(R75:S75)</f>
        <v>5526</v>
      </c>
      <c r="R75" s="288">
        <v>2961</v>
      </c>
      <c r="S75" s="290">
        <v>2565</v>
      </c>
    </row>
    <row r="76" spans="1:19" ht="16.5" customHeight="1" x14ac:dyDescent="0.15">
      <c r="A76" s="227" t="s">
        <v>174</v>
      </c>
      <c r="B76" s="285">
        <f>SUM(C76:D76)</f>
        <v>21501</v>
      </c>
      <c r="C76" s="286">
        <f t="shared" si="98"/>
        <v>10662</v>
      </c>
      <c r="D76" s="286">
        <f t="shared" si="98"/>
        <v>10839</v>
      </c>
      <c r="E76" s="287">
        <f>SUM(F76:G76)</f>
        <v>1550</v>
      </c>
      <c r="F76" s="288">
        <v>751</v>
      </c>
      <c r="G76" s="289">
        <v>799</v>
      </c>
      <c r="H76" s="287">
        <f>SUM(I76:J76)</f>
        <v>4518</v>
      </c>
      <c r="I76" s="288">
        <v>2126</v>
      </c>
      <c r="J76" s="289">
        <v>2392</v>
      </c>
      <c r="K76" s="287">
        <f>SUM(L76:M76)</f>
        <v>3259</v>
      </c>
      <c r="L76" s="288">
        <v>1491</v>
      </c>
      <c r="M76" s="289">
        <v>1768</v>
      </c>
      <c r="N76" s="287">
        <f>SUM(O76:P76)</f>
        <v>6915</v>
      </c>
      <c r="O76" s="288">
        <v>3376</v>
      </c>
      <c r="P76" s="289">
        <v>3539</v>
      </c>
      <c r="Q76" s="287">
        <f>SUM(R76:S76)</f>
        <v>5259</v>
      </c>
      <c r="R76" s="288">
        <v>2918</v>
      </c>
      <c r="S76" s="290">
        <v>2341</v>
      </c>
    </row>
    <row r="77" spans="1:19" ht="16.5" customHeight="1" x14ac:dyDescent="0.15">
      <c r="A77" s="227" t="s">
        <v>142</v>
      </c>
      <c r="B77" s="285">
        <f>SUM(C77:D77)</f>
        <v>21886</v>
      </c>
      <c r="C77" s="286">
        <f t="shared" si="98"/>
        <v>10670</v>
      </c>
      <c r="D77" s="286">
        <f t="shared" si="98"/>
        <v>11216</v>
      </c>
      <c r="E77" s="287">
        <f>SUM(F77:G77)</f>
        <v>1703</v>
      </c>
      <c r="F77" s="288">
        <v>811</v>
      </c>
      <c r="G77" s="289">
        <v>892</v>
      </c>
      <c r="H77" s="287">
        <f>SUM(I77:J77)</f>
        <v>4513</v>
      </c>
      <c r="I77" s="288">
        <v>2198</v>
      </c>
      <c r="J77" s="289">
        <v>2315</v>
      </c>
      <c r="K77" s="287">
        <f>SUM(L77:M77)</f>
        <v>3408</v>
      </c>
      <c r="L77" s="288">
        <v>1527</v>
      </c>
      <c r="M77" s="289">
        <v>1881</v>
      </c>
      <c r="N77" s="287">
        <f>SUM(O77:P77)</f>
        <v>7157</v>
      </c>
      <c r="O77" s="288">
        <v>3457</v>
      </c>
      <c r="P77" s="289">
        <v>3700</v>
      </c>
      <c r="Q77" s="287">
        <f>SUM(R77:S77)</f>
        <v>5105</v>
      </c>
      <c r="R77" s="288">
        <v>2677</v>
      </c>
      <c r="S77" s="290">
        <v>2428</v>
      </c>
    </row>
    <row r="78" spans="1:19" s="171" customFormat="1" ht="16.5" customHeight="1" x14ac:dyDescent="0.15">
      <c r="A78" s="229" t="s">
        <v>78</v>
      </c>
      <c r="B78" s="276">
        <f t="shared" ref="B78" si="99">SUM(E78,H78,K78,N78,Q78)</f>
        <v>97629</v>
      </c>
      <c r="C78" s="277">
        <f t="shared" ref="C78" si="100">SUM(F78,I78,L78,O78,R78)</f>
        <v>47117</v>
      </c>
      <c r="D78" s="277">
        <f t="shared" ref="D78" si="101">SUM(G78,J78,M78,P78,S78)</f>
        <v>50512</v>
      </c>
      <c r="E78" s="281">
        <f t="shared" ref="E78:S78" si="102">SUM(E79:E83)</f>
        <v>8287</v>
      </c>
      <c r="F78" s="282">
        <f t="shared" si="102"/>
        <v>4021</v>
      </c>
      <c r="G78" s="283">
        <f t="shared" si="102"/>
        <v>4266</v>
      </c>
      <c r="H78" s="281">
        <f t="shared" ref="H78" si="103">SUM(H79:H83)</f>
        <v>20456</v>
      </c>
      <c r="I78" s="282">
        <f t="shared" si="102"/>
        <v>9663</v>
      </c>
      <c r="J78" s="283">
        <f t="shared" si="102"/>
        <v>10793</v>
      </c>
      <c r="K78" s="281">
        <f t="shared" ref="K78" si="104">SUM(K79:K83)</f>
        <v>16233</v>
      </c>
      <c r="L78" s="282">
        <f t="shared" si="102"/>
        <v>7461</v>
      </c>
      <c r="M78" s="283">
        <f t="shared" si="102"/>
        <v>8772</v>
      </c>
      <c r="N78" s="281">
        <f t="shared" ref="N78" si="105">SUM(N79:N83)</f>
        <v>31791</v>
      </c>
      <c r="O78" s="282">
        <f t="shared" si="102"/>
        <v>15263</v>
      </c>
      <c r="P78" s="283">
        <f t="shared" si="102"/>
        <v>16528</v>
      </c>
      <c r="Q78" s="281">
        <f t="shared" ref="Q78" si="106">SUM(Q79:Q83)</f>
        <v>20862</v>
      </c>
      <c r="R78" s="282">
        <f t="shared" si="102"/>
        <v>10709</v>
      </c>
      <c r="S78" s="284">
        <f t="shared" si="102"/>
        <v>10153</v>
      </c>
    </row>
    <row r="79" spans="1:19" ht="16.5" customHeight="1" x14ac:dyDescent="0.15">
      <c r="A79" s="227" t="s">
        <v>197</v>
      </c>
      <c r="B79" s="285">
        <f>SUM(C79:D79)</f>
        <v>23582</v>
      </c>
      <c r="C79" s="286">
        <f t="shared" ref="C79:D83" si="107">F79+I79+L79+O79+R79</f>
        <v>11398</v>
      </c>
      <c r="D79" s="286">
        <f t="shared" si="107"/>
        <v>12184</v>
      </c>
      <c r="E79" s="287">
        <f>SUM(F79:G79)</f>
        <v>1860</v>
      </c>
      <c r="F79" s="288">
        <v>877</v>
      </c>
      <c r="G79" s="289">
        <v>983</v>
      </c>
      <c r="H79" s="287">
        <f>SUM(I79:J79)</f>
        <v>4948</v>
      </c>
      <c r="I79" s="288">
        <v>2370</v>
      </c>
      <c r="J79" s="289">
        <v>2578</v>
      </c>
      <c r="K79" s="287">
        <f>SUM(L79:M79)</f>
        <v>3679</v>
      </c>
      <c r="L79" s="288">
        <v>1650</v>
      </c>
      <c r="M79" s="289">
        <v>2029</v>
      </c>
      <c r="N79" s="287">
        <f>SUM(O79:P79)</f>
        <v>7733</v>
      </c>
      <c r="O79" s="288">
        <v>3701</v>
      </c>
      <c r="P79" s="289">
        <v>4032</v>
      </c>
      <c r="Q79" s="287">
        <f>SUM(R79:S79)</f>
        <v>5362</v>
      </c>
      <c r="R79" s="288">
        <v>2800</v>
      </c>
      <c r="S79" s="290">
        <v>2562</v>
      </c>
    </row>
    <row r="80" spans="1:19" ht="16.5" customHeight="1" x14ac:dyDescent="0.15">
      <c r="A80" s="227" t="s">
        <v>145</v>
      </c>
      <c r="B80" s="285">
        <f>SUM(C80:D80)</f>
        <v>21159</v>
      </c>
      <c r="C80" s="286">
        <f t="shared" si="107"/>
        <v>10152</v>
      </c>
      <c r="D80" s="286">
        <f t="shared" si="107"/>
        <v>11007</v>
      </c>
      <c r="E80" s="287">
        <f>SUM(F80:G80)</f>
        <v>1684</v>
      </c>
      <c r="F80" s="288">
        <v>826</v>
      </c>
      <c r="G80" s="289">
        <v>858</v>
      </c>
      <c r="H80" s="287">
        <f>SUM(I80:J80)</f>
        <v>4367</v>
      </c>
      <c r="I80" s="288">
        <v>2044</v>
      </c>
      <c r="J80" s="289">
        <v>2323</v>
      </c>
      <c r="K80" s="287">
        <f>SUM(L80:M80)</f>
        <v>3453</v>
      </c>
      <c r="L80" s="288">
        <v>1567</v>
      </c>
      <c r="M80" s="289">
        <v>1886</v>
      </c>
      <c r="N80" s="287">
        <f>SUM(O80:P80)</f>
        <v>7005</v>
      </c>
      <c r="O80" s="288">
        <v>3322</v>
      </c>
      <c r="P80" s="289">
        <v>3683</v>
      </c>
      <c r="Q80" s="287">
        <f>SUM(R80:S80)</f>
        <v>4650</v>
      </c>
      <c r="R80" s="288">
        <v>2393</v>
      </c>
      <c r="S80" s="290">
        <v>2257</v>
      </c>
    </row>
    <row r="81" spans="1:19" ht="16.5" customHeight="1" x14ac:dyDescent="0.15">
      <c r="A81" s="227" t="s">
        <v>146</v>
      </c>
      <c r="B81" s="285">
        <f>SUM(C81:D81)</f>
        <v>18772</v>
      </c>
      <c r="C81" s="286">
        <f t="shared" si="107"/>
        <v>9027</v>
      </c>
      <c r="D81" s="286">
        <f t="shared" si="107"/>
        <v>9745</v>
      </c>
      <c r="E81" s="287">
        <f>SUM(F81:G81)</f>
        <v>1634</v>
      </c>
      <c r="F81" s="288">
        <v>795</v>
      </c>
      <c r="G81" s="289">
        <v>839</v>
      </c>
      <c r="H81" s="287">
        <f>SUM(I81:J81)</f>
        <v>3953</v>
      </c>
      <c r="I81" s="288">
        <v>1810</v>
      </c>
      <c r="J81" s="289">
        <v>2143</v>
      </c>
      <c r="K81" s="287">
        <f>SUM(L81:M81)</f>
        <v>3150</v>
      </c>
      <c r="L81" s="288">
        <v>1470</v>
      </c>
      <c r="M81" s="289">
        <v>1680</v>
      </c>
      <c r="N81" s="287">
        <f>SUM(O81:P81)</f>
        <v>6011</v>
      </c>
      <c r="O81" s="288">
        <v>2857</v>
      </c>
      <c r="P81" s="289">
        <v>3154</v>
      </c>
      <c r="Q81" s="287">
        <f>SUM(R81:S81)</f>
        <v>4024</v>
      </c>
      <c r="R81" s="288">
        <v>2095</v>
      </c>
      <c r="S81" s="290">
        <v>1929</v>
      </c>
    </row>
    <row r="82" spans="1:19" ht="16.5" customHeight="1" x14ac:dyDescent="0.15">
      <c r="A82" s="227" t="s">
        <v>196</v>
      </c>
      <c r="B82" s="285">
        <f>SUM(C82:D82)</f>
        <v>18494</v>
      </c>
      <c r="C82" s="286">
        <f t="shared" si="107"/>
        <v>8906</v>
      </c>
      <c r="D82" s="286">
        <f t="shared" si="107"/>
        <v>9588</v>
      </c>
      <c r="E82" s="287">
        <f>SUM(F82:G82)</f>
        <v>1668</v>
      </c>
      <c r="F82" s="288">
        <v>806</v>
      </c>
      <c r="G82" s="289">
        <v>862</v>
      </c>
      <c r="H82" s="287">
        <f>SUM(I82:J82)</f>
        <v>3908</v>
      </c>
      <c r="I82" s="288">
        <v>1858</v>
      </c>
      <c r="J82" s="289">
        <v>2050</v>
      </c>
      <c r="K82" s="287">
        <f>SUM(L82:M82)</f>
        <v>3203</v>
      </c>
      <c r="L82" s="288">
        <v>1479</v>
      </c>
      <c r="M82" s="289">
        <v>1724</v>
      </c>
      <c r="N82" s="287">
        <f>SUM(O82:P82)</f>
        <v>6002</v>
      </c>
      <c r="O82" s="288">
        <v>2900</v>
      </c>
      <c r="P82" s="289">
        <v>3102</v>
      </c>
      <c r="Q82" s="287">
        <f>SUM(R82:S82)</f>
        <v>3713</v>
      </c>
      <c r="R82" s="288">
        <v>1863</v>
      </c>
      <c r="S82" s="290">
        <v>1850</v>
      </c>
    </row>
    <row r="83" spans="1:19" ht="16.5" customHeight="1" x14ac:dyDescent="0.15">
      <c r="A83" s="227" t="s">
        <v>177</v>
      </c>
      <c r="B83" s="285">
        <f>SUM(C83:D83)</f>
        <v>15622</v>
      </c>
      <c r="C83" s="286">
        <f t="shared" si="107"/>
        <v>7634</v>
      </c>
      <c r="D83" s="286">
        <f t="shared" si="107"/>
        <v>7988</v>
      </c>
      <c r="E83" s="287">
        <f>SUM(F83:G83)</f>
        <v>1441</v>
      </c>
      <c r="F83" s="288">
        <v>717</v>
      </c>
      <c r="G83" s="289">
        <v>724</v>
      </c>
      <c r="H83" s="287">
        <f>SUM(I83:J83)</f>
        <v>3280</v>
      </c>
      <c r="I83" s="288">
        <v>1581</v>
      </c>
      <c r="J83" s="289">
        <v>1699</v>
      </c>
      <c r="K83" s="287">
        <f>SUM(L83:M83)</f>
        <v>2748</v>
      </c>
      <c r="L83" s="288">
        <v>1295</v>
      </c>
      <c r="M83" s="289">
        <v>1453</v>
      </c>
      <c r="N83" s="287">
        <f>SUM(O83:P83)</f>
        <v>5040</v>
      </c>
      <c r="O83" s="288">
        <v>2483</v>
      </c>
      <c r="P83" s="289">
        <v>2557</v>
      </c>
      <c r="Q83" s="287">
        <f>SUM(R83:S83)</f>
        <v>3113</v>
      </c>
      <c r="R83" s="288">
        <v>1558</v>
      </c>
      <c r="S83" s="290">
        <v>1555</v>
      </c>
    </row>
    <row r="84" spans="1:19" s="171" customFormat="1" ht="16.5" customHeight="1" x14ac:dyDescent="0.15">
      <c r="A84" s="229" t="s">
        <v>83</v>
      </c>
      <c r="B84" s="276">
        <f t="shared" ref="B84" si="108">SUM(E84,H84,K84,N84,Q84)</f>
        <v>66155</v>
      </c>
      <c r="C84" s="277">
        <f t="shared" ref="C84" si="109">SUM(F84,I84,L84,O84,R84)</f>
        <v>30934</v>
      </c>
      <c r="D84" s="277">
        <f t="shared" ref="D84" si="110">SUM(G84,J84,M84,P84,S84)</f>
        <v>35221</v>
      </c>
      <c r="E84" s="281">
        <f t="shared" ref="E84:S84" si="111">SUM(E85:E89)</f>
        <v>6486</v>
      </c>
      <c r="F84" s="282">
        <f t="shared" si="111"/>
        <v>2960</v>
      </c>
      <c r="G84" s="283">
        <f t="shared" si="111"/>
        <v>3526</v>
      </c>
      <c r="H84" s="281">
        <f t="shared" ref="H84" si="112">SUM(H85:H89)</f>
        <v>13900</v>
      </c>
      <c r="I84" s="282">
        <f t="shared" si="111"/>
        <v>6487</v>
      </c>
      <c r="J84" s="283">
        <f t="shared" si="111"/>
        <v>7413</v>
      </c>
      <c r="K84" s="281">
        <f t="shared" ref="K84" si="113">SUM(K85:K89)</f>
        <v>11839</v>
      </c>
      <c r="L84" s="282">
        <f t="shared" si="111"/>
        <v>5398</v>
      </c>
      <c r="M84" s="283">
        <f t="shared" si="111"/>
        <v>6441</v>
      </c>
      <c r="N84" s="281">
        <f t="shared" ref="N84" si="114">SUM(N85:N89)</f>
        <v>21546</v>
      </c>
      <c r="O84" s="282">
        <f t="shared" si="111"/>
        <v>10135</v>
      </c>
      <c r="P84" s="283">
        <f t="shared" si="111"/>
        <v>11411</v>
      </c>
      <c r="Q84" s="281">
        <f t="shared" ref="Q84" si="115">SUM(Q85:Q89)</f>
        <v>12384</v>
      </c>
      <c r="R84" s="282">
        <f t="shared" si="111"/>
        <v>5954</v>
      </c>
      <c r="S84" s="284">
        <f t="shared" si="111"/>
        <v>6430</v>
      </c>
    </row>
    <row r="85" spans="1:19" ht="16.5" customHeight="1" x14ac:dyDescent="0.15">
      <c r="A85" s="227" t="s">
        <v>189</v>
      </c>
      <c r="B85" s="285">
        <f>SUM(C85:D85)</f>
        <v>16539</v>
      </c>
      <c r="C85" s="286">
        <f t="shared" ref="C85:D89" si="116">F85+I85+L85+O85+R85</f>
        <v>7823</v>
      </c>
      <c r="D85" s="286">
        <f t="shared" si="116"/>
        <v>8716</v>
      </c>
      <c r="E85" s="287">
        <f>SUM(F85:G85)</f>
        <v>1600</v>
      </c>
      <c r="F85" s="288">
        <v>715</v>
      </c>
      <c r="G85" s="289">
        <v>885</v>
      </c>
      <c r="H85" s="287">
        <f>SUM(I85:J85)</f>
        <v>3462</v>
      </c>
      <c r="I85" s="288">
        <v>1640</v>
      </c>
      <c r="J85" s="289">
        <v>1822</v>
      </c>
      <c r="K85" s="287">
        <f>SUM(L85:M85)</f>
        <v>2907</v>
      </c>
      <c r="L85" s="288">
        <v>1345</v>
      </c>
      <c r="M85" s="289">
        <v>1562</v>
      </c>
      <c r="N85" s="287">
        <f>SUM(O85:P85)</f>
        <v>5480</v>
      </c>
      <c r="O85" s="288">
        <v>2608</v>
      </c>
      <c r="P85" s="289">
        <v>2872</v>
      </c>
      <c r="Q85" s="287">
        <f>SUM(R85:S85)</f>
        <v>3090</v>
      </c>
      <c r="R85" s="288">
        <v>1515</v>
      </c>
      <c r="S85" s="290">
        <v>1575</v>
      </c>
    </row>
    <row r="86" spans="1:19" ht="16.5" customHeight="1" x14ac:dyDescent="0.15">
      <c r="A86" s="227" t="s">
        <v>195</v>
      </c>
      <c r="B86" s="285">
        <f>SUM(C86:D86)</f>
        <v>13775</v>
      </c>
      <c r="C86" s="286">
        <f t="shared" si="116"/>
        <v>6529</v>
      </c>
      <c r="D86" s="286">
        <f t="shared" si="116"/>
        <v>7246</v>
      </c>
      <c r="E86" s="287">
        <f>SUM(F86:G86)</f>
        <v>1330</v>
      </c>
      <c r="F86" s="288">
        <v>625</v>
      </c>
      <c r="G86" s="289">
        <v>705</v>
      </c>
      <c r="H86" s="287">
        <f>SUM(I86:J86)</f>
        <v>2874</v>
      </c>
      <c r="I86" s="288">
        <v>1345</v>
      </c>
      <c r="J86" s="289">
        <v>1529</v>
      </c>
      <c r="K86" s="287">
        <f>SUM(L86:M86)</f>
        <v>2381</v>
      </c>
      <c r="L86" s="288">
        <v>1084</v>
      </c>
      <c r="M86" s="289">
        <v>1297</v>
      </c>
      <c r="N86" s="287">
        <f>SUM(O86:P86)</f>
        <v>4508</v>
      </c>
      <c r="O86" s="288">
        <v>2156</v>
      </c>
      <c r="P86" s="289">
        <v>2352</v>
      </c>
      <c r="Q86" s="287">
        <f>SUM(R86:S86)</f>
        <v>2682</v>
      </c>
      <c r="R86" s="288">
        <v>1319</v>
      </c>
      <c r="S86" s="290">
        <v>1363</v>
      </c>
    </row>
    <row r="87" spans="1:19" ht="16.5" customHeight="1" x14ac:dyDescent="0.15">
      <c r="A87" s="227" t="s">
        <v>227</v>
      </c>
      <c r="B87" s="285">
        <f>SUM(C87:D87)</f>
        <v>11827</v>
      </c>
      <c r="C87" s="286">
        <f t="shared" si="116"/>
        <v>5491</v>
      </c>
      <c r="D87" s="286">
        <f t="shared" si="116"/>
        <v>6336</v>
      </c>
      <c r="E87" s="287">
        <f>SUM(F87:G87)</f>
        <v>1155</v>
      </c>
      <c r="F87" s="288">
        <v>526</v>
      </c>
      <c r="G87" s="289">
        <v>629</v>
      </c>
      <c r="H87" s="287">
        <f>SUM(I87:J87)</f>
        <v>2508</v>
      </c>
      <c r="I87" s="288">
        <v>1161</v>
      </c>
      <c r="J87" s="289">
        <v>1347</v>
      </c>
      <c r="K87" s="287">
        <f>SUM(L87:M87)</f>
        <v>2132</v>
      </c>
      <c r="L87" s="288">
        <v>986</v>
      </c>
      <c r="M87" s="289">
        <v>1146</v>
      </c>
      <c r="N87" s="287">
        <f>SUM(O87:P87)</f>
        <v>3804</v>
      </c>
      <c r="O87" s="288">
        <v>1758</v>
      </c>
      <c r="P87" s="289">
        <v>2046</v>
      </c>
      <c r="Q87" s="287">
        <f>SUM(R87:S87)</f>
        <v>2228</v>
      </c>
      <c r="R87" s="288">
        <v>1060</v>
      </c>
      <c r="S87" s="290">
        <v>1168</v>
      </c>
    </row>
    <row r="88" spans="1:19" ht="16.5" customHeight="1" x14ac:dyDescent="0.15">
      <c r="A88" s="227" t="s">
        <v>190</v>
      </c>
      <c r="B88" s="285">
        <f>SUM(C88:D88)</f>
        <v>13267</v>
      </c>
      <c r="C88" s="286">
        <f t="shared" si="116"/>
        <v>6134</v>
      </c>
      <c r="D88" s="286">
        <f t="shared" si="116"/>
        <v>7133</v>
      </c>
      <c r="E88" s="287">
        <f>SUM(F88:G88)</f>
        <v>1310</v>
      </c>
      <c r="F88" s="288">
        <v>589</v>
      </c>
      <c r="G88" s="289">
        <v>721</v>
      </c>
      <c r="H88" s="287">
        <f>SUM(I88:J88)</f>
        <v>2814</v>
      </c>
      <c r="I88" s="288">
        <v>1306</v>
      </c>
      <c r="J88" s="289">
        <v>1508</v>
      </c>
      <c r="K88" s="287">
        <f>SUM(L88:M88)</f>
        <v>2474</v>
      </c>
      <c r="L88" s="288">
        <v>1123</v>
      </c>
      <c r="M88" s="289">
        <v>1351</v>
      </c>
      <c r="N88" s="287">
        <f>SUM(O88:P88)</f>
        <v>4267</v>
      </c>
      <c r="O88" s="288">
        <v>1986</v>
      </c>
      <c r="P88" s="289">
        <v>2281</v>
      </c>
      <c r="Q88" s="287">
        <f>SUM(R88:S88)</f>
        <v>2402</v>
      </c>
      <c r="R88" s="288">
        <v>1130</v>
      </c>
      <c r="S88" s="290">
        <v>1272</v>
      </c>
    </row>
    <row r="89" spans="1:19" ht="16.5" customHeight="1" x14ac:dyDescent="0.15">
      <c r="A89" s="227" t="s">
        <v>139</v>
      </c>
      <c r="B89" s="285">
        <f>SUM(C89:D89)</f>
        <v>10747</v>
      </c>
      <c r="C89" s="286">
        <f t="shared" si="116"/>
        <v>4957</v>
      </c>
      <c r="D89" s="286">
        <f t="shared" si="116"/>
        <v>5790</v>
      </c>
      <c r="E89" s="287">
        <f>SUM(F89:G89)</f>
        <v>1091</v>
      </c>
      <c r="F89" s="288">
        <v>505</v>
      </c>
      <c r="G89" s="289">
        <v>586</v>
      </c>
      <c r="H89" s="287">
        <f>SUM(I89:J89)</f>
        <v>2242</v>
      </c>
      <c r="I89" s="288">
        <v>1035</v>
      </c>
      <c r="J89" s="289">
        <v>1207</v>
      </c>
      <c r="K89" s="287">
        <f>SUM(L89:M89)</f>
        <v>1945</v>
      </c>
      <c r="L89" s="288">
        <v>860</v>
      </c>
      <c r="M89" s="289">
        <v>1085</v>
      </c>
      <c r="N89" s="287">
        <f>SUM(O89:P89)</f>
        <v>3487</v>
      </c>
      <c r="O89" s="288">
        <v>1627</v>
      </c>
      <c r="P89" s="289">
        <v>1860</v>
      </c>
      <c r="Q89" s="287">
        <f>SUM(R89:S89)</f>
        <v>1982</v>
      </c>
      <c r="R89" s="288">
        <v>930</v>
      </c>
      <c r="S89" s="290">
        <v>1052</v>
      </c>
    </row>
    <row r="90" spans="1:19" s="171" customFormat="1" ht="13.5" customHeight="1" x14ac:dyDescent="0.15">
      <c r="A90" s="229" t="s">
        <v>91</v>
      </c>
      <c r="B90" s="276">
        <f t="shared" ref="B90" si="117">SUM(E90,H90,K90,N90,Q90)</f>
        <v>53570</v>
      </c>
      <c r="C90" s="277">
        <f t="shared" ref="C90" si="118">SUM(F90,I90,L90,O90,R90)</f>
        <v>24252</v>
      </c>
      <c r="D90" s="277">
        <f t="shared" ref="D90" si="119">SUM(G90,J90,M90,P90,S90)</f>
        <v>29318</v>
      </c>
      <c r="E90" s="281">
        <f t="shared" ref="E90:S90" si="120">SUM(E91:E95)</f>
        <v>5652</v>
      </c>
      <c r="F90" s="282">
        <f t="shared" si="120"/>
        <v>2472</v>
      </c>
      <c r="G90" s="283">
        <f t="shared" si="120"/>
        <v>3180</v>
      </c>
      <c r="H90" s="281">
        <f t="shared" ref="H90" si="121">SUM(H91:H95)</f>
        <v>11109</v>
      </c>
      <c r="I90" s="282">
        <f t="shared" si="120"/>
        <v>5034</v>
      </c>
      <c r="J90" s="283">
        <f t="shared" si="120"/>
        <v>6075</v>
      </c>
      <c r="K90" s="281">
        <f t="shared" ref="K90" si="122">SUM(K91:K95)</f>
        <v>10001</v>
      </c>
      <c r="L90" s="282">
        <f t="shared" si="120"/>
        <v>4488</v>
      </c>
      <c r="M90" s="283">
        <f t="shared" si="120"/>
        <v>5513</v>
      </c>
      <c r="N90" s="281">
        <f t="shared" ref="N90" si="123">SUM(N91:N95)</f>
        <v>17018</v>
      </c>
      <c r="O90" s="282">
        <f t="shared" si="120"/>
        <v>7847</v>
      </c>
      <c r="P90" s="283">
        <f t="shared" si="120"/>
        <v>9171</v>
      </c>
      <c r="Q90" s="281">
        <f t="shared" ref="Q90" si="124">SUM(Q91:Q95)</f>
        <v>9790</v>
      </c>
      <c r="R90" s="282">
        <f t="shared" si="120"/>
        <v>4411</v>
      </c>
      <c r="S90" s="284">
        <f t="shared" si="120"/>
        <v>5379</v>
      </c>
    </row>
    <row r="91" spans="1:19" ht="13.5" customHeight="1" x14ac:dyDescent="0.15">
      <c r="A91" s="227" t="s">
        <v>192</v>
      </c>
      <c r="B91" s="285">
        <f>SUM(C91:D91)</f>
        <v>11189</v>
      </c>
      <c r="C91" s="286">
        <f t="shared" ref="C91:D95" si="125">F91+I91+L91+O91+R91</f>
        <v>5165</v>
      </c>
      <c r="D91" s="286">
        <f t="shared" si="125"/>
        <v>6024</v>
      </c>
      <c r="E91" s="287">
        <f>SUM(F91:G91)</f>
        <v>1132</v>
      </c>
      <c r="F91" s="288">
        <v>503</v>
      </c>
      <c r="G91" s="289">
        <v>629</v>
      </c>
      <c r="H91" s="287">
        <f>SUM(I91:J91)</f>
        <v>2389</v>
      </c>
      <c r="I91" s="288">
        <v>1102</v>
      </c>
      <c r="J91" s="289">
        <v>1287</v>
      </c>
      <c r="K91" s="287">
        <f>SUM(L91:M91)</f>
        <v>2034</v>
      </c>
      <c r="L91" s="288">
        <v>918</v>
      </c>
      <c r="M91" s="289">
        <v>1116</v>
      </c>
      <c r="N91" s="287">
        <f>SUM(O91:P91)</f>
        <v>3632</v>
      </c>
      <c r="O91" s="288">
        <v>1736</v>
      </c>
      <c r="P91" s="289">
        <v>1896</v>
      </c>
      <c r="Q91" s="287">
        <f>SUM(R91:S91)</f>
        <v>2002</v>
      </c>
      <c r="R91" s="288">
        <v>906</v>
      </c>
      <c r="S91" s="290">
        <v>1096</v>
      </c>
    </row>
    <row r="92" spans="1:19" ht="13.5" customHeight="1" x14ac:dyDescent="0.15">
      <c r="A92" s="227" t="s">
        <v>170</v>
      </c>
      <c r="B92" s="285">
        <f>SUM(C92:D92)</f>
        <v>11618</v>
      </c>
      <c r="C92" s="286">
        <f t="shared" si="125"/>
        <v>5256</v>
      </c>
      <c r="D92" s="286">
        <f t="shared" si="125"/>
        <v>6362</v>
      </c>
      <c r="E92" s="287">
        <f>SUM(F92:G92)</f>
        <v>1227</v>
      </c>
      <c r="F92" s="288">
        <v>552</v>
      </c>
      <c r="G92" s="289">
        <v>675</v>
      </c>
      <c r="H92" s="287">
        <f>SUM(I92:J92)</f>
        <v>2346</v>
      </c>
      <c r="I92" s="288">
        <v>1058</v>
      </c>
      <c r="J92" s="289">
        <v>1288</v>
      </c>
      <c r="K92" s="287">
        <f>SUM(L92:M92)</f>
        <v>2216</v>
      </c>
      <c r="L92" s="288">
        <v>1000</v>
      </c>
      <c r="M92" s="289">
        <v>1216</v>
      </c>
      <c r="N92" s="287">
        <f>SUM(O92:P92)</f>
        <v>3689</v>
      </c>
      <c r="O92" s="288">
        <v>1694</v>
      </c>
      <c r="P92" s="289">
        <v>1995</v>
      </c>
      <c r="Q92" s="287">
        <f>SUM(R92:S92)</f>
        <v>2140</v>
      </c>
      <c r="R92" s="288">
        <v>952</v>
      </c>
      <c r="S92" s="290">
        <v>1188</v>
      </c>
    </row>
    <row r="93" spans="1:19" ht="13.5" customHeight="1" x14ac:dyDescent="0.15">
      <c r="A93" s="227" t="s">
        <v>169</v>
      </c>
      <c r="B93" s="285">
        <f>SUM(C93:D93)</f>
        <v>10645</v>
      </c>
      <c r="C93" s="286">
        <f t="shared" si="125"/>
        <v>4841</v>
      </c>
      <c r="D93" s="286">
        <f t="shared" si="125"/>
        <v>5804</v>
      </c>
      <c r="E93" s="287">
        <f>SUM(F93:G93)</f>
        <v>1137</v>
      </c>
      <c r="F93" s="288">
        <v>494</v>
      </c>
      <c r="G93" s="289">
        <v>643</v>
      </c>
      <c r="H93" s="287">
        <f>SUM(I93:J93)</f>
        <v>2206</v>
      </c>
      <c r="I93" s="288">
        <v>1003</v>
      </c>
      <c r="J93" s="289">
        <v>1203</v>
      </c>
      <c r="K93" s="287">
        <f>SUM(L93:M93)</f>
        <v>1986</v>
      </c>
      <c r="L93" s="288">
        <v>885</v>
      </c>
      <c r="M93" s="289">
        <v>1101</v>
      </c>
      <c r="N93" s="287">
        <f>SUM(O93:P93)</f>
        <v>3406</v>
      </c>
      <c r="O93" s="288">
        <v>1578</v>
      </c>
      <c r="P93" s="289">
        <v>1828</v>
      </c>
      <c r="Q93" s="287">
        <f>SUM(R93:S93)</f>
        <v>1910</v>
      </c>
      <c r="R93" s="288">
        <v>881</v>
      </c>
      <c r="S93" s="290">
        <v>1029</v>
      </c>
    </row>
    <row r="94" spans="1:19" ht="13.5" customHeight="1" x14ac:dyDescent="0.15">
      <c r="A94" s="227" t="s">
        <v>166</v>
      </c>
      <c r="B94" s="285">
        <f>SUM(C94:D94)</f>
        <v>11234</v>
      </c>
      <c r="C94" s="286">
        <f t="shared" si="125"/>
        <v>4939</v>
      </c>
      <c r="D94" s="286">
        <f t="shared" si="125"/>
        <v>6295</v>
      </c>
      <c r="E94" s="287">
        <f>SUM(F94:G94)</f>
        <v>1197</v>
      </c>
      <c r="F94" s="288">
        <v>524</v>
      </c>
      <c r="G94" s="289">
        <v>673</v>
      </c>
      <c r="H94" s="287">
        <f>SUM(I94:J94)</f>
        <v>2351</v>
      </c>
      <c r="I94" s="288">
        <v>1042</v>
      </c>
      <c r="J94" s="289">
        <v>1309</v>
      </c>
      <c r="K94" s="287">
        <f>SUM(L94:M94)</f>
        <v>2113</v>
      </c>
      <c r="L94" s="288">
        <v>935</v>
      </c>
      <c r="M94" s="289">
        <v>1178</v>
      </c>
      <c r="N94" s="287">
        <f>SUM(O94:P94)</f>
        <v>3518</v>
      </c>
      <c r="O94" s="288">
        <v>1546</v>
      </c>
      <c r="P94" s="289">
        <v>1972</v>
      </c>
      <c r="Q94" s="287">
        <f>SUM(R94:S94)</f>
        <v>2055</v>
      </c>
      <c r="R94" s="288">
        <v>892</v>
      </c>
      <c r="S94" s="290">
        <v>1163</v>
      </c>
    </row>
    <row r="95" spans="1:19" ht="13.5" customHeight="1" x14ac:dyDescent="0.15">
      <c r="A95" s="227" t="s">
        <v>191</v>
      </c>
      <c r="B95" s="285">
        <f>SUM(C95:D95)</f>
        <v>8884</v>
      </c>
      <c r="C95" s="286">
        <f t="shared" si="125"/>
        <v>4051</v>
      </c>
      <c r="D95" s="286">
        <f t="shared" si="125"/>
        <v>4833</v>
      </c>
      <c r="E95" s="287">
        <f>SUM(F95:G95)</f>
        <v>959</v>
      </c>
      <c r="F95" s="288">
        <v>399</v>
      </c>
      <c r="G95" s="289">
        <v>560</v>
      </c>
      <c r="H95" s="287">
        <f>SUM(I95:J95)</f>
        <v>1817</v>
      </c>
      <c r="I95" s="288">
        <v>829</v>
      </c>
      <c r="J95" s="289">
        <v>988</v>
      </c>
      <c r="K95" s="287">
        <f>SUM(L95:M95)</f>
        <v>1652</v>
      </c>
      <c r="L95" s="288">
        <v>750</v>
      </c>
      <c r="M95" s="289">
        <v>902</v>
      </c>
      <c r="N95" s="287">
        <f>SUM(O95:P95)</f>
        <v>2773</v>
      </c>
      <c r="O95" s="288">
        <v>1293</v>
      </c>
      <c r="P95" s="289">
        <v>1480</v>
      </c>
      <c r="Q95" s="287">
        <f>SUM(R95:S95)</f>
        <v>1683</v>
      </c>
      <c r="R95" s="288">
        <v>780</v>
      </c>
      <c r="S95" s="290">
        <v>903</v>
      </c>
    </row>
    <row r="96" spans="1:19" s="171" customFormat="1" ht="13.5" customHeight="1" x14ac:dyDescent="0.15">
      <c r="A96" s="229" t="s">
        <v>94</v>
      </c>
      <c r="B96" s="276">
        <f t="shared" ref="B96" si="126">SUM(E96,H96,K96,N96,Q96)</f>
        <v>39971</v>
      </c>
      <c r="C96" s="277">
        <f t="shared" ref="C96" si="127">SUM(F96,I96,L96,O96,R96)</f>
        <v>17182</v>
      </c>
      <c r="D96" s="277">
        <f t="shared" ref="D96" si="128">SUM(G96,J96,M96,P96,S96)</f>
        <v>22789</v>
      </c>
      <c r="E96" s="281">
        <f t="shared" ref="E96:S96" si="129">SUM(E97:E101)</f>
        <v>4644</v>
      </c>
      <c r="F96" s="282">
        <f t="shared" si="129"/>
        <v>2072</v>
      </c>
      <c r="G96" s="283">
        <f t="shared" si="129"/>
        <v>2572</v>
      </c>
      <c r="H96" s="281">
        <f t="shared" ref="H96" si="130">SUM(H97:H101)</f>
        <v>8162</v>
      </c>
      <c r="I96" s="282">
        <f t="shared" si="129"/>
        <v>3543</v>
      </c>
      <c r="J96" s="283">
        <f t="shared" si="129"/>
        <v>4619</v>
      </c>
      <c r="K96" s="281">
        <f t="shared" ref="K96" si="131">SUM(K97:K101)</f>
        <v>7425</v>
      </c>
      <c r="L96" s="282">
        <f t="shared" si="129"/>
        <v>3304</v>
      </c>
      <c r="M96" s="283">
        <f t="shared" si="129"/>
        <v>4121</v>
      </c>
      <c r="N96" s="281">
        <f t="shared" ref="N96" si="132">SUM(N97:N101)</f>
        <v>12396</v>
      </c>
      <c r="O96" s="282">
        <f t="shared" si="129"/>
        <v>5322</v>
      </c>
      <c r="P96" s="283">
        <f t="shared" si="129"/>
        <v>7074</v>
      </c>
      <c r="Q96" s="281">
        <f t="shared" ref="Q96" si="133">SUM(Q97:Q101)</f>
        <v>7344</v>
      </c>
      <c r="R96" s="282">
        <f t="shared" si="129"/>
        <v>2941</v>
      </c>
      <c r="S96" s="284">
        <f t="shared" si="129"/>
        <v>4403</v>
      </c>
    </row>
    <row r="97" spans="1:19" ht="13.5" customHeight="1" x14ac:dyDescent="0.15">
      <c r="A97" s="227" t="s">
        <v>168</v>
      </c>
      <c r="B97" s="285">
        <f>SUM(C97:D97)</f>
        <v>7839</v>
      </c>
      <c r="C97" s="286">
        <f t="shared" ref="C97:D101" si="134">F97+I97+L97+O97+R97</f>
        <v>3485</v>
      </c>
      <c r="D97" s="286">
        <f t="shared" si="134"/>
        <v>4354</v>
      </c>
      <c r="E97" s="287">
        <f>SUM(F97:G97)</f>
        <v>906</v>
      </c>
      <c r="F97" s="288">
        <v>407</v>
      </c>
      <c r="G97" s="289">
        <v>499</v>
      </c>
      <c r="H97" s="287">
        <f>SUM(I97:J97)</f>
        <v>1635</v>
      </c>
      <c r="I97" s="288">
        <v>745</v>
      </c>
      <c r="J97" s="289">
        <v>890</v>
      </c>
      <c r="K97" s="287">
        <f>SUM(L97:M97)</f>
        <v>1464</v>
      </c>
      <c r="L97" s="288">
        <v>661</v>
      </c>
      <c r="M97" s="289">
        <v>803</v>
      </c>
      <c r="N97" s="287">
        <f>SUM(O97:P97)</f>
        <v>2436</v>
      </c>
      <c r="O97" s="288">
        <v>1050</v>
      </c>
      <c r="P97" s="289">
        <v>1386</v>
      </c>
      <c r="Q97" s="287">
        <f>SUM(R97:S97)</f>
        <v>1398</v>
      </c>
      <c r="R97" s="288">
        <v>622</v>
      </c>
      <c r="S97" s="290">
        <v>776</v>
      </c>
    </row>
    <row r="98" spans="1:19" ht="13.5" customHeight="1" x14ac:dyDescent="0.15">
      <c r="A98" s="227" t="s">
        <v>228</v>
      </c>
      <c r="B98" s="285">
        <f>SUM(C98:D98)</f>
        <v>7780</v>
      </c>
      <c r="C98" s="286">
        <f t="shared" si="134"/>
        <v>3388</v>
      </c>
      <c r="D98" s="286">
        <f t="shared" si="134"/>
        <v>4392</v>
      </c>
      <c r="E98" s="287">
        <f>SUM(F98:G98)</f>
        <v>884</v>
      </c>
      <c r="F98" s="288">
        <v>417</v>
      </c>
      <c r="G98" s="289">
        <v>467</v>
      </c>
      <c r="H98" s="287">
        <f>SUM(I98:J98)</f>
        <v>1620</v>
      </c>
      <c r="I98" s="288">
        <v>699</v>
      </c>
      <c r="J98" s="289">
        <v>921</v>
      </c>
      <c r="K98" s="287">
        <f>SUM(L98:M98)</f>
        <v>1466</v>
      </c>
      <c r="L98" s="288">
        <v>643</v>
      </c>
      <c r="M98" s="289">
        <v>823</v>
      </c>
      <c r="N98" s="287">
        <f>SUM(O98:P98)</f>
        <v>2425</v>
      </c>
      <c r="O98" s="288">
        <v>1065</v>
      </c>
      <c r="P98" s="289">
        <v>1360</v>
      </c>
      <c r="Q98" s="287">
        <f>SUM(R98:S98)</f>
        <v>1385</v>
      </c>
      <c r="R98" s="288">
        <v>564</v>
      </c>
      <c r="S98" s="290">
        <v>821</v>
      </c>
    </row>
    <row r="99" spans="1:19" ht="13.5" customHeight="1" x14ac:dyDescent="0.15">
      <c r="A99" s="227" t="s">
        <v>165</v>
      </c>
      <c r="B99" s="285">
        <f>SUM(C99:D99)</f>
        <v>7091</v>
      </c>
      <c r="C99" s="286">
        <f t="shared" si="134"/>
        <v>3039</v>
      </c>
      <c r="D99" s="286">
        <f t="shared" si="134"/>
        <v>4052</v>
      </c>
      <c r="E99" s="287">
        <f>SUM(F99:G99)</f>
        <v>827</v>
      </c>
      <c r="F99" s="288">
        <v>358</v>
      </c>
      <c r="G99" s="289">
        <v>469</v>
      </c>
      <c r="H99" s="287">
        <f>SUM(I99:J99)</f>
        <v>1449</v>
      </c>
      <c r="I99" s="288">
        <v>651</v>
      </c>
      <c r="J99" s="289">
        <v>798</v>
      </c>
      <c r="K99" s="287">
        <f>SUM(L99:M99)</f>
        <v>1343</v>
      </c>
      <c r="L99" s="288">
        <v>602</v>
      </c>
      <c r="M99" s="289">
        <v>741</v>
      </c>
      <c r="N99" s="287">
        <f>SUM(O99:P99)</f>
        <v>2182</v>
      </c>
      <c r="O99" s="288">
        <v>909</v>
      </c>
      <c r="P99" s="289">
        <v>1273</v>
      </c>
      <c r="Q99" s="287">
        <f>SUM(R99:S99)</f>
        <v>1290</v>
      </c>
      <c r="R99" s="288">
        <v>519</v>
      </c>
      <c r="S99" s="290">
        <v>771</v>
      </c>
    </row>
    <row r="100" spans="1:19" ht="13.5" customHeight="1" x14ac:dyDescent="0.15">
      <c r="A100" s="227" t="s">
        <v>167</v>
      </c>
      <c r="B100" s="285">
        <f>SUM(C100:D100)</f>
        <v>9738</v>
      </c>
      <c r="C100" s="286">
        <f t="shared" si="134"/>
        <v>4219</v>
      </c>
      <c r="D100" s="286">
        <f t="shared" si="134"/>
        <v>5519</v>
      </c>
      <c r="E100" s="287">
        <f>SUM(F100:G100)</f>
        <v>1120</v>
      </c>
      <c r="F100" s="288">
        <v>497</v>
      </c>
      <c r="G100" s="289">
        <v>623</v>
      </c>
      <c r="H100" s="287">
        <f>SUM(I100:J100)</f>
        <v>1946</v>
      </c>
      <c r="I100" s="288">
        <v>815</v>
      </c>
      <c r="J100" s="289">
        <v>1131</v>
      </c>
      <c r="K100" s="287">
        <f>SUM(L100:M100)</f>
        <v>1778</v>
      </c>
      <c r="L100" s="288">
        <v>816</v>
      </c>
      <c r="M100" s="289">
        <v>962</v>
      </c>
      <c r="N100" s="287">
        <f>SUM(O100:P100)</f>
        <v>3086</v>
      </c>
      <c r="O100" s="288">
        <v>1377</v>
      </c>
      <c r="P100" s="289">
        <v>1709</v>
      </c>
      <c r="Q100" s="287">
        <f>SUM(R100:S100)</f>
        <v>1808</v>
      </c>
      <c r="R100" s="288">
        <v>714</v>
      </c>
      <c r="S100" s="290">
        <v>1094</v>
      </c>
    </row>
    <row r="101" spans="1:19" ht="13.5" customHeight="1" x14ac:dyDescent="0.15">
      <c r="A101" s="227" t="s">
        <v>176</v>
      </c>
      <c r="B101" s="285">
        <f>SUM(C101:D101)</f>
        <v>7523</v>
      </c>
      <c r="C101" s="286">
        <f t="shared" si="134"/>
        <v>3051</v>
      </c>
      <c r="D101" s="286">
        <f t="shared" si="134"/>
        <v>4472</v>
      </c>
      <c r="E101" s="287">
        <f>SUM(F101:G101)</f>
        <v>907</v>
      </c>
      <c r="F101" s="288">
        <v>393</v>
      </c>
      <c r="G101" s="289">
        <v>514</v>
      </c>
      <c r="H101" s="287">
        <f>SUM(I101:J101)</f>
        <v>1512</v>
      </c>
      <c r="I101" s="288">
        <v>633</v>
      </c>
      <c r="J101" s="289">
        <v>879</v>
      </c>
      <c r="K101" s="287">
        <f>SUM(L101:M101)</f>
        <v>1374</v>
      </c>
      <c r="L101" s="288">
        <v>582</v>
      </c>
      <c r="M101" s="289">
        <v>792</v>
      </c>
      <c r="N101" s="287">
        <f>SUM(O101:P101)</f>
        <v>2267</v>
      </c>
      <c r="O101" s="288">
        <v>921</v>
      </c>
      <c r="P101" s="289">
        <v>1346</v>
      </c>
      <c r="Q101" s="287">
        <f>SUM(R101:S101)</f>
        <v>1463</v>
      </c>
      <c r="R101" s="288">
        <v>522</v>
      </c>
      <c r="S101" s="290">
        <v>941</v>
      </c>
    </row>
    <row r="102" spans="1:19" s="171" customFormat="1" ht="13.5" customHeight="1" x14ac:dyDescent="0.15">
      <c r="A102" s="229" t="s">
        <v>100</v>
      </c>
      <c r="B102" s="276">
        <f t="shared" ref="B102" si="135">SUM(E102,H102,K102,N102,Q102)</f>
        <v>26441</v>
      </c>
      <c r="C102" s="277">
        <f t="shared" ref="C102" si="136">SUM(F102,I102,L102,O102,R102)</f>
        <v>9996</v>
      </c>
      <c r="D102" s="277">
        <f t="shared" ref="D102" si="137">SUM(G102,J102,M102,P102,S102)</f>
        <v>16445</v>
      </c>
      <c r="E102" s="281">
        <f t="shared" ref="E102:S102" si="138">SUM(E103:E107)</f>
        <v>3195</v>
      </c>
      <c r="F102" s="282">
        <f t="shared" si="138"/>
        <v>1398</v>
      </c>
      <c r="G102" s="283">
        <f t="shared" si="138"/>
        <v>1797</v>
      </c>
      <c r="H102" s="281">
        <f t="shared" ref="H102" si="139">SUM(H103:H107)</f>
        <v>5339</v>
      </c>
      <c r="I102" s="282">
        <f t="shared" si="138"/>
        <v>2050</v>
      </c>
      <c r="J102" s="283">
        <f t="shared" si="138"/>
        <v>3289</v>
      </c>
      <c r="K102" s="281">
        <f t="shared" ref="K102" si="140">SUM(K103:K107)</f>
        <v>4822</v>
      </c>
      <c r="L102" s="282">
        <f t="shared" si="138"/>
        <v>1885</v>
      </c>
      <c r="M102" s="283">
        <f t="shared" si="138"/>
        <v>2937</v>
      </c>
      <c r="N102" s="281">
        <f t="shared" ref="N102" si="141">SUM(N103:N107)</f>
        <v>8001</v>
      </c>
      <c r="O102" s="282">
        <f t="shared" si="138"/>
        <v>3038</v>
      </c>
      <c r="P102" s="283">
        <f t="shared" si="138"/>
        <v>4963</v>
      </c>
      <c r="Q102" s="281">
        <f t="shared" ref="Q102" si="142">SUM(Q103:Q107)</f>
        <v>5084</v>
      </c>
      <c r="R102" s="282">
        <f t="shared" si="138"/>
        <v>1625</v>
      </c>
      <c r="S102" s="284">
        <f t="shared" si="138"/>
        <v>3459</v>
      </c>
    </row>
    <row r="103" spans="1:19" ht="13.5" customHeight="1" x14ac:dyDescent="0.15">
      <c r="A103" s="227" t="s">
        <v>163</v>
      </c>
      <c r="B103" s="285">
        <f>SUM(C103:D103)</f>
        <v>6262</v>
      </c>
      <c r="C103" s="286">
        <f t="shared" ref="C103:D107" si="143">F103+I103+L103+O103+R103</f>
        <v>2442</v>
      </c>
      <c r="D103" s="286">
        <f t="shared" si="143"/>
        <v>3820</v>
      </c>
      <c r="E103" s="287">
        <f>SUM(F103:G103)</f>
        <v>768</v>
      </c>
      <c r="F103" s="288">
        <v>329</v>
      </c>
      <c r="G103" s="289">
        <v>439</v>
      </c>
      <c r="H103" s="287">
        <f>SUM(I103:J103)</f>
        <v>1267</v>
      </c>
      <c r="I103" s="288">
        <v>517</v>
      </c>
      <c r="J103" s="289">
        <v>750</v>
      </c>
      <c r="K103" s="287">
        <f>SUM(L103:M103)</f>
        <v>1152</v>
      </c>
      <c r="L103" s="288">
        <v>472</v>
      </c>
      <c r="M103" s="289">
        <v>680</v>
      </c>
      <c r="N103" s="287">
        <f>SUM(O103:P103)</f>
        <v>1900</v>
      </c>
      <c r="O103" s="288">
        <v>721</v>
      </c>
      <c r="P103" s="289">
        <v>1179</v>
      </c>
      <c r="Q103" s="287">
        <f>SUM(R103:S103)</f>
        <v>1175</v>
      </c>
      <c r="R103" s="288">
        <v>403</v>
      </c>
      <c r="S103" s="290">
        <v>772</v>
      </c>
    </row>
    <row r="104" spans="1:19" ht="13.5" customHeight="1" x14ac:dyDescent="0.15">
      <c r="A104" s="227" t="s">
        <v>162</v>
      </c>
      <c r="B104" s="285">
        <f>SUM(C104:D104)</f>
        <v>6035</v>
      </c>
      <c r="C104" s="286">
        <f t="shared" si="143"/>
        <v>2371</v>
      </c>
      <c r="D104" s="286">
        <f t="shared" si="143"/>
        <v>3664</v>
      </c>
      <c r="E104" s="287">
        <f>SUM(F104:G104)</f>
        <v>721</v>
      </c>
      <c r="F104" s="288">
        <v>315</v>
      </c>
      <c r="G104" s="289">
        <v>406</v>
      </c>
      <c r="H104" s="287">
        <f>SUM(I104:J104)</f>
        <v>1256</v>
      </c>
      <c r="I104" s="288">
        <v>494</v>
      </c>
      <c r="J104" s="289">
        <v>762</v>
      </c>
      <c r="K104" s="287">
        <f>SUM(L104:M104)</f>
        <v>1106</v>
      </c>
      <c r="L104" s="288">
        <v>463</v>
      </c>
      <c r="M104" s="289">
        <v>643</v>
      </c>
      <c r="N104" s="287">
        <f>SUM(O104:P104)</f>
        <v>1815</v>
      </c>
      <c r="O104" s="288">
        <v>725</v>
      </c>
      <c r="P104" s="289">
        <v>1090</v>
      </c>
      <c r="Q104" s="287">
        <f>SUM(R104:S104)</f>
        <v>1137</v>
      </c>
      <c r="R104" s="288">
        <v>374</v>
      </c>
      <c r="S104" s="290">
        <v>763</v>
      </c>
    </row>
    <row r="105" spans="1:19" ht="13.5" customHeight="1" x14ac:dyDescent="0.15">
      <c r="A105" s="227" t="s">
        <v>160</v>
      </c>
      <c r="B105" s="285">
        <f>SUM(C105:D105)</f>
        <v>5388</v>
      </c>
      <c r="C105" s="286">
        <f t="shared" si="143"/>
        <v>2069</v>
      </c>
      <c r="D105" s="286">
        <f t="shared" si="143"/>
        <v>3319</v>
      </c>
      <c r="E105" s="287">
        <f>SUM(F105:G105)</f>
        <v>625</v>
      </c>
      <c r="F105" s="288">
        <v>280</v>
      </c>
      <c r="G105" s="289">
        <v>345</v>
      </c>
      <c r="H105" s="287">
        <f>SUM(I105:J105)</f>
        <v>1077</v>
      </c>
      <c r="I105" s="288">
        <v>398</v>
      </c>
      <c r="J105" s="289">
        <v>679</v>
      </c>
      <c r="K105" s="287">
        <f>SUM(L105:M105)</f>
        <v>974</v>
      </c>
      <c r="L105" s="288">
        <v>406</v>
      </c>
      <c r="M105" s="289">
        <v>568</v>
      </c>
      <c r="N105" s="287">
        <f>SUM(O105:P105)</f>
        <v>1665</v>
      </c>
      <c r="O105" s="288">
        <v>639</v>
      </c>
      <c r="P105" s="289">
        <v>1026</v>
      </c>
      <c r="Q105" s="287">
        <f>SUM(R105:S105)</f>
        <v>1047</v>
      </c>
      <c r="R105" s="288">
        <v>346</v>
      </c>
      <c r="S105" s="290">
        <v>701</v>
      </c>
    </row>
    <row r="106" spans="1:19" ht="13.5" customHeight="1" x14ac:dyDescent="0.15">
      <c r="A106" s="227" t="s">
        <v>161</v>
      </c>
      <c r="B106" s="285">
        <f>SUM(C106:D106)</f>
        <v>4810</v>
      </c>
      <c r="C106" s="286">
        <f t="shared" si="143"/>
        <v>1756</v>
      </c>
      <c r="D106" s="286">
        <f t="shared" si="143"/>
        <v>3054</v>
      </c>
      <c r="E106" s="287">
        <f>SUM(F106:G106)</f>
        <v>561</v>
      </c>
      <c r="F106" s="288">
        <v>242</v>
      </c>
      <c r="G106" s="289">
        <v>319</v>
      </c>
      <c r="H106" s="287">
        <f>SUM(I106:J106)</f>
        <v>946</v>
      </c>
      <c r="I106" s="288">
        <v>357</v>
      </c>
      <c r="J106" s="289">
        <v>589</v>
      </c>
      <c r="K106" s="287">
        <f>SUM(L106:M106)</f>
        <v>888</v>
      </c>
      <c r="L106" s="288">
        <v>305</v>
      </c>
      <c r="M106" s="289">
        <v>583</v>
      </c>
      <c r="N106" s="287">
        <f>SUM(O106:P106)</f>
        <v>1438</v>
      </c>
      <c r="O106" s="288">
        <v>555</v>
      </c>
      <c r="P106" s="289">
        <v>883</v>
      </c>
      <c r="Q106" s="287">
        <f>SUM(R106:S106)</f>
        <v>977</v>
      </c>
      <c r="R106" s="288">
        <v>297</v>
      </c>
      <c r="S106" s="290">
        <v>680</v>
      </c>
    </row>
    <row r="107" spans="1:19" ht="13.5" customHeight="1" x14ac:dyDescent="0.15">
      <c r="A107" s="227" t="s">
        <v>155</v>
      </c>
      <c r="B107" s="285">
        <f>SUM(C107:D107)</f>
        <v>3946</v>
      </c>
      <c r="C107" s="286">
        <f t="shared" si="143"/>
        <v>1358</v>
      </c>
      <c r="D107" s="286">
        <f t="shared" si="143"/>
        <v>2588</v>
      </c>
      <c r="E107" s="287">
        <f>SUM(F107:G107)</f>
        <v>520</v>
      </c>
      <c r="F107" s="288">
        <v>232</v>
      </c>
      <c r="G107" s="289">
        <v>288</v>
      </c>
      <c r="H107" s="287">
        <f>SUM(I107:J107)</f>
        <v>793</v>
      </c>
      <c r="I107" s="288">
        <v>284</v>
      </c>
      <c r="J107" s="289">
        <v>509</v>
      </c>
      <c r="K107" s="287">
        <f>SUM(L107:M107)</f>
        <v>702</v>
      </c>
      <c r="L107" s="288">
        <v>239</v>
      </c>
      <c r="M107" s="289">
        <v>463</v>
      </c>
      <c r="N107" s="287">
        <f>SUM(O107:P107)</f>
        <v>1183</v>
      </c>
      <c r="O107" s="288">
        <v>398</v>
      </c>
      <c r="P107" s="289">
        <v>785</v>
      </c>
      <c r="Q107" s="287">
        <f>SUM(R107:S107)</f>
        <v>748</v>
      </c>
      <c r="R107" s="288">
        <v>205</v>
      </c>
      <c r="S107" s="290">
        <v>543</v>
      </c>
    </row>
    <row r="108" spans="1:19" s="171" customFormat="1" ht="13.5" customHeight="1" x14ac:dyDescent="0.15">
      <c r="A108" s="229" t="s">
        <v>107</v>
      </c>
      <c r="B108" s="276">
        <f t="shared" ref="B108" si="144">SUM(E108,H108,K108,N108,Q108)</f>
        <v>13230</v>
      </c>
      <c r="C108" s="277">
        <f t="shared" ref="C108" si="145">SUM(F108,I108,L108,O108,R108)</f>
        <v>3999</v>
      </c>
      <c r="D108" s="277">
        <f t="shared" ref="D108" si="146">SUM(G108,J108,M108,P108,S108)</f>
        <v>9231</v>
      </c>
      <c r="E108" s="281">
        <f t="shared" ref="E108:S108" si="147">SUM(E109:E113)</f>
        <v>1500</v>
      </c>
      <c r="F108" s="282">
        <f t="shared" si="147"/>
        <v>563</v>
      </c>
      <c r="G108" s="283">
        <f t="shared" si="147"/>
        <v>937</v>
      </c>
      <c r="H108" s="281">
        <f t="shared" ref="H108" si="148">SUM(H109:H113)</f>
        <v>2672</v>
      </c>
      <c r="I108" s="282">
        <f t="shared" si="147"/>
        <v>835</v>
      </c>
      <c r="J108" s="283">
        <f t="shared" si="147"/>
        <v>1837</v>
      </c>
      <c r="K108" s="281">
        <f t="shared" ref="K108" si="149">SUM(K109:K113)</f>
        <v>2412</v>
      </c>
      <c r="L108" s="282">
        <f t="shared" si="147"/>
        <v>747</v>
      </c>
      <c r="M108" s="283">
        <f t="shared" si="147"/>
        <v>1665</v>
      </c>
      <c r="N108" s="281">
        <f t="shared" ref="N108" si="150">SUM(N109:N113)</f>
        <v>4031</v>
      </c>
      <c r="O108" s="282">
        <f t="shared" si="147"/>
        <v>1200</v>
      </c>
      <c r="P108" s="283">
        <f t="shared" si="147"/>
        <v>2831</v>
      </c>
      <c r="Q108" s="281">
        <f t="shared" ref="Q108" si="151">SUM(Q109:Q113)</f>
        <v>2615</v>
      </c>
      <c r="R108" s="282">
        <f t="shared" si="147"/>
        <v>654</v>
      </c>
      <c r="S108" s="284">
        <f t="shared" si="147"/>
        <v>1961</v>
      </c>
    </row>
    <row r="109" spans="1:19" ht="13.5" customHeight="1" x14ac:dyDescent="0.15">
      <c r="A109" s="227" t="s">
        <v>153</v>
      </c>
      <c r="B109" s="285">
        <f>SUM(C109:D109)</f>
        <v>3730</v>
      </c>
      <c r="C109" s="286">
        <f t="shared" ref="C109:D113" si="152">F109+I109+L109+O109+R109</f>
        <v>1220</v>
      </c>
      <c r="D109" s="286">
        <f t="shared" si="152"/>
        <v>2510</v>
      </c>
      <c r="E109" s="287">
        <f>SUM(F109:G109)</f>
        <v>405</v>
      </c>
      <c r="F109" s="288">
        <v>152</v>
      </c>
      <c r="G109" s="289">
        <v>253</v>
      </c>
      <c r="H109" s="287">
        <f>SUM(I109:J109)</f>
        <v>746</v>
      </c>
      <c r="I109" s="288">
        <v>271</v>
      </c>
      <c r="J109" s="289">
        <v>475</v>
      </c>
      <c r="K109" s="287">
        <f>SUM(L109:M109)</f>
        <v>689</v>
      </c>
      <c r="L109" s="288">
        <v>232</v>
      </c>
      <c r="M109" s="289">
        <v>457</v>
      </c>
      <c r="N109" s="287">
        <f>SUM(O109:P109)</f>
        <v>1124</v>
      </c>
      <c r="O109" s="288">
        <v>353</v>
      </c>
      <c r="P109" s="289">
        <v>771</v>
      </c>
      <c r="Q109" s="287">
        <f>SUM(R109:S109)</f>
        <v>766</v>
      </c>
      <c r="R109" s="288">
        <v>212</v>
      </c>
      <c r="S109" s="290">
        <v>554</v>
      </c>
    </row>
    <row r="110" spans="1:19" ht="13.5" customHeight="1" x14ac:dyDescent="0.15">
      <c r="A110" s="227" t="s">
        <v>164</v>
      </c>
      <c r="B110" s="285">
        <f>SUM(C110:D110)</f>
        <v>3291</v>
      </c>
      <c r="C110" s="286">
        <f t="shared" si="152"/>
        <v>1046</v>
      </c>
      <c r="D110" s="286">
        <f t="shared" si="152"/>
        <v>2245</v>
      </c>
      <c r="E110" s="287">
        <f>SUM(F110:G110)</f>
        <v>383</v>
      </c>
      <c r="F110" s="288">
        <v>155</v>
      </c>
      <c r="G110" s="289">
        <v>228</v>
      </c>
      <c r="H110" s="287">
        <f>SUM(I110:J110)</f>
        <v>635</v>
      </c>
      <c r="I110" s="288">
        <v>202</v>
      </c>
      <c r="J110" s="289">
        <v>433</v>
      </c>
      <c r="K110" s="287">
        <f>SUM(L110:M110)</f>
        <v>604</v>
      </c>
      <c r="L110" s="288">
        <v>188</v>
      </c>
      <c r="M110" s="289">
        <v>416</v>
      </c>
      <c r="N110" s="287">
        <f>SUM(O110:P110)</f>
        <v>1021</v>
      </c>
      <c r="O110" s="288">
        <v>318</v>
      </c>
      <c r="P110" s="289">
        <v>703</v>
      </c>
      <c r="Q110" s="287">
        <f>SUM(R110:S110)</f>
        <v>648</v>
      </c>
      <c r="R110" s="288">
        <v>183</v>
      </c>
      <c r="S110" s="290">
        <v>465</v>
      </c>
    </row>
    <row r="111" spans="1:19" ht="13.5" customHeight="1" x14ac:dyDescent="0.15">
      <c r="A111" s="227" t="s">
        <v>159</v>
      </c>
      <c r="B111" s="285">
        <f>SUM(C111:D111)</f>
        <v>2490</v>
      </c>
      <c r="C111" s="286">
        <f t="shared" si="152"/>
        <v>725</v>
      </c>
      <c r="D111" s="286">
        <f t="shared" si="152"/>
        <v>1765</v>
      </c>
      <c r="E111" s="287">
        <f>SUM(F111:G111)</f>
        <v>283</v>
      </c>
      <c r="F111" s="288">
        <v>108</v>
      </c>
      <c r="G111" s="289">
        <v>175</v>
      </c>
      <c r="H111" s="287">
        <f>SUM(I111:J111)</f>
        <v>547</v>
      </c>
      <c r="I111" s="288">
        <v>154</v>
      </c>
      <c r="J111" s="289">
        <v>393</v>
      </c>
      <c r="K111" s="287">
        <f>SUM(L111:M111)</f>
        <v>464</v>
      </c>
      <c r="L111" s="288">
        <v>137</v>
      </c>
      <c r="M111" s="289">
        <v>327</v>
      </c>
      <c r="N111" s="287">
        <f>SUM(O111:P111)</f>
        <v>740</v>
      </c>
      <c r="O111" s="288">
        <v>215</v>
      </c>
      <c r="P111" s="289">
        <v>525</v>
      </c>
      <c r="Q111" s="287">
        <f>SUM(R111:S111)</f>
        <v>456</v>
      </c>
      <c r="R111" s="288">
        <v>111</v>
      </c>
      <c r="S111" s="290">
        <v>345</v>
      </c>
    </row>
    <row r="112" spans="1:19" ht="13.5" customHeight="1" x14ac:dyDescent="0.15">
      <c r="A112" s="227" t="s">
        <v>147</v>
      </c>
      <c r="B112" s="285">
        <f>SUM(C112:D112)</f>
        <v>2077</v>
      </c>
      <c r="C112" s="286">
        <f t="shared" si="152"/>
        <v>582</v>
      </c>
      <c r="D112" s="286">
        <f t="shared" si="152"/>
        <v>1495</v>
      </c>
      <c r="E112" s="287">
        <f>SUM(F112:G112)</f>
        <v>246</v>
      </c>
      <c r="F112" s="288">
        <v>85</v>
      </c>
      <c r="G112" s="289">
        <v>161</v>
      </c>
      <c r="H112" s="287">
        <f>SUM(I112:J112)</f>
        <v>424</v>
      </c>
      <c r="I112" s="288">
        <v>118</v>
      </c>
      <c r="J112" s="289">
        <v>306</v>
      </c>
      <c r="K112" s="287">
        <f>SUM(L112:M112)</f>
        <v>387</v>
      </c>
      <c r="L112" s="288">
        <v>118</v>
      </c>
      <c r="M112" s="289">
        <v>269</v>
      </c>
      <c r="N112" s="287">
        <f>SUM(O112:P112)</f>
        <v>602</v>
      </c>
      <c r="O112" s="288">
        <v>174</v>
      </c>
      <c r="P112" s="289">
        <v>428</v>
      </c>
      <c r="Q112" s="287">
        <f>SUM(R112:S112)</f>
        <v>418</v>
      </c>
      <c r="R112" s="288">
        <v>87</v>
      </c>
      <c r="S112" s="290">
        <v>331</v>
      </c>
    </row>
    <row r="113" spans="1:19" ht="13.5" customHeight="1" x14ac:dyDescent="0.15">
      <c r="A113" s="227" t="s">
        <v>157</v>
      </c>
      <c r="B113" s="285">
        <f>SUM(C113:D113)</f>
        <v>1642</v>
      </c>
      <c r="C113" s="286">
        <f t="shared" si="152"/>
        <v>426</v>
      </c>
      <c r="D113" s="286">
        <f t="shared" si="152"/>
        <v>1216</v>
      </c>
      <c r="E113" s="287">
        <f>SUM(F113:G113)</f>
        <v>183</v>
      </c>
      <c r="F113" s="288">
        <v>63</v>
      </c>
      <c r="G113" s="289">
        <v>120</v>
      </c>
      <c r="H113" s="287">
        <f>SUM(I113:J113)</f>
        <v>320</v>
      </c>
      <c r="I113" s="288">
        <v>90</v>
      </c>
      <c r="J113" s="289">
        <v>230</v>
      </c>
      <c r="K113" s="287">
        <f>SUM(L113:M113)</f>
        <v>268</v>
      </c>
      <c r="L113" s="288">
        <v>72</v>
      </c>
      <c r="M113" s="289">
        <v>196</v>
      </c>
      <c r="N113" s="287">
        <f>SUM(O113:P113)</f>
        <v>544</v>
      </c>
      <c r="O113" s="288">
        <v>140</v>
      </c>
      <c r="P113" s="289">
        <v>404</v>
      </c>
      <c r="Q113" s="287">
        <f>SUM(R113:S113)</f>
        <v>327</v>
      </c>
      <c r="R113" s="288">
        <v>61</v>
      </c>
      <c r="S113" s="290">
        <v>266</v>
      </c>
    </row>
    <row r="114" spans="1:19" s="171" customFormat="1" ht="13.5" customHeight="1" x14ac:dyDescent="0.15">
      <c r="A114" s="229" t="s">
        <v>116</v>
      </c>
      <c r="B114" s="276">
        <f t="shared" ref="B114" si="153">SUM(E114,H114,K114,N114,Q114)</f>
        <v>4787</v>
      </c>
      <c r="C114" s="277">
        <f t="shared" ref="C114" si="154">SUM(F114,I114,L114,O114,R114)</f>
        <v>1077</v>
      </c>
      <c r="D114" s="277">
        <f t="shared" ref="D114" si="155">SUM(G114,J114,M114,P114,S114)</f>
        <v>3710</v>
      </c>
      <c r="E114" s="281">
        <f t="shared" ref="E114:S114" si="156">SUM(E115:E119)</f>
        <v>526</v>
      </c>
      <c r="F114" s="282">
        <f t="shared" si="156"/>
        <v>157</v>
      </c>
      <c r="G114" s="283">
        <f t="shared" si="156"/>
        <v>369</v>
      </c>
      <c r="H114" s="281">
        <f t="shared" ref="H114" si="157">SUM(H115:H119)</f>
        <v>979</v>
      </c>
      <c r="I114" s="282">
        <f t="shared" si="156"/>
        <v>239</v>
      </c>
      <c r="J114" s="283">
        <f t="shared" si="156"/>
        <v>740</v>
      </c>
      <c r="K114" s="281">
        <f t="shared" ref="K114" si="158">SUM(K115:K119)</f>
        <v>908</v>
      </c>
      <c r="L114" s="282">
        <f t="shared" si="156"/>
        <v>200</v>
      </c>
      <c r="M114" s="283">
        <f t="shared" si="156"/>
        <v>708</v>
      </c>
      <c r="N114" s="281">
        <f t="shared" ref="N114" si="159">SUM(N115:N119)</f>
        <v>1412</v>
      </c>
      <c r="O114" s="282">
        <f t="shared" si="156"/>
        <v>298</v>
      </c>
      <c r="P114" s="283">
        <f t="shared" si="156"/>
        <v>1114</v>
      </c>
      <c r="Q114" s="281">
        <f t="shared" ref="Q114" si="160">SUM(Q115:Q119)</f>
        <v>962</v>
      </c>
      <c r="R114" s="282">
        <f t="shared" si="156"/>
        <v>183</v>
      </c>
      <c r="S114" s="284">
        <f t="shared" si="156"/>
        <v>779</v>
      </c>
    </row>
    <row r="115" spans="1:19" ht="13.5" customHeight="1" x14ac:dyDescent="0.15">
      <c r="A115" s="227" t="s">
        <v>150</v>
      </c>
      <c r="B115" s="285">
        <f>SUM(C115:D115)</f>
        <v>1512</v>
      </c>
      <c r="C115" s="286">
        <f t="shared" ref="C115:D119" si="161">F115+I115+L115+O115+R115</f>
        <v>331</v>
      </c>
      <c r="D115" s="286">
        <f t="shared" si="161"/>
        <v>1181</v>
      </c>
      <c r="E115" s="287">
        <f>SUM(F115:G115)</f>
        <v>151</v>
      </c>
      <c r="F115" s="288">
        <v>41</v>
      </c>
      <c r="G115" s="289">
        <v>110</v>
      </c>
      <c r="H115" s="287">
        <f>SUM(I115:J115)</f>
        <v>289</v>
      </c>
      <c r="I115" s="288">
        <v>72</v>
      </c>
      <c r="J115" s="289">
        <v>217</v>
      </c>
      <c r="K115" s="287">
        <f>SUM(L115:M115)</f>
        <v>278</v>
      </c>
      <c r="L115" s="288">
        <v>67</v>
      </c>
      <c r="M115" s="289">
        <v>211</v>
      </c>
      <c r="N115" s="287">
        <f>SUM(O115:P115)</f>
        <v>458</v>
      </c>
      <c r="O115" s="288">
        <v>90</v>
      </c>
      <c r="P115" s="289">
        <v>368</v>
      </c>
      <c r="Q115" s="287">
        <f>SUM(R115:S115)</f>
        <v>336</v>
      </c>
      <c r="R115" s="288">
        <v>61</v>
      </c>
      <c r="S115" s="290">
        <v>275</v>
      </c>
    </row>
    <row r="116" spans="1:19" ht="13.5" customHeight="1" x14ac:dyDescent="0.15">
      <c r="A116" s="227" t="s">
        <v>171</v>
      </c>
      <c r="B116" s="285">
        <f>SUM(C116:D116)</f>
        <v>1261</v>
      </c>
      <c r="C116" s="286">
        <f t="shared" si="161"/>
        <v>327</v>
      </c>
      <c r="D116" s="286">
        <f t="shared" si="161"/>
        <v>934</v>
      </c>
      <c r="E116" s="287">
        <f>SUM(F116:G116)</f>
        <v>150</v>
      </c>
      <c r="F116" s="288">
        <v>52</v>
      </c>
      <c r="G116" s="289">
        <v>98</v>
      </c>
      <c r="H116" s="287">
        <f>SUM(I116:J116)</f>
        <v>280</v>
      </c>
      <c r="I116" s="288">
        <v>75</v>
      </c>
      <c r="J116" s="289">
        <v>205</v>
      </c>
      <c r="K116" s="287">
        <f>SUM(L116:M116)</f>
        <v>247</v>
      </c>
      <c r="L116" s="288">
        <v>62</v>
      </c>
      <c r="M116" s="289">
        <v>185</v>
      </c>
      <c r="N116" s="287">
        <f>SUM(O116:P116)</f>
        <v>341</v>
      </c>
      <c r="O116" s="288">
        <v>87</v>
      </c>
      <c r="P116" s="289">
        <v>254</v>
      </c>
      <c r="Q116" s="287">
        <f>SUM(R116:S116)</f>
        <v>243</v>
      </c>
      <c r="R116" s="288">
        <v>51</v>
      </c>
      <c r="S116" s="290">
        <v>192</v>
      </c>
    </row>
    <row r="117" spans="1:19" ht="13.5" customHeight="1" x14ac:dyDescent="0.15">
      <c r="A117" s="227" t="s">
        <v>158</v>
      </c>
      <c r="B117" s="285">
        <f>SUM(C117:D117)</f>
        <v>867</v>
      </c>
      <c r="C117" s="286">
        <f t="shared" si="161"/>
        <v>183</v>
      </c>
      <c r="D117" s="286">
        <f t="shared" si="161"/>
        <v>684</v>
      </c>
      <c r="E117" s="287">
        <f>SUM(F117:G117)</f>
        <v>93</v>
      </c>
      <c r="F117" s="288">
        <v>30</v>
      </c>
      <c r="G117" s="289">
        <v>63</v>
      </c>
      <c r="H117" s="287">
        <f>SUM(I117:J117)</f>
        <v>180</v>
      </c>
      <c r="I117" s="288">
        <v>40</v>
      </c>
      <c r="J117" s="289">
        <v>140</v>
      </c>
      <c r="K117" s="287">
        <f>SUM(L117:M117)</f>
        <v>160</v>
      </c>
      <c r="L117" s="288">
        <v>35</v>
      </c>
      <c r="M117" s="289">
        <v>125</v>
      </c>
      <c r="N117" s="287">
        <f>SUM(O117:P117)</f>
        <v>267</v>
      </c>
      <c r="O117" s="288">
        <v>47</v>
      </c>
      <c r="P117" s="289">
        <v>220</v>
      </c>
      <c r="Q117" s="287">
        <f>SUM(R117:S117)</f>
        <v>167</v>
      </c>
      <c r="R117" s="288">
        <v>31</v>
      </c>
      <c r="S117" s="290">
        <v>136</v>
      </c>
    </row>
    <row r="118" spans="1:19" ht="13.5" customHeight="1" x14ac:dyDescent="0.15">
      <c r="A118" s="227" t="s">
        <v>154</v>
      </c>
      <c r="B118" s="285">
        <f>SUM(C118:D118)</f>
        <v>666</v>
      </c>
      <c r="C118" s="286">
        <f t="shared" si="161"/>
        <v>143</v>
      </c>
      <c r="D118" s="286">
        <f t="shared" si="161"/>
        <v>523</v>
      </c>
      <c r="E118" s="287">
        <f>SUM(F118:G118)</f>
        <v>82</v>
      </c>
      <c r="F118" s="288">
        <v>18</v>
      </c>
      <c r="G118" s="289">
        <v>64</v>
      </c>
      <c r="H118" s="287">
        <f>SUM(I118:J118)</f>
        <v>130</v>
      </c>
      <c r="I118" s="288">
        <v>36</v>
      </c>
      <c r="J118" s="289">
        <v>94</v>
      </c>
      <c r="K118" s="287">
        <f>SUM(L118:M118)</f>
        <v>132</v>
      </c>
      <c r="L118" s="288">
        <v>23</v>
      </c>
      <c r="M118" s="289">
        <v>109</v>
      </c>
      <c r="N118" s="287">
        <f>SUM(O118:P118)</f>
        <v>194</v>
      </c>
      <c r="O118" s="288">
        <v>43</v>
      </c>
      <c r="P118" s="289">
        <v>151</v>
      </c>
      <c r="Q118" s="287">
        <f>SUM(R118:S118)</f>
        <v>128</v>
      </c>
      <c r="R118" s="288">
        <v>23</v>
      </c>
      <c r="S118" s="290">
        <v>105</v>
      </c>
    </row>
    <row r="119" spans="1:19" ht="13.5" customHeight="1" x14ac:dyDescent="0.15">
      <c r="A119" s="227" t="s">
        <v>148</v>
      </c>
      <c r="B119" s="285">
        <f>SUM(C119:D119)</f>
        <v>481</v>
      </c>
      <c r="C119" s="286">
        <f t="shared" si="161"/>
        <v>93</v>
      </c>
      <c r="D119" s="286">
        <f t="shared" si="161"/>
        <v>388</v>
      </c>
      <c r="E119" s="287">
        <f>SUM(F119:G119)</f>
        <v>50</v>
      </c>
      <c r="F119" s="288">
        <v>16</v>
      </c>
      <c r="G119" s="289">
        <v>34</v>
      </c>
      <c r="H119" s="287">
        <f>SUM(I119:J119)</f>
        <v>100</v>
      </c>
      <c r="I119" s="288">
        <v>16</v>
      </c>
      <c r="J119" s="289">
        <v>84</v>
      </c>
      <c r="K119" s="287">
        <f>SUM(L119:M119)</f>
        <v>91</v>
      </c>
      <c r="L119" s="288">
        <v>13</v>
      </c>
      <c r="M119" s="289">
        <v>78</v>
      </c>
      <c r="N119" s="287">
        <f>SUM(O119:P119)</f>
        <v>152</v>
      </c>
      <c r="O119" s="288">
        <v>31</v>
      </c>
      <c r="P119" s="289">
        <v>121</v>
      </c>
      <c r="Q119" s="287">
        <f>SUM(R119:S119)</f>
        <v>88</v>
      </c>
      <c r="R119" s="288">
        <v>17</v>
      </c>
      <c r="S119" s="290">
        <v>71</v>
      </c>
    </row>
    <row r="120" spans="1:19" s="171" customFormat="1" ht="13.5" customHeight="1" x14ac:dyDescent="0.15">
      <c r="A120" s="229" t="s">
        <v>117</v>
      </c>
      <c r="B120" s="276">
        <f t="shared" ref="B120" si="162">SUM(E120,H120,K120,N120,Q120)</f>
        <v>1088</v>
      </c>
      <c r="C120" s="277">
        <f t="shared" ref="C120" si="163">SUM(F120,I120,L120,O120,R120)</f>
        <v>182</v>
      </c>
      <c r="D120" s="277">
        <f t="shared" ref="D120" si="164">SUM(G120,J120,M120,P120,S120)</f>
        <v>906</v>
      </c>
      <c r="E120" s="281">
        <f t="shared" ref="E120:S120" si="165">SUM(E121:E125)</f>
        <v>126</v>
      </c>
      <c r="F120" s="282">
        <f t="shared" si="165"/>
        <v>28</v>
      </c>
      <c r="G120" s="283">
        <f t="shared" si="165"/>
        <v>98</v>
      </c>
      <c r="H120" s="281">
        <f t="shared" ref="H120" si="166">SUM(H121:H125)</f>
        <v>234</v>
      </c>
      <c r="I120" s="282">
        <f t="shared" si="165"/>
        <v>31</v>
      </c>
      <c r="J120" s="283">
        <f t="shared" si="165"/>
        <v>203</v>
      </c>
      <c r="K120" s="281">
        <f t="shared" ref="K120" si="167">SUM(K121:K125)</f>
        <v>212</v>
      </c>
      <c r="L120" s="282">
        <f t="shared" si="165"/>
        <v>46</v>
      </c>
      <c r="M120" s="283">
        <f t="shared" si="165"/>
        <v>166</v>
      </c>
      <c r="N120" s="281">
        <f t="shared" ref="N120" si="168">SUM(N121:N125)</f>
        <v>306</v>
      </c>
      <c r="O120" s="282">
        <f t="shared" si="165"/>
        <v>44</v>
      </c>
      <c r="P120" s="283">
        <f t="shared" si="165"/>
        <v>262</v>
      </c>
      <c r="Q120" s="281">
        <f t="shared" ref="Q120" si="169">SUM(Q121:Q125)</f>
        <v>210</v>
      </c>
      <c r="R120" s="282">
        <f t="shared" si="165"/>
        <v>33</v>
      </c>
      <c r="S120" s="284">
        <f t="shared" si="165"/>
        <v>177</v>
      </c>
    </row>
    <row r="121" spans="1:19" ht="13.5" customHeight="1" x14ac:dyDescent="0.15">
      <c r="A121" s="227" t="s">
        <v>152</v>
      </c>
      <c r="B121" s="285">
        <f t="shared" ref="B121:B126" si="170">SUM(C121:D121)</f>
        <v>348</v>
      </c>
      <c r="C121" s="286">
        <f t="shared" ref="C121:D126" si="171">F121+I121+L121+O121+R121</f>
        <v>59</v>
      </c>
      <c r="D121" s="286">
        <f t="shared" si="171"/>
        <v>289</v>
      </c>
      <c r="E121" s="287">
        <f t="shared" ref="E121:E126" si="172">SUM(F121:G121)</f>
        <v>39</v>
      </c>
      <c r="F121" s="288">
        <v>10</v>
      </c>
      <c r="G121" s="289">
        <v>29</v>
      </c>
      <c r="H121" s="287">
        <f t="shared" ref="H121:H126" si="173">SUM(I121:J121)</f>
        <v>69</v>
      </c>
      <c r="I121" s="288">
        <v>9</v>
      </c>
      <c r="J121" s="289">
        <v>60</v>
      </c>
      <c r="K121" s="287">
        <f t="shared" ref="K121:K126" si="174">SUM(L121:M121)</f>
        <v>73</v>
      </c>
      <c r="L121" s="288">
        <v>15</v>
      </c>
      <c r="M121" s="289">
        <v>58</v>
      </c>
      <c r="N121" s="287">
        <f t="shared" ref="N121:N126" si="175">SUM(O121:P121)</f>
        <v>98</v>
      </c>
      <c r="O121" s="288">
        <v>16</v>
      </c>
      <c r="P121" s="289">
        <v>82</v>
      </c>
      <c r="Q121" s="287">
        <f t="shared" ref="Q121:Q126" si="176">SUM(R121:S121)</f>
        <v>69</v>
      </c>
      <c r="R121" s="288">
        <v>9</v>
      </c>
      <c r="S121" s="290">
        <v>60</v>
      </c>
    </row>
    <row r="122" spans="1:19" ht="13.5" customHeight="1" x14ac:dyDescent="0.15">
      <c r="A122" s="227" t="s">
        <v>149</v>
      </c>
      <c r="B122" s="285">
        <f t="shared" si="170"/>
        <v>220</v>
      </c>
      <c r="C122" s="286">
        <f t="shared" si="171"/>
        <v>36</v>
      </c>
      <c r="D122" s="286">
        <f t="shared" si="171"/>
        <v>184</v>
      </c>
      <c r="E122" s="287">
        <f t="shared" si="172"/>
        <v>26</v>
      </c>
      <c r="F122" s="288">
        <v>3</v>
      </c>
      <c r="G122" s="289">
        <v>23</v>
      </c>
      <c r="H122" s="287">
        <f t="shared" si="173"/>
        <v>54</v>
      </c>
      <c r="I122" s="288">
        <v>6</v>
      </c>
      <c r="J122" s="289">
        <v>48</v>
      </c>
      <c r="K122" s="287">
        <f t="shared" si="174"/>
        <v>38</v>
      </c>
      <c r="L122" s="288">
        <v>10</v>
      </c>
      <c r="M122" s="289">
        <v>28</v>
      </c>
      <c r="N122" s="287">
        <f t="shared" si="175"/>
        <v>59</v>
      </c>
      <c r="O122" s="288">
        <v>7</v>
      </c>
      <c r="P122" s="289">
        <v>52</v>
      </c>
      <c r="Q122" s="287">
        <f t="shared" si="176"/>
        <v>43</v>
      </c>
      <c r="R122" s="288">
        <v>10</v>
      </c>
      <c r="S122" s="290">
        <v>33</v>
      </c>
    </row>
    <row r="123" spans="1:19" ht="13.5" customHeight="1" x14ac:dyDescent="0.15">
      <c r="A123" s="227" t="s">
        <v>172</v>
      </c>
      <c r="B123" s="285">
        <f t="shared" si="170"/>
        <v>255</v>
      </c>
      <c r="C123" s="286">
        <f t="shared" si="171"/>
        <v>47</v>
      </c>
      <c r="D123" s="286">
        <f t="shared" si="171"/>
        <v>208</v>
      </c>
      <c r="E123" s="287">
        <f t="shared" si="172"/>
        <v>31</v>
      </c>
      <c r="F123" s="288">
        <v>9</v>
      </c>
      <c r="G123" s="289">
        <v>22</v>
      </c>
      <c r="H123" s="287">
        <f t="shared" si="173"/>
        <v>60</v>
      </c>
      <c r="I123" s="288">
        <v>9</v>
      </c>
      <c r="J123" s="289">
        <v>51</v>
      </c>
      <c r="K123" s="287">
        <f t="shared" si="174"/>
        <v>46</v>
      </c>
      <c r="L123" s="288">
        <v>12</v>
      </c>
      <c r="M123" s="289">
        <v>34</v>
      </c>
      <c r="N123" s="287">
        <f t="shared" si="175"/>
        <v>65</v>
      </c>
      <c r="O123" s="288">
        <v>13</v>
      </c>
      <c r="P123" s="289">
        <v>52</v>
      </c>
      <c r="Q123" s="287">
        <f t="shared" si="176"/>
        <v>53</v>
      </c>
      <c r="R123" s="288">
        <v>4</v>
      </c>
      <c r="S123" s="290">
        <v>49</v>
      </c>
    </row>
    <row r="124" spans="1:19" ht="13.5" customHeight="1" x14ac:dyDescent="0.15">
      <c r="A124" s="227" t="s">
        <v>156</v>
      </c>
      <c r="B124" s="285">
        <f t="shared" si="170"/>
        <v>158</v>
      </c>
      <c r="C124" s="286">
        <f t="shared" si="171"/>
        <v>24</v>
      </c>
      <c r="D124" s="286">
        <f t="shared" si="171"/>
        <v>134</v>
      </c>
      <c r="E124" s="287">
        <f t="shared" si="172"/>
        <v>17</v>
      </c>
      <c r="F124" s="288">
        <v>4</v>
      </c>
      <c r="G124" s="289">
        <v>13</v>
      </c>
      <c r="H124" s="287">
        <f t="shared" si="173"/>
        <v>34</v>
      </c>
      <c r="I124" s="288">
        <v>6</v>
      </c>
      <c r="J124" s="289">
        <v>28</v>
      </c>
      <c r="K124" s="287">
        <f t="shared" si="174"/>
        <v>33</v>
      </c>
      <c r="L124" s="288">
        <v>4</v>
      </c>
      <c r="M124" s="289">
        <v>29</v>
      </c>
      <c r="N124" s="287">
        <f t="shared" si="175"/>
        <v>45</v>
      </c>
      <c r="O124" s="288">
        <v>5</v>
      </c>
      <c r="P124" s="289">
        <v>40</v>
      </c>
      <c r="Q124" s="287">
        <f t="shared" si="176"/>
        <v>29</v>
      </c>
      <c r="R124" s="288">
        <v>5</v>
      </c>
      <c r="S124" s="290">
        <v>24</v>
      </c>
    </row>
    <row r="125" spans="1:19" ht="13.5" customHeight="1" x14ac:dyDescent="0.15">
      <c r="A125" s="227" t="s">
        <v>151</v>
      </c>
      <c r="B125" s="285">
        <f t="shared" si="170"/>
        <v>107</v>
      </c>
      <c r="C125" s="286">
        <f t="shared" si="171"/>
        <v>16</v>
      </c>
      <c r="D125" s="286">
        <f t="shared" si="171"/>
        <v>91</v>
      </c>
      <c r="E125" s="287">
        <f t="shared" si="172"/>
        <v>13</v>
      </c>
      <c r="F125" s="288">
        <v>2</v>
      </c>
      <c r="G125" s="289">
        <v>11</v>
      </c>
      <c r="H125" s="287">
        <f t="shared" si="173"/>
        <v>17</v>
      </c>
      <c r="I125" s="288">
        <v>1</v>
      </c>
      <c r="J125" s="289">
        <v>16</v>
      </c>
      <c r="K125" s="287">
        <f t="shared" si="174"/>
        <v>22</v>
      </c>
      <c r="L125" s="288">
        <v>5</v>
      </c>
      <c r="M125" s="289">
        <v>17</v>
      </c>
      <c r="N125" s="287">
        <f t="shared" si="175"/>
        <v>39</v>
      </c>
      <c r="O125" s="288">
        <v>3</v>
      </c>
      <c r="P125" s="289">
        <v>36</v>
      </c>
      <c r="Q125" s="287">
        <f t="shared" si="176"/>
        <v>16</v>
      </c>
      <c r="R125" s="288">
        <v>5</v>
      </c>
      <c r="S125" s="290">
        <v>11</v>
      </c>
    </row>
    <row r="126" spans="1:19" s="171" customFormat="1" ht="13.5" customHeight="1" thickBot="1" x14ac:dyDescent="0.2">
      <c r="A126" s="232" t="s">
        <v>125</v>
      </c>
      <c r="B126" s="291">
        <f t="shared" si="170"/>
        <v>424</v>
      </c>
      <c r="C126" s="292">
        <f t="shared" si="171"/>
        <v>55</v>
      </c>
      <c r="D126" s="293">
        <f t="shared" si="171"/>
        <v>369</v>
      </c>
      <c r="E126" s="294">
        <f t="shared" si="172"/>
        <v>67</v>
      </c>
      <c r="F126" s="295">
        <v>16</v>
      </c>
      <c r="G126" s="296">
        <v>51</v>
      </c>
      <c r="H126" s="294">
        <f t="shared" si="173"/>
        <v>76</v>
      </c>
      <c r="I126" s="295">
        <v>10</v>
      </c>
      <c r="J126" s="296">
        <v>66</v>
      </c>
      <c r="K126" s="294">
        <f t="shared" si="174"/>
        <v>96</v>
      </c>
      <c r="L126" s="295">
        <v>13</v>
      </c>
      <c r="M126" s="296">
        <v>83</v>
      </c>
      <c r="N126" s="294">
        <f t="shared" si="175"/>
        <v>119</v>
      </c>
      <c r="O126" s="295">
        <v>11</v>
      </c>
      <c r="P126" s="296">
        <v>108</v>
      </c>
      <c r="Q126" s="294">
        <f t="shared" si="176"/>
        <v>66</v>
      </c>
      <c r="R126" s="295">
        <v>5</v>
      </c>
      <c r="S126" s="297">
        <v>61</v>
      </c>
    </row>
    <row r="127" spans="1:19" ht="14.25" x14ac:dyDescent="0.15">
      <c r="B127" s="218"/>
      <c r="C127" s="73"/>
      <c r="D127" s="73"/>
    </row>
    <row r="128" spans="1:19" ht="15" thickBot="1" x14ac:dyDescent="0.2">
      <c r="B128" s="218"/>
      <c r="C128" s="73"/>
      <c r="D128" s="73"/>
    </row>
    <row r="129" spans="1:19" s="253" customFormat="1" ht="20.25" customHeight="1" x14ac:dyDescent="0.15">
      <c r="A129" s="252" t="s">
        <v>219</v>
      </c>
      <c r="B129" s="385" t="s">
        <v>368</v>
      </c>
      <c r="C129" s="383"/>
      <c r="D129" s="386"/>
      <c r="E129" s="385" t="s">
        <v>369</v>
      </c>
      <c r="F129" s="383"/>
      <c r="G129" s="383"/>
      <c r="H129" s="385" t="s">
        <v>321</v>
      </c>
      <c r="I129" s="383"/>
      <c r="J129" s="386"/>
      <c r="K129" s="383" t="s">
        <v>327</v>
      </c>
      <c r="L129" s="383"/>
      <c r="M129" s="383"/>
      <c r="N129" s="385" t="s">
        <v>370</v>
      </c>
      <c r="O129" s="383"/>
      <c r="P129" s="386"/>
      <c r="Q129" s="383" t="s">
        <v>332</v>
      </c>
      <c r="R129" s="383"/>
      <c r="S129" s="384"/>
    </row>
    <row r="130" spans="1:19" s="253" customFormat="1" ht="20.25" customHeight="1" thickBot="1" x14ac:dyDescent="0.2">
      <c r="A130" s="254" t="s">
        <v>343</v>
      </c>
      <c r="B130" s="274" t="s">
        <v>3</v>
      </c>
      <c r="C130" s="274" t="s">
        <v>1</v>
      </c>
      <c r="D130" s="274" t="s">
        <v>2</v>
      </c>
      <c r="E130" s="274" t="s">
        <v>3</v>
      </c>
      <c r="F130" s="274" t="s">
        <v>1</v>
      </c>
      <c r="G130" s="274" t="s">
        <v>2</v>
      </c>
      <c r="H130" s="274" t="s">
        <v>3</v>
      </c>
      <c r="I130" s="274" t="s">
        <v>1</v>
      </c>
      <c r="J130" s="274" t="s">
        <v>2</v>
      </c>
      <c r="K130" s="274" t="s">
        <v>3</v>
      </c>
      <c r="L130" s="274" t="s">
        <v>1</v>
      </c>
      <c r="M130" s="274" t="s">
        <v>2</v>
      </c>
      <c r="N130" s="274" t="s">
        <v>3</v>
      </c>
      <c r="O130" s="274" t="s">
        <v>1</v>
      </c>
      <c r="P130" s="274" t="s">
        <v>2</v>
      </c>
      <c r="Q130" s="274" t="s">
        <v>3</v>
      </c>
      <c r="R130" s="274" t="s">
        <v>1</v>
      </c>
      <c r="S130" s="275" t="s">
        <v>2</v>
      </c>
    </row>
    <row r="131" spans="1:19" s="258" customFormat="1" ht="20.25" customHeight="1" thickTop="1" x14ac:dyDescent="0.15">
      <c r="A131" s="257" t="s">
        <v>213</v>
      </c>
      <c r="B131" s="298">
        <f t="shared" ref="B131:S131" si="177">SUM(B132:B148)</f>
        <v>1450062</v>
      </c>
      <c r="C131" s="299">
        <f t="shared" si="177"/>
        <v>717348</v>
      </c>
      <c r="D131" s="300">
        <f t="shared" si="177"/>
        <v>732714</v>
      </c>
      <c r="E131" s="299">
        <f t="shared" si="177"/>
        <v>102897</v>
      </c>
      <c r="F131" s="299">
        <f t="shared" si="177"/>
        <v>50810</v>
      </c>
      <c r="G131" s="299">
        <f t="shared" si="177"/>
        <v>52087</v>
      </c>
      <c r="H131" s="298">
        <f t="shared" si="177"/>
        <v>296576</v>
      </c>
      <c r="I131" s="299">
        <f t="shared" si="177"/>
        <v>145374</v>
      </c>
      <c r="J131" s="300">
        <f t="shared" si="177"/>
        <v>151202</v>
      </c>
      <c r="K131" s="298">
        <f t="shared" si="177"/>
        <v>214579</v>
      </c>
      <c r="L131" s="299">
        <f t="shared" si="177"/>
        <v>103257</v>
      </c>
      <c r="M131" s="300">
        <f t="shared" si="177"/>
        <v>111322</v>
      </c>
      <c r="N131" s="298">
        <f t="shared" si="177"/>
        <v>430431</v>
      </c>
      <c r="O131" s="299">
        <f t="shared" si="177"/>
        <v>213611</v>
      </c>
      <c r="P131" s="300">
        <f t="shared" si="177"/>
        <v>216820</v>
      </c>
      <c r="Q131" s="298">
        <f t="shared" si="177"/>
        <v>405579</v>
      </c>
      <c r="R131" s="299">
        <f t="shared" si="177"/>
        <v>204296</v>
      </c>
      <c r="S131" s="301">
        <f t="shared" si="177"/>
        <v>201283</v>
      </c>
    </row>
    <row r="132" spans="1:19" s="253" customFormat="1" ht="20.25" customHeight="1" x14ac:dyDescent="0.15">
      <c r="A132" s="255" t="s">
        <v>56</v>
      </c>
      <c r="B132" s="302">
        <f t="shared" ref="B132:B148" si="178">SUM(C132:D132)</f>
        <v>48770</v>
      </c>
      <c r="C132" s="303">
        <f>F132+I132+L132+O132+R132</f>
        <v>24890</v>
      </c>
      <c r="D132" s="304">
        <f>G132+J132+M132+P132+S132</f>
        <v>23880</v>
      </c>
      <c r="E132" s="302">
        <f t="shared" ref="E132:E148" si="179">SUM(F132:G132)</f>
        <v>3327</v>
      </c>
      <c r="F132" s="303">
        <f>F6</f>
        <v>1721</v>
      </c>
      <c r="G132" s="303">
        <f>G6</f>
        <v>1606</v>
      </c>
      <c r="H132" s="302">
        <f t="shared" ref="H132:H148" si="180">SUM(I132:J132)</f>
        <v>8721</v>
      </c>
      <c r="I132" s="303">
        <f>I6</f>
        <v>4512</v>
      </c>
      <c r="J132" s="303">
        <f>J6</f>
        <v>4209</v>
      </c>
      <c r="K132" s="302">
        <f t="shared" ref="K132:K148" si="181">SUM(L132:M132)</f>
        <v>6588</v>
      </c>
      <c r="L132" s="303">
        <f>L6</f>
        <v>3399</v>
      </c>
      <c r="M132" s="303">
        <f>M6</f>
        <v>3189</v>
      </c>
      <c r="N132" s="302">
        <f t="shared" ref="N132:N148" si="182">SUM(O132:P132)</f>
        <v>14182</v>
      </c>
      <c r="O132" s="303">
        <f>O6</f>
        <v>7165</v>
      </c>
      <c r="P132" s="303">
        <f>P6</f>
        <v>7017</v>
      </c>
      <c r="Q132" s="302">
        <f t="shared" ref="Q132:Q148" si="183">SUM(R132:S132)</f>
        <v>15952</v>
      </c>
      <c r="R132" s="303">
        <f>R6</f>
        <v>8093</v>
      </c>
      <c r="S132" s="305">
        <f>S6</f>
        <v>7859</v>
      </c>
    </row>
    <row r="133" spans="1:19" s="253" customFormat="1" ht="20.25" customHeight="1" x14ac:dyDescent="0.15">
      <c r="A133" s="255" t="s">
        <v>50</v>
      </c>
      <c r="B133" s="302">
        <f t="shared" si="178"/>
        <v>70922</v>
      </c>
      <c r="C133" s="303">
        <f t="shared" ref="C133:D148" si="184">F133+I133+L133+O133+R133</f>
        <v>36597</v>
      </c>
      <c r="D133" s="304">
        <f t="shared" si="184"/>
        <v>34325</v>
      </c>
      <c r="E133" s="302">
        <f t="shared" si="179"/>
        <v>3846</v>
      </c>
      <c r="F133" s="303">
        <f>F12</f>
        <v>1990</v>
      </c>
      <c r="G133" s="303">
        <f>G12</f>
        <v>1856</v>
      </c>
      <c r="H133" s="302">
        <f t="shared" si="180"/>
        <v>13054</v>
      </c>
      <c r="I133" s="303">
        <f>I12</f>
        <v>6810</v>
      </c>
      <c r="J133" s="303">
        <f>J12</f>
        <v>6244</v>
      </c>
      <c r="K133" s="302">
        <f t="shared" si="181"/>
        <v>10695</v>
      </c>
      <c r="L133" s="303">
        <f>L12</f>
        <v>5457</v>
      </c>
      <c r="M133" s="303">
        <f>M12</f>
        <v>5238</v>
      </c>
      <c r="N133" s="302">
        <f t="shared" si="182"/>
        <v>19367</v>
      </c>
      <c r="O133" s="303">
        <f>O12</f>
        <v>9970</v>
      </c>
      <c r="P133" s="303">
        <f>P12</f>
        <v>9397</v>
      </c>
      <c r="Q133" s="302">
        <f t="shared" si="183"/>
        <v>23960</v>
      </c>
      <c r="R133" s="303">
        <f>R12</f>
        <v>12370</v>
      </c>
      <c r="S133" s="305">
        <f>S12</f>
        <v>11590</v>
      </c>
    </row>
    <row r="134" spans="1:19" s="253" customFormat="1" ht="20.25" customHeight="1" x14ac:dyDescent="0.15">
      <c r="A134" s="255" t="s">
        <v>44</v>
      </c>
      <c r="B134" s="302">
        <f t="shared" si="178"/>
        <v>75106</v>
      </c>
      <c r="C134" s="303">
        <f t="shared" si="184"/>
        <v>38821</v>
      </c>
      <c r="D134" s="304">
        <f t="shared" si="184"/>
        <v>36285</v>
      </c>
      <c r="E134" s="302">
        <f t="shared" si="179"/>
        <v>3295</v>
      </c>
      <c r="F134" s="303">
        <f>F18</f>
        <v>1704</v>
      </c>
      <c r="G134" s="303">
        <f>G18</f>
        <v>1591</v>
      </c>
      <c r="H134" s="302">
        <f t="shared" si="180"/>
        <v>14547</v>
      </c>
      <c r="I134" s="303">
        <f>I18</f>
        <v>7617</v>
      </c>
      <c r="J134" s="303">
        <f>J18</f>
        <v>6930</v>
      </c>
      <c r="K134" s="302">
        <f t="shared" si="181"/>
        <v>11219</v>
      </c>
      <c r="L134" s="303">
        <f>L18</f>
        <v>5611</v>
      </c>
      <c r="M134" s="303">
        <f>M18</f>
        <v>5608</v>
      </c>
      <c r="N134" s="302">
        <f t="shared" si="182"/>
        <v>20089</v>
      </c>
      <c r="O134" s="303">
        <f>O18</f>
        <v>10604</v>
      </c>
      <c r="P134" s="303">
        <f>P18</f>
        <v>9485</v>
      </c>
      <c r="Q134" s="302">
        <f t="shared" si="183"/>
        <v>25956</v>
      </c>
      <c r="R134" s="303">
        <f>R18</f>
        <v>13285</v>
      </c>
      <c r="S134" s="305">
        <f>S18</f>
        <v>12671</v>
      </c>
    </row>
    <row r="135" spans="1:19" s="253" customFormat="1" ht="20.25" customHeight="1" x14ac:dyDescent="0.15">
      <c r="A135" s="255" t="s">
        <v>38</v>
      </c>
      <c r="B135" s="302">
        <f t="shared" si="178"/>
        <v>82038</v>
      </c>
      <c r="C135" s="303">
        <f t="shared" si="184"/>
        <v>42637</v>
      </c>
      <c r="D135" s="304">
        <f t="shared" si="184"/>
        <v>39401</v>
      </c>
      <c r="E135" s="302">
        <f t="shared" si="179"/>
        <v>4029</v>
      </c>
      <c r="F135" s="303">
        <f>F24</f>
        <v>2109</v>
      </c>
      <c r="G135" s="303">
        <f>G24</f>
        <v>1920</v>
      </c>
      <c r="H135" s="302">
        <f t="shared" si="180"/>
        <v>17020</v>
      </c>
      <c r="I135" s="303">
        <f>I24</f>
        <v>8974</v>
      </c>
      <c r="J135" s="303">
        <f>J24</f>
        <v>8046</v>
      </c>
      <c r="K135" s="302">
        <f t="shared" si="181"/>
        <v>11557</v>
      </c>
      <c r="L135" s="303">
        <f>L24</f>
        <v>5783</v>
      </c>
      <c r="M135" s="303">
        <f>M24</f>
        <v>5774</v>
      </c>
      <c r="N135" s="302">
        <f t="shared" si="182"/>
        <v>22882</v>
      </c>
      <c r="O135" s="303">
        <f>O24</f>
        <v>12044</v>
      </c>
      <c r="P135" s="303">
        <f>P24</f>
        <v>10838</v>
      </c>
      <c r="Q135" s="302">
        <f t="shared" si="183"/>
        <v>26550</v>
      </c>
      <c r="R135" s="303">
        <f>R24</f>
        <v>13727</v>
      </c>
      <c r="S135" s="305">
        <f>S24</f>
        <v>12823</v>
      </c>
    </row>
    <row r="136" spans="1:19" s="253" customFormat="1" ht="20.25" customHeight="1" x14ac:dyDescent="0.15">
      <c r="A136" s="255" t="s">
        <v>32</v>
      </c>
      <c r="B136" s="302">
        <f t="shared" si="178"/>
        <v>107097</v>
      </c>
      <c r="C136" s="303">
        <f t="shared" si="184"/>
        <v>55882</v>
      </c>
      <c r="D136" s="304">
        <f t="shared" si="184"/>
        <v>51215</v>
      </c>
      <c r="E136" s="302">
        <f t="shared" si="179"/>
        <v>7346</v>
      </c>
      <c r="F136" s="303">
        <f>F30</f>
        <v>3806</v>
      </c>
      <c r="G136" s="303">
        <f>G30</f>
        <v>3540</v>
      </c>
      <c r="H136" s="302">
        <f t="shared" si="180"/>
        <v>22965</v>
      </c>
      <c r="I136" s="303">
        <f>I30</f>
        <v>11832</v>
      </c>
      <c r="J136" s="303">
        <f>J30</f>
        <v>11133</v>
      </c>
      <c r="K136" s="302">
        <f t="shared" si="181"/>
        <v>14444</v>
      </c>
      <c r="L136" s="303">
        <f>L30</f>
        <v>7424</v>
      </c>
      <c r="M136" s="303">
        <f>M30</f>
        <v>7020</v>
      </c>
      <c r="N136" s="302">
        <f t="shared" si="182"/>
        <v>31242</v>
      </c>
      <c r="O136" s="303">
        <f>O30</f>
        <v>16364</v>
      </c>
      <c r="P136" s="303">
        <f>P30</f>
        <v>14878</v>
      </c>
      <c r="Q136" s="302">
        <f t="shared" si="183"/>
        <v>31100</v>
      </c>
      <c r="R136" s="303">
        <f>R30</f>
        <v>16456</v>
      </c>
      <c r="S136" s="305">
        <f>S30</f>
        <v>14644</v>
      </c>
    </row>
    <row r="137" spans="1:19" s="253" customFormat="1" ht="20.25" customHeight="1" x14ac:dyDescent="0.15">
      <c r="A137" s="255" t="s">
        <v>26</v>
      </c>
      <c r="B137" s="302">
        <f t="shared" si="178"/>
        <v>102278</v>
      </c>
      <c r="C137" s="303">
        <f t="shared" si="184"/>
        <v>53453</v>
      </c>
      <c r="D137" s="304">
        <f t="shared" si="184"/>
        <v>48825</v>
      </c>
      <c r="E137" s="302">
        <f t="shared" si="179"/>
        <v>7490</v>
      </c>
      <c r="F137" s="303">
        <f>F36</f>
        <v>3779</v>
      </c>
      <c r="G137" s="303">
        <f>G36</f>
        <v>3711</v>
      </c>
      <c r="H137" s="302">
        <f t="shared" si="180"/>
        <v>22383</v>
      </c>
      <c r="I137" s="303">
        <f>I36</f>
        <v>11426</v>
      </c>
      <c r="J137" s="303">
        <f>J36</f>
        <v>10957</v>
      </c>
      <c r="K137" s="302">
        <f t="shared" si="181"/>
        <v>13537</v>
      </c>
      <c r="L137" s="303">
        <f>L36</f>
        <v>6982</v>
      </c>
      <c r="M137" s="303">
        <f>M36</f>
        <v>6555</v>
      </c>
      <c r="N137" s="302">
        <f t="shared" si="182"/>
        <v>31262</v>
      </c>
      <c r="O137" s="303">
        <f>O36</f>
        <v>16572</v>
      </c>
      <c r="P137" s="303">
        <f>P36</f>
        <v>14690</v>
      </c>
      <c r="Q137" s="302">
        <f t="shared" si="183"/>
        <v>27606</v>
      </c>
      <c r="R137" s="303">
        <f>R36</f>
        <v>14694</v>
      </c>
      <c r="S137" s="305">
        <f>S36</f>
        <v>12912</v>
      </c>
    </row>
    <row r="138" spans="1:19" s="253" customFormat="1" ht="20.25" customHeight="1" x14ac:dyDescent="0.15">
      <c r="A138" s="255" t="s">
        <v>20</v>
      </c>
      <c r="B138" s="302">
        <f t="shared" si="178"/>
        <v>82132</v>
      </c>
      <c r="C138" s="303">
        <f t="shared" si="184"/>
        <v>42300</v>
      </c>
      <c r="D138" s="304">
        <f t="shared" si="184"/>
        <v>39832</v>
      </c>
      <c r="E138" s="302">
        <f t="shared" si="179"/>
        <v>6295</v>
      </c>
      <c r="F138" s="303">
        <f>F42</f>
        <v>3224</v>
      </c>
      <c r="G138" s="303">
        <f>G42</f>
        <v>3071</v>
      </c>
      <c r="H138" s="302">
        <f t="shared" si="180"/>
        <v>16683</v>
      </c>
      <c r="I138" s="303">
        <f>I42</f>
        <v>8629</v>
      </c>
      <c r="J138" s="303">
        <f>J42</f>
        <v>8054</v>
      </c>
      <c r="K138" s="302">
        <f t="shared" si="181"/>
        <v>10735</v>
      </c>
      <c r="L138" s="303">
        <f>L42</f>
        <v>5465</v>
      </c>
      <c r="M138" s="303">
        <f>M42</f>
        <v>5270</v>
      </c>
      <c r="N138" s="302">
        <f t="shared" si="182"/>
        <v>25262</v>
      </c>
      <c r="O138" s="303">
        <f>O42</f>
        <v>13069</v>
      </c>
      <c r="P138" s="303">
        <f>P42</f>
        <v>12193</v>
      </c>
      <c r="Q138" s="302">
        <f t="shared" si="183"/>
        <v>23157</v>
      </c>
      <c r="R138" s="303">
        <f>R42</f>
        <v>11913</v>
      </c>
      <c r="S138" s="305">
        <f>S42</f>
        <v>11244</v>
      </c>
    </row>
    <row r="139" spans="1:19" s="253" customFormat="1" ht="20.25" customHeight="1" x14ac:dyDescent="0.15">
      <c r="A139" s="255" t="s">
        <v>14</v>
      </c>
      <c r="B139" s="302">
        <f t="shared" si="178"/>
        <v>103735</v>
      </c>
      <c r="C139" s="303">
        <f t="shared" si="184"/>
        <v>52569</v>
      </c>
      <c r="D139" s="304">
        <f t="shared" si="184"/>
        <v>51166</v>
      </c>
      <c r="E139" s="302">
        <f t="shared" si="179"/>
        <v>7121</v>
      </c>
      <c r="F139" s="303">
        <f>F48</f>
        <v>3776</v>
      </c>
      <c r="G139" s="303">
        <f>G48</f>
        <v>3345</v>
      </c>
      <c r="H139" s="302">
        <f t="shared" si="180"/>
        <v>20002</v>
      </c>
      <c r="I139" s="303">
        <f>I48</f>
        <v>9919</v>
      </c>
      <c r="J139" s="303">
        <f>J48</f>
        <v>10083</v>
      </c>
      <c r="K139" s="302">
        <f t="shared" si="181"/>
        <v>14780</v>
      </c>
      <c r="L139" s="303">
        <f>L48</f>
        <v>7193</v>
      </c>
      <c r="M139" s="303">
        <f>M48</f>
        <v>7587</v>
      </c>
      <c r="N139" s="302">
        <f t="shared" si="182"/>
        <v>30287</v>
      </c>
      <c r="O139" s="303">
        <f>O48</f>
        <v>15778</v>
      </c>
      <c r="P139" s="303">
        <f>P48</f>
        <v>14509</v>
      </c>
      <c r="Q139" s="302">
        <f t="shared" si="183"/>
        <v>31545</v>
      </c>
      <c r="R139" s="303">
        <f>R48</f>
        <v>15903</v>
      </c>
      <c r="S139" s="305">
        <f>S48</f>
        <v>15642</v>
      </c>
    </row>
    <row r="140" spans="1:19" s="253" customFormat="1" ht="20.25" customHeight="1" x14ac:dyDescent="0.15">
      <c r="A140" s="255" t="s">
        <v>9</v>
      </c>
      <c r="B140" s="302">
        <f t="shared" si="178"/>
        <v>113951</v>
      </c>
      <c r="C140" s="303">
        <f t="shared" si="184"/>
        <v>56542</v>
      </c>
      <c r="D140" s="304">
        <f t="shared" si="184"/>
        <v>57409</v>
      </c>
      <c r="E140" s="302">
        <f t="shared" si="179"/>
        <v>6712</v>
      </c>
      <c r="F140" s="303">
        <f>F54</f>
        <v>3574</v>
      </c>
      <c r="G140" s="303">
        <f>G54</f>
        <v>3138</v>
      </c>
      <c r="H140" s="302">
        <f t="shared" si="180"/>
        <v>22489</v>
      </c>
      <c r="I140" s="303">
        <f>I54</f>
        <v>10859</v>
      </c>
      <c r="J140" s="303">
        <f>J54</f>
        <v>11630</v>
      </c>
      <c r="K140" s="302">
        <f t="shared" si="181"/>
        <v>16495</v>
      </c>
      <c r="L140" s="303">
        <f>L54</f>
        <v>8138</v>
      </c>
      <c r="M140" s="303">
        <f>M54</f>
        <v>8357</v>
      </c>
      <c r="N140" s="302">
        <f t="shared" si="182"/>
        <v>31640</v>
      </c>
      <c r="O140" s="303">
        <f>O54</f>
        <v>15955</v>
      </c>
      <c r="P140" s="303">
        <f>P54</f>
        <v>15685</v>
      </c>
      <c r="Q140" s="302">
        <f t="shared" si="183"/>
        <v>36615</v>
      </c>
      <c r="R140" s="303">
        <f>R54</f>
        <v>18016</v>
      </c>
      <c r="S140" s="305">
        <f>S54</f>
        <v>18599</v>
      </c>
    </row>
    <row r="141" spans="1:19" s="253" customFormat="1" ht="20.25" customHeight="1" x14ac:dyDescent="0.15">
      <c r="A141" s="255" t="s">
        <v>59</v>
      </c>
      <c r="B141" s="302">
        <f t="shared" si="178"/>
        <v>126916</v>
      </c>
      <c r="C141" s="303">
        <f t="shared" si="184"/>
        <v>63003</v>
      </c>
      <c r="D141" s="304">
        <f t="shared" si="184"/>
        <v>63913</v>
      </c>
      <c r="E141" s="302">
        <f t="shared" si="179"/>
        <v>7288</v>
      </c>
      <c r="F141" s="303">
        <f>F60</f>
        <v>3731</v>
      </c>
      <c r="G141" s="303">
        <f>G60</f>
        <v>3557</v>
      </c>
      <c r="H141" s="302">
        <f t="shared" si="180"/>
        <v>26275</v>
      </c>
      <c r="I141" s="303">
        <f>I60</f>
        <v>12634</v>
      </c>
      <c r="J141" s="303">
        <f>J60</f>
        <v>13641</v>
      </c>
      <c r="K141" s="302">
        <f t="shared" si="181"/>
        <v>17572</v>
      </c>
      <c r="L141" s="303">
        <f>L60</f>
        <v>8650</v>
      </c>
      <c r="M141" s="303">
        <f>M60</f>
        <v>8922</v>
      </c>
      <c r="N141" s="302">
        <f t="shared" si="182"/>
        <v>35762</v>
      </c>
      <c r="O141" s="303">
        <f>O60</f>
        <v>17833</v>
      </c>
      <c r="P141" s="303">
        <f>P60</f>
        <v>17929</v>
      </c>
      <c r="Q141" s="302">
        <f t="shared" si="183"/>
        <v>40019</v>
      </c>
      <c r="R141" s="303">
        <f>R60</f>
        <v>20155</v>
      </c>
      <c r="S141" s="305">
        <f>S60</f>
        <v>19864</v>
      </c>
    </row>
    <row r="142" spans="1:19" s="253" customFormat="1" ht="20.25" customHeight="1" x14ac:dyDescent="0.15">
      <c r="A142" s="255" t="s">
        <v>65</v>
      </c>
      <c r="B142" s="302">
        <f t="shared" si="178"/>
        <v>124383</v>
      </c>
      <c r="C142" s="303">
        <f t="shared" si="184"/>
        <v>61859</v>
      </c>
      <c r="D142" s="304">
        <f t="shared" si="184"/>
        <v>62524</v>
      </c>
      <c r="E142" s="302">
        <f t="shared" si="179"/>
        <v>7785</v>
      </c>
      <c r="F142" s="303">
        <f>F66</f>
        <v>3911</v>
      </c>
      <c r="G142" s="303">
        <f>G66</f>
        <v>3874</v>
      </c>
      <c r="H142" s="302">
        <f t="shared" si="180"/>
        <v>26630</v>
      </c>
      <c r="I142" s="303">
        <f>I66</f>
        <v>13113</v>
      </c>
      <c r="J142" s="303">
        <f>J66</f>
        <v>13517</v>
      </c>
      <c r="K142" s="302">
        <f t="shared" si="181"/>
        <v>16949</v>
      </c>
      <c r="L142" s="303">
        <f>L66</f>
        <v>8136</v>
      </c>
      <c r="M142" s="303">
        <f>M66</f>
        <v>8813</v>
      </c>
      <c r="N142" s="302">
        <f t="shared" si="182"/>
        <v>37004</v>
      </c>
      <c r="O142" s="303">
        <f>O66</f>
        <v>18224</v>
      </c>
      <c r="P142" s="303">
        <f>P66</f>
        <v>18780</v>
      </c>
      <c r="Q142" s="302">
        <f t="shared" si="183"/>
        <v>36015</v>
      </c>
      <c r="R142" s="303">
        <f>R66</f>
        <v>18475</v>
      </c>
      <c r="S142" s="305">
        <f>S66</f>
        <v>17540</v>
      </c>
    </row>
    <row r="143" spans="1:19" s="253" customFormat="1" ht="20.25" customHeight="1" x14ac:dyDescent="0.15">
      <c r="A143" s="255" t="s">
        <v>71</v>
      </c>
      <c r="B143" s="302">
        <f t="shared" si="178"/>
        <v>109439</v>
      </c>
      <c r="C143" s="303">
        <f t="shared" si="184"/>
        <v>54001</v>
      </c>
      <c r="D143" s="304">
        <f t="shared" si="184"/>
        <v>55438</v>
      </c>
      <c r="E143" s="302">
        <f t="shared" si="179"/>
        <v>7880</v>
      </c>
      <c r="F143" s="303">
        <f>F72</f>
        <v>3798</v>
      </c>
      <c r="G143" s="303">
        <f>G72</f>
        <v>4082</v>
      </c>
      <c r="H143" s="302">
        <f t="shared" si="180"/>
        <v>22880</v>
      </c>
      <c r="I143" s="303">
        <f>I72</f>
        <v>11157</v>
      </c>
      <c r="J143" s="303">
        <f>J72</f>
        <v>11723</v>
      </c>
      <c r="K143" s="302">
        <f t="shared" si="181"/>
        <v>16060</v>
      </c>
      <c r="L143" s="303">
        <f>L72</f>
        <v>7477</v>
      </c>
      <c r="M143" s="303">
        <f>M72</f>
        <v>8583</v>
      </c>
      <c r="N143" s="302">
        <f t="shared" si="182"/>
        <v>34832</v>
      </c>
      <c r="O143" s="303">
        <f>O72</f>
        <v>16875</v>
      </c>
      <c r="P143" s="303">
        <f>P72</f>
        <v>17957</v>
      </c>
      <c r="Q143" s="302">
        <f t="shared" si="183"/>
        <v>27787</v>
      </c>
      <c r="R143" s="303">
        <f>R72</f>
        <v>14694</v>
      </c>
      <c r="S143" s="305">
        <f>S72</f>
        <v>13093</v>
      </c>
    </row>
    <row r="144" spans="1:19" s="253" customFormat="1" ht="20.25" customHeight="1" x14ac:dyDescent="0.15">
      <c r="A144" s="255" t="s">
        <v>78</v>
      </c>
      <c r="B144" s="302">
        <f t="shared" si="178"/>
        <v>97629</v>
      </c>
      <c r="C144" s="303">
        <f t="shared" si="184"/>
        <v>47117</v>
      </c>
      <c r="D144" s="304">
        <f t="shared" si="184"/>
        <v>50512</v>
      </c>
      <c r="E144" s="302">
        <f t="shared" si="179"/>
        <v>8287</v>
      </c>
      <c r="F144" s="303">
        <f>F78</f>
        <v>4021</v>
      </c>
      <c r="G144" s="303">
        <f>G78</f>
        <v>4266</v>
      </c>
      <c r="H144" s="302">
        <f t="shared" si="180"/>
        <v>20456</v>
      </c>
      <c r="I144" s="303">
        <f>I78</f>
        <v>9663</v>
      </c>
      <c r="J144" s="303">
        <f>J78</f>
        <v>10793</v>
      </c>
      <c r="K144" s="302">
        <f t="shared" si="181"/>
        <v>16233</v>
      </c>
      <c r="L144" s="303">
        <f>L78</f>
        <v>7461</v>
      </c>
      <c r="M144" s="303">
        <f>M78</f>
        <v>8772</v>
      </c>
      <c r="N144" s="302">
        <f t="shared" si="182"/>
        <v>31791</v>
      </c>
      <c r="O144" s="303">
        <f>O78</f>
        <v>15263</v>
      </c>
      <c r="P144" s="303">
        <f>P78</f>
        <v>16528</v>
      </c>
      <c r="Q144" s="302">
        <f t="shared" si="183"/>
        <v>20862</v>
      </c>
      <c r="R144" s="303">
        <f>R78</f>
        <v>10709</v>
      </c>
      <c r="S144" s="305">
        <f>S78</f>
        <v>10153</v>
      </c>
    </row>
    <row r="145" spans="1:19" s="253" customFormat="1" ht="20.25" customHeight="1" x14ac:dyDescent="0.15">
      <c r="A145" s="255" t="s">
        <v>83</v>
      </c>
      <c r="B145" s="302">
        <f t="shared" si="178"/>
        <v>66155</v>
      </c>
      <c r="C145" s="303">
        <f t="shared" si="184"/>
        <v>30934</v>
      </c>
      <c r="D145" s="304">
        <f t="shared" si="184"/>
        <v>35221</v>
      </c>
      <c r="E145" s="302">
        <f t="shared" si="179"/>
        <v>6486</v>
      </c>
      <c r="F145" s="303">
        <f>F84</f>
        <v>2960</v>
      </c>
      <c r="G145" s="303">
        <f>G84</f>
        <v>3526</v>
      </c>
      <c r="H145" s="302">
        <f t="shared" si="180"/>
        <v>13900</v>
      </c>
      <c r="I145" s="303">
        <f>I84</f>
        <v>6487</v>
      </c>
      <c r="J145" s="303">
        <f>J84</f>
        <v>7413</v>
      </c>
      <c r="K145" s="302">
        <f t="shared" si="181"/>
        <v>11839</v>
      </c>
      <c r="L145" s="303">
        <f>L84</f>
        <v>5398</v>
      </c>
      <c r="M145" s="303">
        <f>M84</f>
        <v>6441</v>
      </c>
      <c r="N145" s="302">
        <f t="shared" si="182"/>
        <v>21546</v>
      </c>
      <c r="O145" s="303">
        <f>O84</f>
        <v>10135</v>
      </c>
      <c r="P145" s="303">
        <f>P84</f>
        <v>11411</v>
      </c>
      <c r="Q145" s="302">
        <f t="shared" si="183"/>
        <v>12384</v>
      </c>
      <c r="R145" s="303">
        <f>R84</f>
        <v>5954</v>
      </c>
      <c r="S145" s="305">
        <f>S84</f>
        <v>6430</v>
      </c>
    </row>
    <row r="146" spans="1:19" s="253" customFormat="1" ht="20.25" customHeight="1" x14ac:dyDescent="0.15">
      <c r="A146" s="255" t="s">
        <v>91</v>
      </c>
      <c r="B146" s="302">
        <f t="shared" si="178"/>
        <v>53570</v>
      </c>
      <c r="C146" s="303">
        <f t="shared" si="184"/>
        <v>24252</v>
      </c>
      <c r="D146" s="304">
        <f t="shared" si="184"/>
        <v>29318</v>
      </c>
      <c r="E146" s="302">
        <f t="shared" si="179"/>
        <v>5652</v>
      </c>
      <c r="F146" s="303">
        <f>F90</f>
        <v>2472</v>
      </c>
      <c r="G146" s="303">
        <f>G90</f>
        <v>3180</v>
      </c>
      <c r="H146" s="302">
        <f t="shared" si="180"/>
        <v>11109</v>
      </c>
      <c r="I146" s="303">
        <f>I90</f>
        <v>5034</v>
      </c>
      <c r="J146" s="303">
        <f>J90</f>
        <v>6075</v>
      </c>
      <c r="K146" s="302">
        <f t="shared" si="181"/>
        <v>10001</v>
      </c>
      <c r="L146" s="303">
        <f>L90</f>
        <v>4488</v>
      </c>
      <c r="M146" s="303">
        <f>M90</f>
        <v>5513</v>
      </c>
      <c r="N146" s="302">
        <f t="shared" si="182"/>
        <v>17018</v>
      </c>
      <c r="O146" s="303">
        <f>O90</f>
        <v>7847</v>
      </c>
      <c r="P146" s="303">
        <f>P90</f>
        <v>9171</v>
      </c>
      <c r="Q146" s="302">
        <f t="shared" si="183"/>
        <v>9790</v>
      </c>
      <c r="R146" s="303">
        <f>R90</f>
        <v>4411</v>
      </c>
      <c r="S146" s="305">
        <f>S90</f>
        <v>5379</v>
      </c>
    </row>
    <row r="147" spans="1:19" s="253" customFormat="1" ht="20.25" customHeight="1" x14ac:dyDescent="0.15">
      <c r="A147" s="255" t="s">
        <v>94</v>
      </c>
      <c r="B147" s="302">
        <f t="shared" si="178"/>
        <v>39971</v>
      </c>
      <c r="C147" s="303">
        <f t="shared" si="184"/>
        <v>17182</v>
      </c>
      <c r="D147" s="304">
        <f t="shared" si="184"/>
        <v>22789</v>
      </c>
      <c r="E147" s="302">
        <f t="shared" si="179"/>
        <v>4644</v>
      </c>
      <c r="F147" s="303">
        <f>F96</f>
        <v>2072</v>
      </c>
      <c r="G147" s="303">
        <f>G96</f>
        <v>2572</v>
      </c>
      <c r="H147" s="302">
        <f t="shared" si="180"/>
        <v>8162</v>
      </c>
      <c r="I147" s="303">
        <f>I96</f>
        <v>3543</v>
      </c>
      <c r="J147" s="303">
        <f>J96</f>
        <v>4619</v>
      </c>
      <c r="K147" s="302">
        <f t="shared" si="181"/>
        <v>7425</v>
      </c>
      <c r="L147" s="303">
        <f>L96</f>
        <v>3304</v>
      </c>
      <c r="M147" s="303">
        <f>M96</f>
        <v>4121</v>
      </c>
      <c r="N147" s="302">
        <f t="shared" si="182"/>
        <v>12396</v>
      </c>
      <c r="O147" s="303">
        <f>O96</f>
        <v>5322</v>
      </c>
      <c r="P147" s="303">
        <f>P96</f>
        <v>7074</v>
      </c>
      <c r="Q147" s="302">
        <f t="shared" si="183"/>
        <v>7344</v>
      </c>
      <c r="R147" s="303">
        <f>R96</f>
        <v>2941</v>
      </c>
      <c r="S147" s="305">
        <f>S96</f>
        <v>4403</v>
      </c>
    </row>
    <row r="148" spans="1:19" s="253" customFormat="1" ht="20.25" customHeight="1" thickBot="1" x14ac:dyDescent="0.2">
      <c r="A148" s="256" t="s">
        <v>371</v>
      </c>
      <c r="B148" s="306">
        <f t="shared" si="178"/>
        <v>45970</v>
      </c>
      <c r="C148" s="307">
        <f t="shared" si="184"/>
        <v>15309</v>
      </c>
      <c r="D148" s="308">
        <f t="shared" si="184"/>
        <v>30661</v>
      </c>
      <c r="E148" s="306">
        <f t="shared" si="179"/>
        <v>5414</v>
      </c>
      <c r="F148" s="307">
        <f>F102+F108+F114+F120+F126</f>
        <v>2162</v>
      </c>
      <c r="G148" s="307">
        <f>G102+G108+G114+G120+G126</f>
        <v>3252</v>
      </c>
      <c r="H148" s="306">
        <f t="shared" si="180"/>
        <v>9300</v>
      </c>
      <c r="I148" s="307">
        <f>I102+I108+I114+I120+I126</f>
        <v>3165</v>
      </c>
      <c r="J148" s="307">
        <f>J102+J108+J114+J120+J126</f>
        <v>6135</v>
      </c>
      <c r="K148" s="306">
        <f t="shared" si="181"/>
        <v>8450</v>
      </c>
      <c r="L148" s="307">
        <f>L102+L108+L114+L120+L126</f>
        <v>2891</v>
      </c>
      <c r="M148" s="307">
        <f>M102+M108+M114+M120+M126</f>
        <v>5559</v>
      </c>
      <c r="N148" s="306">
        <f t="shared" si="182"/>
        <v>13869</v>
      </c>
      <c r="O148" s="307">
        <f>O102+O108+O114+O120+O126</f>
        <v>4591</v>
      </c>
      <c r="P148" s="307">
        <f>P102+P108+P114+P120+P126</f>
        <v>9278</v>
      </c>
      <c r="Q148" s="306">
        <f t="shared" si="183"/>
        <v>8937</v>
      </c>
      <c r="R148" s="307">
        <f>R102+R108+R114+R120+R126</f>
        <v>2500</v>
      </c>
      <c r="S148" s="309">
        <f>S102+S108+S114+S120+S126</f>
        <v>6437</v>
      </c>
    </row>
  </sheetData>
  <mergeCells count="13">
    <mergeCell ref="A1:G1"/>
    <mergeCell ref="B3:D3"/>
    <mergeCell ref="E3:G3"/>
    <mergeCell ref="H3:J3"/>
    <mergeCell ref="K3:M3"/>
    <mergeCell ref="Q3:S3"/>
    <mergeCell ref="B129:D129"/>
    <mergeCell ref="E129:G129"/>
    <mergeCell ref="H129:J129"/>
    <mergeCell ref="K129:M129"/>
    <mergeCell ref="N129:P129"/>
    <mergeCell ref="Q129:S129"/>
    <mergeCell ref="N3:P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3D2A-EBC4-439C-8147-76BEBB48D573}">
  <dimension ref="A1:S148"/>
  <sheetViews>
    <sheetView zoomScaleNormal="100" workbookViewId="0">
      <selection sqref="A1:G1"/>
    </sheetView>
  </sheetViews>
  <sheetFormatPr defaultColWidth="8.88671875" defaultRowHeight="13.5" x14ac:dyDescent="0.15"/>
  <cols>
    <col min="1" max="1" width="10.21875" style="182" customWidth="1"/>
    <col min="2" max="4" width="12.109375" style="159" customWidth="1"/>
    <col min="5" max="19" width="10.6640625" style="159" customWidth="1"/>
    <col min="20" max="16384" width="8.88671875" style="159"/>
  </cols>
  <sheetData>
    <row r="1" spans="1:19" ht="23.25" x14ac:dyDescent="0.15">
      <c r="A1" s="389" t="s">
        <v>373</v>
      </c>
      <c r="B1" s="389"/>
      <c r="C1" s="389"/>
      <c r="D1" s="389"/>
      <c r="E1" s="389"/>
      <c r="F1" s="389"/>
      <c r="G1" s="389"/>
    </row>
    <row r="2" spans="1:19" ht="19.5" thickBot="1" x14ac:dyDescent="0.2">
      <c r="A2" s="160"/>
    </row>
    <row r="3" spans="1:19" ht="24.75" customHeight="1" x14ac:dyDescent="0.15">
      <c r="A3" s="223" t="s">
        <v>219</v>
      </c>
      <c r="B3" s="390" t="s">
        <v>361</v>
      </c>
      <c r="C3" s="390"/>
      <c r="D3" s="390"/>
      <c r="E3" s="387" t="s">
        <v>362</v>
      </c>
      <c r="F3" s="387"/>
      <c r="G3" s="387"/>
      <c r="H3" s="390" t="s">
        <v>363</v>
      </c>
      <c r="I3" s="390"/>
      <c r="J3" s="390"/>
      <c r="K3" s="387" t="s">
        <v>364</v>
      </c>
      <c r="L3" s="387"/>
      <c r="M3" s="387"/>
      <c r="N3" s="390" t="s">
        <v>365</v>
      </c>
      <c r="O3" s="390"/>
      <c r="P3" s="390"/>
      <c r="Q3" s="387" t="s">
        <v>366</v>
      </c>
      <c r="R3" s="387"/>
      <c r="S3" s="388"/>
    </row>
    <row r="4" spans="1:19" ht="24.75" customHeight="1" thickBot="1" x14ac:dyDescent="0.2">
      <c r="A4" s="243" t="s">
        <v>343</v>
      </c>
      <c r="B4" s="244" t="s">
        <v>3</v>
      </c>
      <c r="C4" s="245" t="s">
        <v>1</v>
      </c>
      <c r="D4" s="245" t="s">
        <v>2</v>
      </c>
      <c r="E4" s="246" t="s">
        <v>3</v>
      </c>
      <c r="F4" s="246" t="s">
        <v>1</v>
      </c>
      <c r="G4" s="246" t="s">
        <v>2</v>
      </c>
      <c r="H4" s="245" t="s">
        <v>3</v>
      </c>
      <c r="I4" s="245" t="s">
        <v>1</v>
      </c>
      <c r="J4" s="245" t="s">
        <v>2</v>
      </c>
      <c r="K4" s="246" t="s">
        <v>3</v>
      </c>
      <c r="L4" s="246" t="s">
        <v>1</v>
      </c>
      <c r="M4" s="246" t="s">
        <v>2</v>
      </c>
      <c r="N4" s="245" t="s">
        <v>3</v>
      </c>
      <c r="O4" s="245" t="s">
        <v>1</v>
      </c>
      <c r="P4" s="245" t="s">
        <v>2</v>
      </c>
      <c r="Q4" s="246" t="s">
        <v>3</v>
      </c>
      <c r="R4" s="246" t="s">
        <v>1</v>
      </c>
      <c r="S4" s="247" t="s">
        <v>2</v>
      </c>
    </row>
    <row r="5" spans="1:19" s="168" customFormat="1" ht="25.5" customHeight="1" thickTop="1" x14ac:dyDescent="0.15">
      <c r="A5" s="310" t="s">
        <v>213</v>
      </c>
      <c r="B5" s="311">
        <f t="shared" ref="B5:S5" si="0">B6+B12+B18+B24+B30+B36+B42+B48+B54+B60+B66+B72+B78+B84+B90+B96+B102+B108+B114+B120+B126</f>
        <v>1441611</v>
      </c>
      <c r="C5" s="277">
        <f t="shared" si="0"/>
        <v>713015</v>
      </c>
      <c r="D5" s="279">
        <f t="shared" si="0"/>
        <v>728596</v>
      </c>
      <c r="E5" s="311">
        <f t="shared" si="0"/>
        <v>103470</v>
      </c>
      <c r="F5" s="277">
        <f t="shared" si="0"/>
        <v>51046</v>
      </c>
      <c r="G5" s="279">
        <f t="shared" si="0"/>
        <v>52424</v>
      </c>
      <c r="H5" s="311">
        <f t="shared" si="0"/>
        <v>291231</v>
      </c>
      <c r="I5" s="277">
        <f t="shared" si="0"/>
        <v>142721</v>
      </c>
      <c r="J5" s="279">
        <f t="shared" si="0"/>
        <v>148510</v>
      </c>
      <c r="K5" s="311">
        <f t="shared" si="0"/>
        <v>215575</v>
      </c>
      <c r="L5" s="277">
        <f t="shared" si="0"/>
        <v>103542</v>
      </c>
      <c r="M5" s="279">
        <f t="shared" si="0"/>
        <v>112033</v>
      </c>
      <c r="N5" s="311">
        <f t="shared" si="0"/>
        <v>427114</v>
      </c>
      <c r="O5" s="277">
        <f t="shared" si="0"/>
        <v>211999</v>
      </c>
      <c r="P5" s="279">
        <f t="shared" si="0"/>
        <v>215115</v>
      </c>
      <c r="Q5" s="311">
        <f t="shared" si="0"/>
        <v>404221</v>
      </c>
      <c r="R5" s="277">
        <f t="shared" si="0"/>
        <v>203707</v>
      </c>
      <c r="S5" s="280">
        <f t="shared" si="0"/>
        <v>200514</v>
      </c>
    </row>
    <row r="6" spans="1:19" s="171" customFormat="1" ht="15.75" customHeight="1" x14ac:dyDescent="0.15">
      <c r="A6" s="312" t="s">
        <v>56</v>
      </c>
      <c r="B6" s="276">
        <f t="shared" ref="B6:S6" si="1">SUM(B7:B11)</f>
        <v>45349</v>
      </c>
      <c r="C6" s="277">
        <f t="shared" si="1"/>
        <v>23167</v>
      </c>
      <c r="D6" s="277">
        <f t="shared" si="1"/>
        <v>22182</v>
      </c>
      <c r="E6" s="276">
        <f t="shared" si="1"/>
        <v>3354</v>
      </c>
      <c r="F6" s="277">
        <f t="shared" si="1"/>
        <v>1726</v>
      </c>
      <c r="G6" s="277">
        <f t="shared" si="1"/>
        <v>1628</v>
      </c>
      <c r="H6" s="276">
        <f t="shared" si="1"/>
        <v>7815</v>
      </c>
      <c r="I6" s="277">
        <f t="shared" si="1"/>
        <v>4009</v>
      </c>
      <c r="J6" s="277">
        <f t="shared" si="1"/>
        <v>3806</v>
      </c>
      <c r="K6" s="276">
        <f t="shared" si="1"/>
        <v>6354</v>
      </c>
      <c r="L6" s="277">
        <f t="shared" si="1"/>
        <v>3252</v>
      </c>
      <c r="M6" s="277">
        <f t="shared" si="1"/>
        <v>3102</v>
      </c>
      <c r="N6" s="276">
        <f t="shared" si="1"/>
        <v>13325</v>
      </c>
      <c r="O6" s="277">
        <f t="shared" si="1"/>
        <v>6802</v>
      </c>
      <c r="P6" s="277">
        <f t="shared" si="1"/>
        <v>6523</v>
      </c>
      <c r="Q6" s="276">
        <f t="shared" si="1"/>
        <v>14501</v>
      </c>
      <c r="R6" s="277">
        <f t="shared" si="1"/>
        <v>7378</v>
      </c>
      <c r="S6" s="313">
        <f t="shared" si="1"/>
        <v>7123</v>
      </c>
    </row>
    <row r="7" spans="1:19" ht="15.75" customHeight="1" x14ac:dyDescent="0.15">
      <c r="A7" s="314" t="s">
        <v>345</v>
      </c>
      <c r="B7" s="285">
        <f>C7+D7</f>
        <v>7819</v>
      </c>
      <c r="C7" s="286">
        <f t="shared" ref="C7:D11" si="2">F7+I7+L7+O7+R7</f>
        <v>3979</v>
      </c>
      <c r="D7" s="286">
        <f t="shared" si="2"/>
        <v>3840</v>
      </c>
      <c r="E7" s="285">
        <f>F7+G7</f>
        <v>648</v>
      </c>
      <c r="F7" s="286">
        <v>319</v>
      </c>
      <c r="G7" s="286">
        <v>329</v>
      </c>
      <c r="H7" s="285">
        <f>I7+J7</f>
        <v>1254</v>
      </c>
      <c r="I7" s="286">
        <v>621</v>
      </c>
      <c r="J7" s="286">
        <v>633</v>
      </c>
      <c r="K7" s="285">
        <f>L7+M7</f>
        <v>1036</v>
      </c>
      <c r="L7" s="286">
        <v>521</v>
      </c>
      <c r="M7" s="286">
        <v>515</v>
      </c>
      <c r="N7" s="285">
        <f>O7+P7</f>
        <v>2447</v>
      </c>
      <c r="O7" s="286">
        <v>1278</v>
      </c>
      <c r="P7" s="286">
        <v>1169</v>
      </c>
      <c r="Q7" s="285">
        <f>R7+S7</f>
        <v>2434</v>
      </c>
      <c r="R7" s="286">
        <v>1240</v>
      </c>
      <c r="S7" s="315">
        <v>1194</v>
      </c>
    </row>
    <row r="8" spans="1:19" ht="15.75" customHeight="1" x14ac:dyDescent="0.15">
      <c r="A8" s="314" t="s">
        <v>347</v>
      </c>
      <c r="B8" s="285">
        <f>C8+D8</f>
        <v>7798</v>
      </c>
      <c r="C8" s="286">
        <f t="shared" si="2"/>
        <v>3924</v>
      </c>
      <c r="D8" s="286">
        <f t="shared" si="2"/>
        <v>3874</v>
      </c>
      <c r="E8" s="285">
        <f>F8+G8</f>
        <v>596</v>
      </c>
      <c r="F8" s="286">
        <v>295</v>
      </c>
      <c r="G8" s="286">
        <v>301</v>
      </c>
      <c r="H8" s="285">
        <f>I8+J8</f>
        <v>1357</v>
      </c>
      <c r="I8" s="286">
        <v>694</v>
      </c>
      <c r="J8" s="286">
        <v>663</v>
      </c>
      <c r="K8" s="285">
        <f>L8+M8</f>
        <v>1024</v>
      </c>
      <c r="L8" s="286">
        <v>524</v>
      </c>
      <c r="M8" s="286">
        <v>500</v>
      </c>
      <c r="N8" s="285">
        <f>O8+P8</f>
        <v>2330</v>
      </c>
      <c r="O8" s="286">
        <v>1166</v>
      </c>
      <c r="P8" s="286">
        <v>1164</v>
      </c>
      <c r="Q8" s="285">
        <f>R8+S8</f>
        <v>2491</v>
      </c>
      <c r="R8" s="286">
        <v>1245</v>
      </c>
      <c r="S8" s="315">
        <v>1246</v>
      </c>
    </row>
    <row r="9" spans="1:19" ht="15.75" customHeight="1" x14ac:dyDescent="0.15">
      <c r="A9" s="314" t="s">
        <v>338</v>
      </c>
      <c r="B9" s="285">
        <f>C9+D9</f>
        <v>8976</v>
      </c>
      <c r="C9" s="286">
        <f t="shared" si="2"/>
        <v>4510</v>
      </c>
      <c r="D9" s="286">
        <f t="shared" si="2"/>
        <v>4466</v>
      </c>
      <c r="E9" s="285">
        <f>F9+G9</f>
        <v>684</v>
      </c>
      <c r="F9" s="286">
        <v>355</v>
      </c>
      <c r="G9" s="286">
        <v>329</v>
      </c>
      <c r="H9" s="285">
        <f>I9+J9</f>
        <v>1546</v>
      </c>
      <c r="I9" s="286">
        <v>784</v>
      </c>
      <c r="J9" s="286">
        <v>762</v>
      </c>
      <c r="K9" s="285">
        <f>L9+M9</f>
        <v>1300</v>
      </c>
      <c r="L9" s="286">
        <v>637</v>
      </c>
      <c r="M9" s="286">
        <v>663</v>
      </c>
      <c r="N9" s="285">
        <f>O9+P9</f>
        <v>2592</v>
      </c>
      <c r="O9" s="286">
        <v>1288</v>
      </c>
      <c r="P9" s="286">
        <v>1304</v>
      </c>
      <c r="Q9" s="285">
        <f>R9+S9</f>
        <v>2854</v>
      </c>
      <c r="R9" s="286">
        <v>1446</v>
      </c>
      <c r="S9" s="315">
        <v>1408</v>
      </c>
    </row>
    <row r="10" spans="1:19" ht="15.75" customHeight="1" x14ac:dyDescent="0.15">
      <c r="A10" s="314" t="s">
        <v>344</v>
      </c>
      <c r="B10" s="285">
        <f>C10+D10</f>
        <v>9872</v>
      </c>
      <c r="C10" s="286">
        <f t="shared" si="2"/>
        <v>5111</v>
      </c>
      <c r="D10" s="286">
        <f t="shared" si="2"/>
        <v>4761</v>
      </c>
      <c r="E10" s="285">
        <f>F10+G10</f>
        <v>680</v>
      </c>
      <c r="F10" s="286">
        <v>337</v>
      </c>
      <c r="G10" s="286">
        <v>343</v>
      </c>
      <c r="H10" s="285">
        <f>I10+J10</f>
        <v>1726</v>
      </c>
      <c r="I10" s="286">
        <v>888</v>
      </c>
      <c r="J10" s="286">
        <v>838</v>
      </c>
      <c r="K10" s="285">
        <f>L10+M10</f>
        <v>1404</v>
      </c>
      <c r="L10" s="286">
        <v>742</v>
      </c>
      <c r="M10" s="286">
        <v>662</v>
      </c>
      <c r="N10" s="285">
        <f>O10+P10</f>
        <v>2872</v>
      </c>
      <c r="O10" s="286">
        <v>1487</v>
      </c>
      <c r="P10" s="286">
        <v>1385</v>
      </c>
      <c r="Q10" s="285">
        <f>R10+S10</f>
        <v>3190</v>
      </c>
      <c r="R10" s="286">
        <v>1657</v>
      </c>
      <c r="S10" s="315">
        <v>1533</v>
      </c>
    </row>
    <row r="11" spans="1:19" ht="15.75" customHeight="1" x14ac:dyDescent="0.15">
      <c r="A11" s="314" t="s">
        <v>339</v>
      </c>
      <c r="B11" s="285">
        <f>C11+D11</f>
        <v>10884</v>
      </c>
      <c r="C11" s="286">
        <f t="shared" si="2"/>
        <v>5643</v>
      </c>
      <c r="D11" s="286">
        <f t="shared" si="2"/>
        <v>5241</v>
      </c>
      <c r="E11" s="285">
        <f>F11+G11</f>
        <v>746</v>
      </c>
      <c r="F11" s="286">
        <v>420</v>
      </c>
      <c r="G11" s="286">
        <v>326</v>
      </c>
      <c r="H11" s="285">
        <f>I11+J11</f>
        <v>1932</v>
      </c>
      <c r="I11" s="286">
        <v>1022</v>
      </c>
      <c r="J11" s="286">
        <v>910</v>
      </c>
      <c r="K11" s="285">
        <f>L11+M11</f>
        <v>1590</v>
      </c>
      <c r="L11" s="286">
        <v>828</v>
      </c>
      <c r="M11" s="286">
        <v>762</v>
      </c>
      <c r="N11" s="285">
        <f>O11+P11</f>
        <v>3084</v>
      </c>
      <c r="O11" s="286">
        <v>1583</v>
      </c>
      <c r="P11" s="286">
        <v>1501</v>
      </c>
      <c r="Q11" s="285">
        <f>R11+S11</f>
        <v>3532</v>
      </c>
      <c r="R11" s="286">
        <v>1790</v>
      </c>
      <c r="S11" s="315">
        <v>1742</v>
      </c>
    </row>
    <row r="12" spans="1:19" s="171" customFormat="1" ht="15.75" customHeight="1" x14ac:dyDescent="0.15">
      <c r="A12" s="316" t="s">
        <v>50</v>
      </c>
      <c r="B12" s="276">
        <f t="shared" ref="B12:S12" si="3">SUM(B13:B17)</f>
        <v>68716</v>
      </c>
      <c r="C12" s="277">
        <f t="shared" si="3"/>
        <v>35349</v>
      </c>
      <c r="D12" s="277">
        <f t="shared" si="3"/>
        <v>33367</v>
      </c>
      <c r="E12" s="276">
        <f t="shared" si="3"/>
        <v>3940</v>
      </c>
      <c r="F12" s="277">
        <f t="shared" si="3"/>
        <v>2049</v>
      </c>
      <c r="G12" s="277">
        <f t="shared" si="3"/>
        <v>1891</v>
      </c>
      <c r="H12" s="276">
        <f t="shared" si="3"/>
        <v>12360</v>
      </c>
      <c r="I12" s="277">
        <f t="shared" si="3"/>
        <v>6414</v>
      </c>
      <c r="J12" s="277">
        <f t="shared" si="3"/>
        <v>5946</v>
      </c>
      <c r="K12" s="276">
        <f t="shared" si="3"/>
        <v>10708</v>
      </c>
      <c r="L12" s="277">
        <f t="shared" si="3"/>
        <v>5447</v>
      </c>
      <c r="M12" s="277">
        <f t="shared" si="3"/>
        <v>5261</v>
      </c>
      <c r="N12" s="276">
        <f t="shared" si="3"/>
        <v>18669</v>
      </c>
      <c r="O12" s="277">
        <f t="shared" si="3"/>
        <v>9573</v>
      </c>
      <c r="P12" s="277">
        <f t="shared" si="3"/>
        <v>9096</v>
      </c>
      <c r="Q12" s="276">
        <f t="shared" si="3"/>
        <v>23039</v>
      </c>
      <c r="R12" s="277">
        <f t="shared" si="3"/>
        <v>11866</v>
      </c>
      <c r="S12" s="313">
        <f t="shared" si="3"/>
        <v>11173</v>
      </c>
    </row>
    <row r="13" spans="1:19" ht="15.75" customHeight="1" x14ac:dyDescent="0.15">
      <c r="A13" s="314" t="s">
        <v>346</v>
      </c>
      <c r="B13" s="285">
        <f>C13+D13</f>
        <v>12545</v>
      </c>
      <c r="C13" s="286">
        <f t="shared" ref="C13:D17" si="4">F13+I13+L13+O13+R13</f>
        <v>6355</v>
      </c>
      <c r="D13" s="286">
        <f t="shared" si="4"/>
        <v>6190</v>
      </c>
      <c r="E13" s="285">
        <f>F13+G13</f>
        <v>755</v>
      </c>
      <c r="F13" s="286">
        <v>398</v>
      </c>
      <c r="G13" s="286">
        <v>357</v>
      </c>
      <c r="H13" s="285">
        <f>I13+J13</f>
        <v>2190</v>
      </c>
      <c r="I13" s="286">
        <v>1107</v>
      </c>
      <c r="J13" s="286">
        <v>1083</v>
      </c>
      <c r="K13" s="285">
        <f>L13+M13</f>
        <v>1849</v>
      </c>
      <c r="L13" s="286">
        <v>924</v>
      </c>
      <c r="M13" s="286">
        <v>925</v>
      </c>
      <c r="N13" s="285">
        <f>O13+P13</f>
        <v>3531</v>
      </c>
      <c r="O13" s="286">
        <v>1780</v>
      </c>
      <c r="P13" s="286">
        <v>1751</v>
      </c>
      <c r="Q13" s="285">
        <f>R13+S13</f>
        <v>4220</v>
      </c>
      <c r="R13" s="286">
        <v>2146</v>
      </c>
      <c r="S13" s="315">
        <v>2074</v>
      </c>
    </row>
    <row r="14" spans="1:19" ht="15.75" customHeight="1" x14ac:dyDescent="0.15">
      <c r="A14" s="314" t="s">
        <v>340</v>
      </c>
      <c r="B14" s="285">
        <f>C14+D14</f>
        <v>13547</v>
      </c>
      <c r="C14" s="286">
        <f t="shared" si="4"/>
        <v>7004</v>
      </c>
      <c r="D14" s="286">
        <f t="shared" si="4"/>
        <v>6543</v>
      </c>
      <c r="E14" s="285">
        <f>F14+G14</f>
        <v>857</v>
      </c>
      <c r="F14" s="286">
        <v>425</v>
      </c>
      <c r="G14" s="286">
        <v>432</v>
      </c>
      <c r="H14" s="285">
        <f>I14+J14</f>
        <v>2362</v>
      </c>
      <c r="I14" s="286">
        <v>1245</v>
      </c>
      <c r="J14" s="286">
        <v>1117</v>
      </c>
      <c r="K14" s="285">
        <f>L14+M14</f>
        <v>2109</v>
      </c>
      <c r="L14" s="286">
        <v>1088</v>
      </c>
      <c r="M14" s="286">
        <v>1021</v>
      </c>
      <c r="N14" s="285">
        <f>O14+P14</f>
        <v>3744</v>
      </c>
      <c r="O14" s="286">
        <v>1938</v>
      </c>
      <c r="P14" s="286">
        <v>1806</v>
      </c>
      <c r="Q14" s="285">
        <f>R14+S14</f>
        <v>4475</v>
      </c>
      <c r="R14" s="286">
        <v>2308</v>
      </c>
      <c r="S14" s="315">
        <v>2167</v>
      </c>
    </row>
    <row r="15" spans="1:19" ht="15.75" customHeight="1" x14ac:dyDescent="0.15">
      <c r="A15" s="314" t="s">
        <v>337</v>
      </c>
      <c r="B15" s="285">
        <f>C15+D15</f>
        <v>13561</v>
      </c>
      <c r="C15" s="286">
        <f t="shared" si="4"/>
        <v>6930</v>
      </c>
      <c r="D15" s="286">
        <f t="shared" si="4"/>
        <v>6631</v>
      </c>
      <c r="E15" s="285">
        <f>F15+G15</f>
        <v>814</v>
      </c>
      <c r="F15" s="286">
        <v>436</v>
      </c>
      <c r="G15" s="286">
        <v>378</v>
      </c>
      <c r="H15" s="285">
        <f>I15+J15</f>
        <v>2439</v>
      </c>
      <c r="I15" s="286">
        <v>1253</v>
      </c>
      <c r="J15" s="286">
        <v>1186</v>
      </c>
      <c r="K15" s="285">
        <f>L15+M15</f>
        <v>2199</v>
      </c>
      <c r="L15" s="286">
        <v>1103</v>
      </c>
      <c r="M15" s="286">
        <v>1096</v>
      </c>
      <c r="N15" s="285">
        <f>O15+P15</f>
        <v>3664</v>
      </c>
      <c r="O15" s="286">
        <v>1854</v>
      </c>
      <c r="P15" s="286">
        <v>1810</v>
      </c>
      <c r="Q15" s="285">
        <f>R15+S15</f>
        <v>4445</v>
      </c>
      <c r="R15" s="286">
        <v>2284</v>
      </c>
      <c r="S15" s="315">
        <v>2161</v>
      </c>
    </row>
    <row r="16" spans="1:19" ht="15.75" customHeight="1" x14ac:dyDescent="0.15">
      <c r="A16" s="314" t="s">
        <v>342</v>
      </c>
      <c r="B16" s="285">
        <f>C16+D16</f>
        <v>13749</v>
      </c>
      <c r="C16" s="286">
        <f t="shared" si="4"/>
        <v>7059</v>
      </c>
      <c r="D16" s="286">
        <f t="shared" si="4"/>
        <v>6690</v>
      </c>
      <c r="E16" s="285">
        <f>F16+G16</f>
        <v>728</v>
      </c>
      <c r="F16" s="286">
        <v>374</v>
      </c>
      <c r="G16" s="286">
        <v>354</v>
      </c>
      <c r="H16" s="285">
        <f>I16+J16</f>
        <v>2577</v>
      </c>
      <c r="I16" s="286">
        <v>1326</v>
      </c>
      <c r="J16" s="286">
        <v>1251</v>
      </c>
      <c r="K16" s="285">
        <f>L16+M16</f>
        <v>2143</v>
      </c>
      <c r="L16" s="286">
        <v>1087</v>
      </c>
      <c r="M16" s="286">
        <v>1056</v>
      </c>
      <c r="N16" s="285">
        <f>O16+P16</f>
        <v>3681</v>
      </c>
      <c r="O16" s="286">
        <v>1914</v>
      </c>
      <c r="P16" s="286">
        <v>1767</v>
      </c>
      <c r="Q16" s="285">
        <f>R16+S16</f>
        <v>4620</v>
      </c>
      <c r="R16" s="286">
        <v>2358</v>
      </c>
      <c r="S16" s="315">
        <v>2262</v>
      </c>
    </row>
    <row r="17" spans="1:19" ht="15.75" customHeight="1" x14ac:dyDescent="0.15">
      <c r="A17" s="314" t="s">
        <v>341</v>
      </c>
      <c r="B17" s="285">
        <f>C17+D17</f>
        <v>15314</v>
      </c>
      <c r="C17" s="286">
        <f t="shared" si="4"/>
        <v>8001</v>
      </c>
      <c r="D17" s="286">
        <f t="shared" si="4"/>
        <v>7313</v>
      </c>
      <c r="E17" s="285">
        <f>F17+G17</f>
        <v>786</v>
      </c>
      <c r="F17" s="286">
        <v>416</v>
      </c>
      <c r="G17" s="286">
        <v>370</v>
      </c>
      <c r="H17" s="285">
        <f>I17+J17</f>
        <v>2792</v>
      </c>
      <c r="I17" s="286">
        <v>1483</v>
      </c>
      <c r="J17" s="286">
        <v>1309</v>
      </c>
      <c r="K17" s="285">
        <f>L17+M17</f>
        <v>2408</v>
      </c>
      <c r="L17" s="286">
        <v>1245</v>
      </c>
      <c r="M17" s="286">
        <v>1163</v>
      </c>
      <c r="N17" s="285">
        <f>O17+P17</f>
        <v>4049</v>
      </c>
      <c r="O17" s="286">
        <v>2087</v>
      </c>
      <c r="P17" s="286">
        <v>1962</v>
      </c>
      <c r="Q17" s="285">
        <f>R17+S17</f>
        <v>5279</v>
      </c>
      <c r="R17" s="286">
        <v>2770</v>
      </c>
      <c r="S17" s="315">
        <v>2509</v>
      </c>
    </row>
    <row r="18" spans="1:19" s="171" customFormat="1" ht="15.75" customHeight="1" x14ac:dyDescent="0.15">
      <c r="A18" s="316" t="s">
        <v>44</v>
      </c>
      <c r="B18" s="276">
        <f t="shared" ref="B18:S18" si="5">SUM(B19:B23)</f>
        <v>75021</v>
      </c>
      <c r="C18" s="277">
        <f t="shared" si="5"/>
        <v>38702</v>
      </c>
      <c r="D18" s="277">
        <f t="shared" si="5"/>
        <v>36319</v>
      </c>
      <c r="E18" s="276">
        <f t="shared" si="5"/>
        <v>3423</v>
      </c>
      <c r="F18" s="277">
        <f t="shared" si="5"/>
        <v>1739</v>
      </c>
      <c r="G18" s="277">
        <f t="shared" si="5"/>
        <v>1684</v>
      </c>
      <c r="H18" s="276">
        <f t="shared" si="5"/>
        <v>14242</v>
      </c>
      <c r="I18" s="277">
        <f t="shared" si="5"/>
        <v>7462</v>
      </c>
      <c r="J18" s="277">
        <f t="shared" si="5"/>
        <v>6780</v>
      </c>
      <c r="K18" s="276">
        <f t="shared" si="5"/>
        <v>11543</v>
      </c>
      <c r="L18" s="277">
        <f t="shared" si="5"/>
        <v>5759</v>
      </c>
      <c r="M18" s="277">
        <f t="shared" si="5"/>
        <v>5784</v>
      </c>
      <c r="N18" s="276">
        <f t="shared" si="5"/>
        <v>20016</v>
      </c>
      <c r="O18" s="277">
        <f t="shared" si="5"/>
        <v>10530</v>
      </c>
      <c r="P18" s="277">
        <f t="shared" si="5"/>
        <v>9486</v>
      </c>
      <c r="Q18" s="276">
        <f t="shared" si="5"/>
        <v>25797</v>
      </c>
      <c r="R18" s="277">
        <f t="shared" si="5"/>
        <v>13212</v>
      </c>
      <c r="S18" s="313">
        <f t="shared" si="5"/>
        <v>12585</v>
      </c>
    </row>
    <row r="19" spans="1:19" ht="15.75" customHeight="1" x14ac:dyDescent="0.15">
      <c r="A19" s="314" t="s">
        <v>204</v>
      </c>
      <c r="B19" s="285">
        <f>C19+D19</f>
        <v>14742</v>
      </c>
      <c r="C19" s="286">
        <f t="shared" ref="C19:D23" si="6">F19+I19+L19+O19+R19</f>
        <v>7599</v>
      </c>
      <c r="D19" s="286">
        <f t="shared" si="6"/>
        <v>7143</v>
      </c>
      <c r="E19" s="285">
        <f>F19+G19</f>
        <v>732</v>
      </c>
      <c r="F19" s="286">
        <v>371</v>
      </c>
      <c r="G19" s="286">
        <v>361</v>
      </c>
      <c r="H19" s="285">
        <f>I19+J19</f>
        <v>2768</v>
      </c>
      <c r="I19" s="286">
        <v>1442</v>
      </c>
      <c r="J19" s="286">
        <v>1326</v>
      </c>
      <c r="K19" s="285">
        <f>L19+M19</f>
        <v>2289</v>
      </c>
      <c r="L19" s="286">
        <v>1139</v>
      </c>
      <c r="M19" s="286">
        <v>1150</v>
      </c>
      <c r="N19" s="285">
        <f>O19+P19</f>
        <v>3977</v>
      </c>
      <c r="O19" s="286">
        <v>2068</v>
      </c>
      <c r="P19" s="286">
        <v>1909</v>
      </c>
      <c r="Q19" s="285">
        <f>R19+S19</f>
        <v>4976</v>
      </c>
      <c r="R19" s="286">
        <v>2579</v>
      </c>
      <c r="S19" s="315">
        <v>2397</v>
      </c>
    </row>
    <row r="20" spans="1:19" ht="15.75" customHeight="1" x14ac:dyDescent="0.15">
      <c r="A20" s="314" t="s">
        <v>214</v>
      </c>
      <c r="B20" s="285">
        <f>C20+D20</f>
        <v>14999</v>
      </c>
      <c r="C20" s="286">
        <f t="shared" si="6"/>
        <v>7721</v>
      </c>
      <c r="D20" s="286">
        <f t="shared" si="6"/>
        <v>7278</v>
      </c>
      <c r="E20" s="285">
        <f>F20+G20</f>
        <v>699</v>
      </c>
      <c r="F20" s="286">
        <v>373</v>
      </c>
      <c r="G20" s="286">
        <v>326</v>
      </c>
      <c r="H20" s="285">
        <f>I20+J20</f>
        <v>2786</v>
      </c>
      <c r="I20" s="286">
        <v>1494</v>
      </c>
      <c r="J20" s="286">
        <v>1292</v>
      </c>
      <c r="K20" s="285">
        <f>L20+M20</f>
        <v>2343</v>
      </c>
      <c r="L20" s="286">
        <v>1156</v>
      </c>
      <c r="M20" s="286">
        <v>1187</v>
      </c>
      <c r="N20" s="285">
        <f>O20+P20</f>
        <v>3954</v>
      </c>
      <c r="O20" s="286">
        <v>2002</v>
      </c>
      <c r="P20" s="286">
        <v>1952</v>
      </c>
      <c r="Q20" s="285">
        <f>R20+S20</f>
        <v>5217</v>
      </c>
      <c r="R20" s="286">
        <v>2696</v>
      </c>
      <c r="S20" s="315">
        <v>2521</v>
      </c>
    </row>
    <row r="21" spans="1:19" ht="15.75" customHeight="1" x14ac:dyDescent="0.15">
      <c r="A21" s="314" t="s">
        <v>206</v>
      </c>
      <c r="B21" s="285">
        <f>C21+D21</f>
        <v>14335</v>
      </c>
      <c r="C21" s="286">
        <f t="shared" si="6"/>
        <v>7406</v>
      </c>
      <c r="D21" s="286">
        <f t="shared" si="6"/>
        <v>6929</v>
      </c>
      <c r="E21" s="285">
        <f>F21+G21</f>
        <v>595</v>
      </c>
      <c r="F21" s="286">
        <v>300</v>
      </c>
      <c r="G21" s="286">
        <v>295</v>
      </c>
      <c r="H21" s="285">
        <f>I21+J21</f>
        <v>2732</v>
      </c>
      <c r="I21" s="286">
        <v>1422</v>
      </c>
      <c r="J21" s="286">
        <v>1310</v>
      </c>
      <c r="K21" s="285">
        <f>L21+M21</f>
        <v>2197</v>
      </c>
      <c r="L21" s="286">
        <v>1095</v>
      </c>
      <c r="M21" s="286">
        <v>1102</v>
      </c>
      <c r="N21" s="285">
        <f>O21+P21</f>
        <v>3812</v>
      </c>
      <c r="O21" s="286">
        <v>2043</v>
      </c>
      <c r="P21" s="286">
        <v>1769</v>
      </c>
      <c r="Q21" s="285">
        <f>R21+S21</f>
        <v>4999</v>
      </c>
      <c r="R21" s="286">
        <v>2546</v>
      </c>
      <c r="S21" s="315">
        <v>2453</v>
      </c>
    </row>
    <row r="22" spans="1:19" ht="15.75" customHeight="1" x14ac:dyDescent="0.15">
      <c r="A22" s="314" t="s">
        <v>198</v>
      </c>
      <c r="B22" s="285">
        <f>C22+D22</f>
        <v>14832</v>
      </c>
      <c r="C22" s="286">
        <f t="shared" si="6"/>
        <v>7605</v>
      </c>
      <c r="D22" s="286">
        <f t="shared" si="6"/>
        <v>7227</v>
      </c>
      <c r="E22" s="285">
        <f>F22+G22</f>
        <v>668</v>
      </c>
      <c r="F22" s="286">
        <v>342</v>
      </c>
      <c r="G22" s="286">
        <v>326</v>
      </c>
      <c r="H22" s="285">
        <f>I22+J22</f>
        <v>2847</v>
      </c>
      <c r="I22" s="286">
        <v>1473</v>
      </c>
      <c r="J22" s="286">
        <v>1374</v>
      </c>
      <c r="K22" s="285">
        <f>L22+M22</f>
        <v>2286</v>
      </c>
      <c r="L22" s="286">
        <v>1155</v>
      </c>
      <c r="M22" s="286">
        <v>1131</v>
      </c>
      <c r="N22" s="285">
        <f>O22+P22</f>
        <v>3964</v>
      </c>
      <c r="O22" s="286">
        <v>2094</v>
      </c>
      <c r="P22" s="286">
        <v>1870</v>
      </c>
      <c r="Q22" s="285">
        <f>R22+S22</f>
        <v>5067</v>
      </c>
      <c r="R22" s="286">
        <v>2541</v>
      </c>
      <c r="S22" s="315">
        <v>2526</v>
      </c>
    </row>
    <row r="23" spans="1:19" ht="15.75" customHeight="1" x14ac:dyDescent="0.15">
      <c r="A23" s="314" t="s">
        <v>205</v>
      </c>
      <c r="B23" s="285">
        <f>C23+D23</f>
        <v>16113</v>
      </c>
      <c r="C23" s="286">
        <f t="shared" si="6"/>
        <v>8371</v>
      </c>
      <c r="D23" s="286">
        <f t="shared" si="6"/>
        <v>7742</v>
      </c>
      <c r="E23" s="285">
        <f>F23+G23</f>
        <v>729</v>
      </c>
      <c r="F23" s="286">
        <v>353</v>
      </c>
      <c r="G23" s="286">
        <v>376</v>
      </c>
      <c r="H23" s="285">
        <f>I23+J23</f>
        <v>3109</v>
      </c>
      <c r="I23" s="286">
        <v>1631</v>
      </c>
      <c r="J23" s="286">
        <v>1478</v>
      </c>
      <c r="K23" s="285">
        <f>L23+M23</f>
        <v>2428</v>
      </c>
      <c r="L23" s="286">
        <v>1214</v>
      </c>
      <c r="M23" s="286">
        <v>1214</v>
      </c>
      <c r="N23" s="285">
        <f>O23+P23</f>
        <v>4309</v>
      </c>
      <c r="O23" s="286">
        <v>2323</v>
      </c>
      <c r="P23" s="286">
        <v>1986</v>
      </c>
      <c r="Q23" s="285">
        <f>R23+S23</f>
        <v>5538</v>
      </c>
      <c r="R23" s="286">
        <v>2850</v>
      </c>
      <c r="S23" s="315">
        <v>2688</v>
      </c>
    </row>
    <row r="24" spans="1:19" s="171" customFormat="1" ht="15.75" customHeight="1" x14ac:dyDescent="0.15">
      <c r="A24" s="316" t="s">
        <v>38</v>
      </c>
      <c r="B24" s="276">
        <f t="shared" ref="B24:S24" si="7">SUM(B25:B29)</f>
        <v>77383</v>
      </c>
      <c r="C24" s="277">
        <f t="shared" si="7"/>
        <v>40155</v>
      </c>
      <c r="D24" s="277">
        <f t="shared" si="7"/>
        <v>37228</v>
      </c>
      <c r="E24" s="276">
        <f t="shared" si="7"/>
        <v>3840</v>
      </c>
      <c r="F24" s="277">
        <f t="shared" si="7"/>
        <v>1970</v>
      </c>
      <c r="G24" s="277">
        <f t="shared" si="7"/>
        <v>1870</v>
      </c>
      <c r="H24" s="276">
        <f t="shared" si="7"/>
        <v>15620</v>
      </c>
      <c r="I24" s="277">
        <f t="shared" si="7"/>
        <v>8280</v>
      </c>
      <c r="J24" s="277">
        <f t="shared" si="7"/>
        <v>7340</v>
      </c>
      <c r="K24" s="276">
        <f t="shared" si="7"/>
        <v>11196</v>
      </c>
      <c r="L24" s="277">
        <f t="shared" si="7"/>
        <v>5586</v>
      </c>
      <c r="M24" s="277">
        <f t="shared" si="7"/>
        <v>5610</v>
      </c>
      <c r="N24" s="276">
        <f t="shared" si="7"/>
        <v>21343</v>
      </c>
      <c r="O24" s="277">
        <f t="shared" si="7"/>
        <v>11240</v>
      </c>
      <c r="P24" s="277">
        <f t="shared" si="7"/>
        <v>10103</v>
      </c>
      <c r="Q24" s="276">
        <f t="shared" si="7"/>
        <v>25384</v>
      </c>
      <c r="R24" s="277">
        <f t="shared" si="7"/>
        <v>13079</v>
      </c>
      <c r="S24" s="313">
        <f t="shared" si="7"/>
        <v>12305</v>
      </c>
    </row>
    <row r="25" spans="1:19" ht="15.75" customHeight="1" x14ac:dyDescent="0.15">
      <c r="A25" s="314" t="s">
        <v>200</v>
      </c>
      <c r="B25" s="285">
        <f>C25+D25</f>
        <v>14652</v>
      </c>
      <c r="C25" s="286">
        <f t="shared" ref="C25:D29" si="8">F25+I25+L25+O25+R25</f>
        <v>7597</v>
      </c>
      <c r="D25" s="286">
        <f t="shared" si="8"/>
        <v>7055</v>
      </c>
      <c r="E25" s="285">
        <f>F25+G25</f>
        <v>688</v>
      </c>
      <c r="F25" s="286">
        <v>362</v>
      </c>
      <c r="G25" s="286">
        <v>326</v>
      </c>
      <c r="H25" s="285">
        <f>I25+J25</f>
        <v>2942</v>
      </c>
      <c r="I25" s="286">
        <v>1563</v>
      </c>
      <c r="J25" s="286">
        <v>1379</v>
      </c>
      <c r="K25" s="285">
        <f>L25+M25</f>
        <v>2227</v>
      </c>
      <c r="L25" s="286">
        <v>1091</v>
      </c>
      <c r="M25" s="286">
        <v>1136</v>
      </c>
      <c r="N25" s="285">
        <f>O25+P25</f>
        <v>3893</v>
      </c>
      <c r="O25" s="286">
        <v>2055</v>
      </c>
      <c r="P25" s="286">
        <v>1838</v>
      </c>
      <c r="Q25" s="285">
        <f>R25+S25</f>
        <v>4902</v>
      </c>
      <c r="R25" s="286">
        <v>2526</v>
      </c>
      <c r="S25" s="315">
        <v>2376</v>
      </c>
    </row>
    <row r="26" spans="1:19" ht="15.75" customHeight="1" x14ac:dyDescent="0.15">
      <c r="A26" s="314" t="s">
        <v>215</v>
      </c>
      <c r="B26" s="285">
        <f>C26+D26</f>
        <v>14160</v>
      </c>
      <c r="C26" s="286">
        <f t="shared" si="8"/>
        <v>7334</v>
      </c>
      <c r="D26" s="286">
        <f t="shared" si="8"/>
        <v>6826</v>
      </c>
      <c r="E26" s="285">
        <f>F26+G26</f>
        <v>634</v>
      </c>
      <c r="F26" s="286">
        <v>321</v>
      </c>
      <c r="G26" s="286">
        <v>313</v>
      </c>
      <c r="H26" s="285">
        <f>I26+J26</f>
        <v>2757</v>
      </c>
      <c r="I26" s="286">
        <v>1468</v>
      </c>
      <c r="J26" s="286">
        <v>1289</v>
      </c>
      <c r="K26" s="285">
        <f>L26+M26</f>
        <v>2092</v>
      </c>
      <c r="L26" s="286">
        <v>1036</v>
      </c>
      <c r="M26" s="286">
        <v>1056</v>
      </c>
      <c r="N26" s="285">
        <f>O26+P26</f>
        <v>3882</v>
      </c>
      <c r="O26" s="286">
        <v>2064</v>
      </c>
      <c r="P26" s="286">
        <v>1818</v>
      </c>
      <c r="Q26" s="285">
        <f>R26+S26</f>
        <v>4795</v>
      </c>
      <c r="R26" s="286">
        <v>2445</v>
      </c>
      <c r="S26" s="315">
        <v>2350</v>
      </c>
    </row>
    <row r="27" spans="1:19" ht="15.75" customHeight="1" x14ac:dyDescent="0.15">
      <c r="A27" s="314" t="s">
        <v>201</v>
      </c>
      <c r="B27" s="285">
        <f>C27+D27</f>
        <v>15486</v>
      </c>
      <c r="C27" s="286">
        <f t="shared" si="8"/>
        <v>8041</v>
      </c>
      <c r="D27" s="286">
        <f t="shared" si="8"/>
        <v>7445</v>
      </c>
      <c r="E27" s="285">
        <f>F27+G27</f>
        <v>756</v>
      </c>
      <c r="F27" s="286">
        <v>394</v>
      </c>
      <c r="G27" s="286">
        <v>362</v>
      </c>
      <c r="H27" s="285">
        <f>I27+J27</f>
        <v>3155</v>
      </c>
      <c r="I27" s="286">
        <v>1620</v>
      </c>
      <c r="J27" s="286">
        <v>1535</v>
      </c>
      <c r="K27" s="285">
        <f>L27+M27</f>
        <v>2238</v>
      </c>
      <c r="L27" s="286">
        <v>1133</v>
      </c>
      <c r="M27" s="286">
        <v>1105</v>
      </c>
      <c r="N27" s="285">
        <f>O27+P27</f>
        <v>4209</v>
      </c>
      <c r="O27" s="286">
        <v>2236</v>
      </c>
      <c r="P27" s="286">
        <v>1973</v>
      </c>
      <c r="Q27" s="285">
        <f>R27+S27</f>
        <v>5128</v>
      </c>
      <c r="R27" s="286">
        <v>2658</v>
      </c>
      <c r="S27" s="315">
        <v>2470</v>
      </c>
    </row>
    <row r="28" spans="1:19" ht="15.75" customHeight="1" x14ac:dyDescent="0.15">
      <c r="A28" s="314" t="s">
        <v>210</v>
      </c>
      <c r="B28" s="285">
        <f>C28+D28</f>
        <v>16750</v>
      </c>
      <c r="C28" s="286">
        <f t="shared" si="8"/>
        <v>8774</v>
      </c>
      <c r="D28" s="286">
        <f t="shared" si="8"/>
        <v>7976</v>
      </c>
      <c r="E28" s="285">
        <f>F28+G28</f>
        <v>861</v>
      </c>
      <c r="F28" s="286">
        <v>455</v>
      </c>
      <c r="G28" s="286">
        <v>406</v>
      </c>
      <c r="H28" s="285">
        <f>I28+J28</f>
        <v>3366</v>
      </c>
      <c r="I28" s="286">
        <v>1804</v>
      </c>
      <c r="J28" s="286">
        <v>1562</v>
      </c>
      <c r="K28" s="285">
        <f>L28+M28</f>
        <v>2322</v>
      </c>
      <c r="L28" s="286">
        <v>1180</v>
      </c>
      <c r="M28" s="286">
        <v>1142</v>
      </c>
      <c r="N28" s="285">
        <f>O28+P28</f>
        <v>4770</v>
      </c>
      <c r="O28" s="286">
        <v>2506</v>
      </c>
      <c r="P28" s="286">
        <v>2264</v>
      </c>
      <c r="Q28" s="285">
        <f>R28+S28</f>
        <v>5431</v>
      </c>
      <c r="R28" s="286">
        <v>2829</v>
      </c>
      <c r="S28" s="315">
        <v>2602</v>
      </c>
    </row>
    <row r="29" spans="1:19" ht="15.75" customHeight="1" x14ac:dyDescent="0.15">
      <c r="A29" s="314" t="s">
        <v>209</v>
      </c>
      <c r="B29" s="285">
        <f>C29+D29</f>
        <v>16335</v>
      </c>
      <c r="C29" s="286">
        <f t="shared" si="8"/>
        <v>8409</v>
      </c>
      <c r="D29" s="286">
        <f t="shared" si="8"/>
        <v>7926</v>
      </c>
      <c r="E29" s="285">
        <f>F29+G29</f>
        <v>901</v>
      </c>
      <c r="F29" s="286">
        <v>438</v>
      </c>
      <c r="G29" s="286">
        <v>463</v>
      </c>
      <c r="H29" s="285">
        <f>I29+J29</f>
        <v>3400</v>
      </c>
      <c r="I29" s="286">
        <v>1825</v>
      </c>
      <c r="J29" s="286">
        <v>1575</v>
      </c>
      <c r="K29" s="285">
        <f>L29+M29</f>
        <v>2317</v>
      </c>
      <c r="L29" s="286">
        <v>1146</v>
      </c>
      <c r="M29" s="286">
        <v>1171</v>
      </c>
      <c r="N29" s="285">
        <f>O29+P29</f>
        <v>4589</v>
      </c>
      <c r="O29" s="286">
        <v>2379</v>
      </c>
      <c r="P29" s="286">
        <v>2210</v>
      </c>
      <c r="Q29" s="285">
        <f>R29+S29</f>
        <v>5128</v>
      </c>
      <c r="R29" s="286">
        <v>2621</v>
      </c>
      <c r="S29" s="315">
        <v>2507</v>
      </c>
    </row>
    <row r="30" spans="1:19" s="171" customFormat="1" ht="16.5" customHeight="1" x14ac:dyDescent="0.15">
      <c r="A30" s="316" t="s">
        <v>32</v>
      </c>
      <c r="B30" s="276">
        <f t="shared" ref="B30:S30" si="9">SUM(B31:B35)</f>
        <v>103128</v>
      </c>
      <c r="C30" s="277">
        <f t="shared" si="9"/>
        <v>53585</v>
      </c>
      <c r="D30" s="277">
        <f t="shared" si="9"/>
        <v>49543</v>
      </c>
      <c r="E30" s="276">
        <f t="shared" si="9"/>
        <v>7189</v>
      </c>
      <c r="F30" s="277">
        <f t="shared" si="9"/>
        <v>3699</v>
      </c>
      <c r="G30" s="277">
        <f t="shared" si="9"/>
        <v>3490</v>
      </c>
      <c r="H30" s="276">
        <f t="shared" si="9"/>
        <v>21937</v>
      </c>
      <c r="I30" s="277">
        <f t="shared" si="9"/>
        <v>11278</v>
      </c>
      <c r="J30" s="277">
        <f t="shared" si="9"/>
        <v>10659</v>
      </c>
      <c r="K30" s="276">
        <f t="shared" si="9"/>
        <v>13921</v>
      </c>
      <c r="L30" s="277">
        <f t="shared" si="9"/>
        <v>7128</v>
      </c>
      <c r="M30" s="277">
        <f t="shared" si="9"/>
        <v>6793</v>
      </c>
      <c r="N30" s="276">
        <f t="shared" si="9"/>
        <v>29859</v>
      </c>
      <c r="O30" s="277">
        <f t="shared" si="9"/>
        <v>15566</v>
      </c>
      <c r="P30" s="277">
        <f t="shared" si="9"/>
        <v>14293</v>
      </c>
      <c r="Q30" s="276">
        <f t="shared" si="9"/>
        <v>30222</v>
      </c>
      <c r="R30" s="277">
        <f t="shared" si="9"/>
        <v>15914</v>
      </c>
      <c r="S30" s="313">
        <f t="shared" si="9"/>
        <v>14308</v>
      </c>
    </row>
    <row r="31" spans="1:19" ht="16.5" customHeight="1" x14ac:dyDescent="0.15">
      <c r="A31" s="314" t="s">
        <v>203</v>
      </c>
      <c r="B31" s="285">
        <f>C31+D31</f>
        <v>18766</v>
      </c>
      <c r="C31" s="286">
        <f t="shared" ref="C31:D35" si="10">F31+I31+L31+O31+R31</f>
        <v>9761</v>
      </c>
      <c r="D31" s="286">
        <f t="shared" si="10"/>
        <v>9005</v>
      </c>
      <c r="E31" s="285">
        <f>F31+G31</f>
        <v>1093</v>
      </c>
      <c r="F31" s="286">
        <v>550</v>
      </c>
      <c r="G31" s="286">
        <v>543</v>
      </c>
      <c r="H31" s="285">
        <f>I31+J31</f>
        <v>3977</v>
      </c>
      <c r="I31" s="286">
        <v>2073</v>
      </c>
      <c r="J31" s="286">
        <v>1904</v>
      </c>
      <c r="K31" s="285">
        <f>L31+M31</f>
        <v>2577</v>
      </c>
      <c r="L31" s="286">
        <v>1313</v>
      </c>
      <c r="M31" s="286">
        <v>1264</v>
      </c>
      <c r="N31" s="285">
        <f>O31+P31</f>
        <v>5330</v>
      </c>
      <c r="O31" s="286">
        <v>2801</v>
      </c>
      <c r="P31" s="286">
        <v>2529</v>
      </c>
      <c r="Q31" s="285">
        <f>R31+S31</f>
        <v>5789</v>
      </c>
      <c r="R31" s="286">
        <v>3024</v>
      </c>
      <c r="S31" s="315">
        <v>2765</v>
      </c>
    </row>
    <row r="32" spans="1:19" ht="16.5" customHeight="1" x14ac:dyDescent="0.15">
      <c r="A32" s="314" t="s">
        <v>208</v>
      </c>
      <c r="B32" s="285">
        <f>C32+D32</f>
        <v>21403</v>
      </c>
      <c r="C32" s="286">
        <f t="shared" si="10"/>
        <v>11166</v>
      </c>
      <c r="D32" s="286">
        <f t="shared" si="10"/>
        <v>10237</v>
      </c>
      <c r="E32" s="285">
        <f>F32+G32</f>
        <v>1452</v>
      </c>
      <c r="F32" s="286">
        <v>730</v>
      </c>
      <c r="G32" s="286">
        <v>722</v>
      </c>
      <c r="H32" s="285">
        <f>I32+J32</f>
        <v>4406</v>
      </c>
      <c r="I32" s="286">
        <v>2283</v>
      </c>
      <c r="J32" s="286">
        <v>2123</v>
      </c>
      <c r="K32" s="285">
        <f>L32+M32</f>
        <v>2907</v>
      </c>
      <c r="L32" s="286">
        <v>1499</v>
      </c>
      <c r="M32" s="286">
        <v>1408</v>
      </c>
      <c r="N32" s="285">
        <f>O32+P32</f>
        <v>6103</v>
      </c>
      <c r="O32" s="286">
        <v>3263</v>
      </c>
      <c r="P32" s="286">
        <v>2840</v>
      </c>
      <c r="Q32" s="285">
        <f>R32+S32</f>
        <v>6535</v>
      </c>
      <c r="R32" s="286">
        <v>3391</v>
      </c>
      <c r="S32" s="315">
        <v>3144</v>
      </c>
    </row>
    <row r="33" spans="1:19" ht="16.5" customHeight="1" x14ac:dyDescent="0.15">
      <c r="A33" s="314" t="s">
        <v>207</v>
      </c>
      <c r="B33" s="285">
        <f>C33+D33</f>
        <v>20542</v>
      </c>
      <c r="C33" s="286">
        <f t="shared" si="10"/>
        <v>10596</v>
      </c>
      <c r="D33" s="286">
        <f t="shared" si="10"/>
        <v>9946</v>
      </c>
      <c r="E33" s="285">
        <f>F33+G33</f>
        <v>1459</v>
      </c>
      <c r="F33" s="286">
        <v>751</v>
      </c>
      <c r="G33" s="286">
        <v>708</v>
      </c>
      <c r="H33" s="285">
        <f>I33+J33</f>
        <v>4374</v>
      </c>
      <c r="I33" s="286">
        <v>2268</v>
      </c>
      <c r="J33" s="286">
        <v>2106</v>
      </c>
      <c r="K33" s="285">
        <f>L33+M33</f>
        <v>2739</v>
      </c>
      <c r="L33" s="286">
        <v>1401</v>
      </c>
      <c r="M33" s="286">
        <v>1338</v>
      </c>
      <c r="N33" s="285">
        <f>O33+P33</f>
        <v>5895</v>
      </c>
      <c r="O33" s="286">
        <v>3015</v>
      </c>
      <c r="P33" s="286">
        <v>2880</v>
      </c>
      <c r="Q33" s="285">
        <f>R33+S33</f>
        <v>6075</v>
      </c>
      <c r="R33" s="286">
        <v>3161</v>
      </c>
      <c r="S33" s="315">
        <v>2914</v>
      </c>
    </row>
    <row r="34" spans="1:19" ht="16.5" customHeight="1" x14ac:dyDescent="0.15">
      <c r="A34" s="314" t="s">
        <v>225</v>
      </c>
      <c r="B34" s="285">
        <f>C34+D34</f>
        <v>20832</v>
      </c>
      <c r="C34" s="286">
        <f t="shared" si="10"/>
        <v>10817</v>
      </c>
      <c r="D34" s="286">
        <f t="shared" si="10"/>
        <v>10015</v>
      </c>
      <c r="E34" s="285">
        <f>F34+G34</f>
        <v>1573</v>
      </c>
      <c r="F34" s="286">
        <v>822</v>
      </c>
      <c r="G34" s="286">
        <v>751</v>
      </c>
      <c r="H34" s="285">
        <f>I34+J34</f>
        <v>4425</v>
      </c>
      <c r="I34" s="286">
        <v>2257</v>
      </c>
      <c r="J34" s="286">
        <v>2168</v>
      </c>
      <c r="K34" s="285">
        <f>L34+M34</f>
        <v>2881</v>
      </c>
      <c r="L34" s="286">
        <v>1480</v>
      </c>
      <c r="M34" s="286">
        <v>1401</v>
      </c>
      <c r="N34" s="285">
        <f>O34+P34</f>
        <v>6080</v>
      </c>
      <c r="O34" s="286">
        <v>3108</v>
      </c>
      <c r="P34" s="286">
        <v>2972</v>
      </c>
      <c r="Q34" s="285">
        <f>R34+S34</f>
        <v>5873</v>
      </c>
      <c r="R34" s="286">
        <v>3150</v>
      </c>
      <c r="S34" s="315">
        <v>2723</v>
      </c>
    </row>
    <row r="35" spans="1:19" ht="16.5" customHeight="1" x14ac:dyDescent="0.15">
      <c r="A35" s="314" t="s">
        <v>211</v>
      </c>
      <c r="B35" s="285">
        <f>C35+D35</f>
        <v>21585</v>
      </c>
      <c r="C35" s="286">
        <f t="shared" si="10"/>
        <v>11245</v>
      </c>
      <c r="D35" s="286">
        <f t="shared" si="10"/>
        <v>10340</v>
      </c>
      <c r="E35" s="285">
        <f>F35+G35</f>
        <v>1612</v>
      </c>
      <c r="F35" s="286">
        <v>846</v>
      </c>
      <c r="G35" s="286">
        <v>766</v>
      </c>
      <c r="H35" s="285">
        <f>I35+J35</f>
        <v>4755</v>
      </c>
      <c r="I35" s="286">
        <v>2397</v>
      </c>
      <c r="J35" s="286">
        <v>2358</v>
      </c>
      <c r="K35" s="285">
        <f>L35+M35</f>
        <v>2817</v>
      </c>
      <c r="L35" s="286">
        <v>1435</v>
      </c>
      <c r="M35" s="286">
        <v>1382</v>
      </c>
      <c r="N35" s="285">
        <f>O35+P35</f>
        <v>6451</v>
      </c>
      <c r="O35" s="286">
        <v>3379</v>
      </c>
      <c r="P35" s="286">
        <v>3072</v>
      </c>
      <c r="Q35" s="285">
        <f>R35+S35</f>
        <v>5950</v>
      </c>
      <c r="R35" s="286">
        <v>3188</v>
      </c>
      <c r="S35" s="315">
        <v>2762</v>
      </c>
    </row>
    <row r="36" spans="1:19" s="171" customFormat="1" ht="16.5" customHeight="1" x14ac:dyDescent="0.15">
      <c r="A36" s="317" t="s">
        <v>26</v>
      </c>
      <c r="B36" s="276">
        <f t="shared" ref="B36:S36" si="11">SUM(B37:B41)</f>
        <v>103344</v>
      </c>
      <c r="C36" s="277">
        <f t="shared" si="11"/>
        <v>54196</v>
      </c>
      <c r="D36" s="277">
        <f t="shared" si="11"/>
        <v>49148</v>
      </c>
      <c r="E36" s="276">
        <f t="shared" si="11"/>
        <v>7670</v>
      </c>
      <c r="F36" s="277">
        <f t="shared" si="11"/>
        <v>3941</v>
      </c>
      <c r="G36" s="277">
        <f t="shared" si="11"/>
        <v>3729</v>
      </c>
      <c r="H36" s="276">
        <f t="shared" si="11"/>
        <v>22639</v>
      </c>
      <c r="I36" s="277">
        <f t="shared" si="11"/>
        <v>11559</v>
      </c>
      <c r="J36" s="277">
        <f t="shared" si="11"/>
        <v>11080</v>
      </c>
      <c r="K36" s="276">
        <f t="shared" si="11"/>
        <v>13603</v>
      </c>
      <c r="L36" s="277">
        <f t="shared" si="11"/>
        <v>6966</v>
      </c>
      <c r="M36" s="277">
        <f t="shared" si="11"/>
        <v>6637</v>
      </c>
      <c r="N36" s="276">
        <f t="shared" si="11"/>
        <v>31283</v>
      </c>
      <c r="O36" s="277">
        <f t="shared" si="11"/>
        <v>16591</v>
      </c>
      <c r="P36" s="277">
        <f t="shared" si="11"/>
        <v>14692</v>
      </c>
      <c r="Q36" s="276">
        <f t="shared" si="11"/>
        <v>28149</v>
      </c>
      <c r="R36" s="277">
        <f t="shared" si="11"/>
        <v>15139</v>
      </c>
      <c r="S36" s="313">
        <f t="shared" si="11"/>
        <v>13010</v>
      </c>
    </row>
    <row r="37" spans="1:19" ht="16.5" customHeight="1" x14ac:dyDescent="0.15">
      <c r="A37" s="318" t="s">
        <v>25</v>
      </c>
      <c r="B37" s="285">
        <f>C37+D37</f>
        <v>21098</v>
      </c>
      <c r="C37" s="286">
        <f t="shared" ref="C37:D41" si="12">F37+I37+L37+O37+R37</f>
        <v>11095</v>
      </c>
      <c r="D37" s="286">
        <f t="shared" si="12"/>
        <v>10003</v>
      </c>
      <c r="E37" s="285">
        <f>F37+G37</f>
        <v>1555</v>
      </c>
      <c r="F37" s="286">
        <v>806</v>
      </c>
      <c r="G37" s="286">
        <v>749</v>
      </c>
      <c r="H37" s="285">
        <f>I37+J37</f>
        <v>4646</v>
      </c>
      <c r="I37" s="286">
        <v>2348</v>
      </c>
      <c r="J37" s="286">
        <v>2298</v>
      </c>
      <c r="K37" s="285">
        <f>L37+M37</f>
        <v>2757</v>
      </c>
      <c r="L37" s="286">
        <v>1385</v>
      </c>
      <c r="M37" s="286">
        <v>1372</v>
      </c>
      <c r="N37" s="285">
        <f>O37+P37</f>
        <v>6316</v>
      </c>
      <c r="O37" s="286">
        <v>3406</v>
      </c>
      <c r="P37" s="286">
        <v>2910</v>
      </c>
      <c r="Q37" s="285">
        <f>R37+S37</f>
        <v>5824</v>
      </c>
      <c r="R37" s="286">
        <v>3150</v>
      </c>
      <c r="S37" s="315">
        <v>2674</v>
      </c>
    </row>
    <row r="38" spans="1:19" ht="16.5" customHeight="1" x14ac:dyDescent="0.15">
      <c r="A38" s="318" t="s">
        <v>24</v>
      </c>
      <c r="B38" s="285">
        <f>C38+D38</f>
        <v>21526</v>
      </c>
      <c r="C38" s="286">
        <f t="shared" si="12"/>
        <v>11134</v>
      </c>
      <c r="D38" s="286">
        <f t="shared" si="12"/>
        <v>10392</v>
      </c>
      <c r="E38" s="285">
        <f>F38+G38</f>
        <v>1556</v>
      </c>
      <c r="F38" s="286">
        <v>775</v>
      </c>
      <c r="G38" s="286">
        <v>781</v>
      </c>
      <c r="H38" s="285">
        <f>I38+J38</f>
        <v>4856</v>
      </c>
      <c r="I38" s="286">
        <v>2443</v>
      </c>
      <c r="J38" s="286">
        <v>2413</v>
      </c>
      <c r="K38" s="285">
        <f>L38+M38</f>
        <v>2838</v>
      </c>
      <c r="L38" s="286">
        <v>1428</v>
      </c>
      <c r="M38" s="286">
        <v>1410</v>
      </c>
      <c r="N38" s="285">
        <f>O38+P38</f>
        <v>6523</v>
      </c>
      <c r="O38" s="286">
        <v>3396</v>
      </c>
      <c r="P38" s="286">
        <v>3127</v>
      </c>
      <c r="Q38" s="285">
        <f>R38+S38</f>
        <v>5753</v>
      </c>
      <c r="R38" s="286">
        <v>3092</v>
      </c>
      <c r="S38" s="315">
        <v>2661</v>
      </c>
    </row>
    <row r="39" spans="1:19" ht="16.5" customHeight="1" x14ac:dyDescent="0.15">
      <c r="A39" s="318" t="s">
        <v>23</v>
      </c>
      <c r="B39" s="285">
        <f>C39+D39</f>
        <v>20593</v>
      </c>
      <c r="C39" s="286">
        <f t="shared" si="12"/>
        <v>10901</v>
      </c>
      <c r="D39" s="286">
        <f t="shared" si="12"/>
        <v>9692</v>
      </c>
      <c r="E39" s="285">
        <f>F39+G39</f>
        <v>1564</v>
      </c>
      <c r="F39" s="286">
        <v>826</v>
      </c>
      <c r="G39" s="286">
        <v>738</v>
      </c>
      <c r="H39" s="285">
        <f>I39+J39</f>
        <v>4482</v>
      </c>
      <c r="I39" s="286">
        <v>2320</v>
      </c>
      <c r="J39" s="286">
        <v>2162</v>
      </c>
      <c r="K39" s="285">
        <f>L39+M39</f>
        <v>2745</v>
      </c>
      <c r="L39" s="286">
        <v>1449</v>
      </c>
      <c r="M39" s="286">
        <v>1296</v>
      </c>
      <c r="N39" s="285">
        <f>O39+P39</f>
        <v>6283</v>
      </c>
      <c r="O39" s="286">
        <v>3359</v>
      </c>
      <c r="P39" s="286">
        <v>2924</v>
      </c>
      <c r="Q39" s="285">
        <f>R39+S39</f>
        <v>5519</v>
      </c>
      <c r="R39" s="286">
        <v>2947</v>
      </c>
      <c r="S39" s="315">
        <v>2572</v>
      </c>
    </row>
    <row r="40" spans="1:19" ht="16.5" customHeight="1" x14ac:dyDescent="0.15">
      <c r="A40" s="314" t="s">
        <v>199</v>
      </c>
      <c r="B40" s="285">
        <f>C40+D40</f>
        <v>19994</v>
      </c>
      <c r="C40" s="286">
        <f t="shared" si="12"/>
        <v>10508</v>
      </c>
      <c r="D40" s="286">
        <f t="shared" si="12"/>
        <v>9486</v>
      </c>
      <c r="E40" s="285">
        <f>F40+G40</f>
        <v>1478</v>
      </c>
      <c r="F40" s="286">
        <v>728</v>
      </c>
      <c r="G40" s="286">
        <v>750</v>
      </c>
      <c r="H40" s="285">
        <f>I40+J40</f>
        <v>4329</v>
      </c>
      <c r="I40" s="286">
        <v>2229</v>
      </c>
      <c r="J40" s="286">
        <v>2100</v>
      </c>
      <c r="K40" s="285">
        <f>L40+M40</f>
        <v>2670</v>
      </c>
      <c r="L40" s="286">
        <v>1373</v>
      </c>
      <c r="M40" s="286">
        <v>1297</v>
      </c>
      <c r="N40" s="285">
        <f>O40+P40</f>
        <v>6025</v>
      </c>
      <c r="O40" s="286">
        <v>3209</v>
      </c>
      <c r="P40" s="286">
        <v>2816</v>
      </c>
      <c r="Q40" s="285">
        <f>R40+S40</f>
        <v>5492</v>
      </c>
      <c r="R40" s="286">
        <v>2969</v>
      </c>
      <c r="S40" s="315">
        <v>2523</v>
      </c>
    </row>
    <row r="41" spans="1:19" ht="16.5" customHeight="1" x14ac:dyDescent="0.15">
      <c r="A41" s="314" t="s">
        <v>223</v>
      </c>
      <c r="B41" s="285">
        <f>C41+D41</f>
        <v>20133</v>
      </c>
      <c r="C41" s="286">
        <f t="shared" si="12"/>
        <v>10558</v>
      </c>
      <c r="D41" s="286">
        <f t="shared" si="12"/>
        <v>9575</v>
      </c>
      <c r="E41" s="285">
        <f>F41+G41</f>
        <v>1517</v>
      </c>
      <c r="F41" s="286">
        <v>806</v>
      </c>
      <c r="G41" s="286">
        <v>711</v>
      </c>
      <c r="H41" s="285">
        <f>I41+J41</f>
        <v>4326</v>
      </c>
      <c r="I41" s="286">
        <v>2219</v>
      </c>
      <c r="J41" s="286">
        <v>2107</v>
      </c>
      <c r="K41" s="285">
        <f>L41+M41</f>
        <v>2593</v>
      </c>
      <c r="L41" s="286">
        <v>1331</v>
      </c>
      <c r="M41" s="286">
        <v>1262</v>
      </c>
      <c r="N41" s="285">
        <f>O41+P41</f>
        <v>6136</v>
      </c>
      <c r="O41" s="286">
        <v>3221</v>
      </c>
      <c r="P41" s="286">
        <v>2915</v>
      </c>
      <c r="Q41" s="285">
        <f>R41+S41</f>
        <v>5561</v>
      </c>
      <c r="R41" s="286">
        <v>2981</v>
      </c>
      <c r="S41" s="315">
        <v>2580</v>
      </c>
    </row>
    <row r="42" spans="1:19" s="171" customFormat="1" ht="16.5" customHeight="1" x14ac:dyDescent="0.15">
      <c r="A42" s="316" t="s">
        <v>20</v>
      </c>
      <c r="B42" s="276">
        <f t="shared" ref="B42:S42" si="13">SUM(B43:B47)</f>
        <v>84397</v>
      </c>
      <c r="C42" s="277">
        <f t="shared" si="13"/>
        <v>43660</v>
      </c>
      <c r="D42" s="277">
        <f t="shared" si="13"/>
        <v>40737</v>
      </c>
      <c r="E42" s="276">
        <f t="shared" si="13"/>
        <v>6527</v>
      </c>
      <c r="F42" s="277">
        <f t="shared" si="13"/>
        <v>3348</v>
      </c>
      <c r="G42" s="277">
        <f t="shared" si="13"/>
        <v>3179</v>
      </c>
      <c r="H42" s="276">
        <f t="shared" si="13"/>
        <v>16724</v>
      </c>
      <c r="I42" s="277">
        <f t="shared" si="13"/>
        <v>8660</v>
      </c>
      <c r="J42" s="277">
        <f t="shared" si="13"/>
        <v>8064</v>
      </c>
      <c r="K42" s="276">
        <f t="shared" si="13"/>
        <v>11282</v>
      </c>
      <c r="L42" s="277">
        <f t="shared" si="13"/>
        <v>5737</v>
      </c>
      <c r="M42" s="277">
        <f t="shared" si="13"/>
        <v>5545</v>
      </c>
      <c r="N42" s="276">
        <f t="shared" si="13"/>
        <v>26042</v>
      </c>
      <c r="O42" s="277">
        <f t="shared" si="13"/>
        <v>13582</v>
      </c>
      <c r="P42" s="277">
        <f t="shared" si="13"/>
        <v>12460</v>
      </c>
      <c r="Q42" s="276">
        <f t="shared" si="13"/>
        <v>23822</v>
      </c>
      <c r="R42" s="277">
        <f t="shared" si="13"/>
        <v>12333</v>
      </c>
      <c r="S42" s="313">
        <f t="shared" si="13"/>
        <v>11489</v>
      </c>
    </row>
    <row r="43" spans="1:19" ht="16.5" customHeight="1" x14ac:dyDescent="0.15">
      <c r="A43" s="314" t="s">
        <v>202</v>
      </c>
      <c r="B43" s="285">
        <f>C43+D43</f>
        <v>18861</v>
      </c>
      <c r="C43" s="286">
        <f t="shared" ref="C43:D47" si="14">F43+I43+L43+O43+R43</f>
        <v>9809</v>
      </c>
      <c r="D43" s="286">
        <f t="shared" si="14"/>
        <v>9052</v>
      </c>
      <c r="E43" s="285">
        <f>F43+G43</f>
        <v>1375</v>
      </c>
      <c r="F43" s="286">
        <v>677</v>
      </c>
      <c r="G43" s="286">
        <v>698</v>
      </c>
      <c r="H43" s="285">
        <f>I43+J43</f>
        <v>3905</v>
      </c>
      <c r="I43" s="286">
        <v>2019</v>
      </c>
      <c r="J43" s="286">
        <v>1886</v>
      </c>
      <c r="K43" s="285">
        <f>L43+M43</f>
        <v>2514</v>
      </c>
      <c r="L43" s="286">
        <v>1253</v>
      </c>
      <c r="M43" s="286">
        <v>1261</v>
      </c>
      <c r="N43" s="285">
        <f>O43+P43</f>
        <v>5770</v>
      </c>
      <c r="O43" s="286">
        <v>3066</v>
      </c>
      <c r="P43" s="286">
        <v>2704</v>
      </c>
      <c r="Q43" s="285">
        <f>R43+S43</f>
        <v>5297</v>
      </c>
      <c r="R43" s="286">
        <v>2794</v>
      </c>
      <c r="S43" s="315">
        <v>2503</v>
      </c>
    </row>
    <row r="44" spans="1:19" ht="16.5" customHeight="1" x14ac:dyDescent="0.15">
      <c r="A44" s="314" t="s">
        <v>226</v>
      </c>
      <c r="B44" s="285">
        <f>C44+D44</f>
        <v>16804</v>
      </c>
      <c r="C44" s="286">
        <f t="shared" si="14"/>
        <v>8847</v>
      </c>
      <c r="D44" s="286">
        <f t="shared" si="14"/>
        <v>7957</v>
      </c>
      <c r="E44" s="285">
        <f>F44+G44</f>
        <v>1331</v>
      </c>
      <c r="F44" s="286">
        <v>676</v>
      </c>
      <c r="G44" s="286">
        <v>655</v>
      </c>
      <c r="H44" s="285">
        <f>I44+J44</f>
        <v>3342</v>
      </c>
      <c r="I44" s="286">
        <v>1793</v>
      </c>
      <c r="J44" s="286">
        <v>1549</v>
      </c>
      <c r="K44" s="285">
        <f>L44+M44</f>
        <v>2185</v>
      </c>
      <c r="L44" s="286">
        <v>1143</v>
      </c>
      <c r="M44" s="286">
        <v>1042</v>
      </c>
      <c r="N44" s="285">
        <f>O44+P44</f>
        <v>5164</v>
      </c>
      <c r="O44" s="286">
        <v>2708</v>
      </c>
      <c r="P44" s="286">
        <v>2456</v>
      </c>
      <c r="Q44" s="285">
        <f>R44+S44</f>
        <v>4782</v>
      </c>
      <c r="R44" s="286">
        <v>2527</v>
      </c>
      <c r="S44" s="315">
        <v>2255</v>
      </c>
    </row>
    <row r="45" spans="1:19" ht="16.5" customHeight="1" x14ac:dyDescent="0.15">
      <c r="A45" s="314" t="s">
        <v>230</v>
      </c>
      <c r="B45" s="285">
        <f>C45+D45</f>
        <v>16404</v>
      </c>
      <c r="C45" s="286">
        <f t="shared" si="14"/>
        <v>8455</v>
      </c>
      <c r="D45" s="286">
        <f t="shared" si="14"/>
        <v>7949</v>
      </c>
      <c r="E45" s="285">
        <f>F45+G45</f>
        <v>1287</v>
      </c>
      <c r="F45" s="286">
        <v>669</v>
      </c>
      <c r="G45" s="286">
        <v>618</v>
      </c>
      <c r="H45" s="285">
        <f>I45+J45</f>
        <v>3333</v>
      </c>
      <c r="I45" s="286">
        <v>1718</v>
      </c>
      <c r="J45" s="286">
        <v>1615</v>
      </c>
      <c r="K45" s="285">
        <f>L45+M45</f>
        <v>2183</v>
      </c>
      <c r="L45" s="286">
        <v>1120</v>
      </c>
      <c r="M45" s="286">
        <v>1063</v>
      </c>
      <c r="N45" s="285">
        <f>O45+P45</f>
        <v>5106</v>
      </c>
      <c r="O45" s="286">
        <v>2646</v>
      </c>
      <c r="P45" s="286">
        <v>2460</v>
      </c>
      <c r="Q45" s="285">
        <f>R45+S45</f>
        <v>4495</v>
      </c>
      <c r="R45" s="286">
        <v>2302</v>
      </c>
      <c r="S45" s="315">
        <v>2193</v>
      </c>
    </row>
    <row r="46" spans="1:19" ht="16.5" customHeight="1" x14ac:dyDescent="0.15">
      <c r="A46" s="314" t="s">
        <v>229</v>
      </c>
      <c r="B46" s="285">
        <f>C46+D46</f>
        <v>16096</v>
      </c>
      <c r="C46" s="286">
        <f t="shared" si="14"/>
        <v>8275</v>
      </c>
      <c r="D46" s="286">
        <f t="shared" si="14"/>
        <v>7821</v>
      </c>
      <c r="E46" s="285">
        <f>F46+G46</f>
        <v>1277</v>
      </c>
      <c r="F46" s="286">
        <v>690</v>
      </c>
      <c r="G46" s="286">
        <v>587</v>
      </c>
      <c r="H46" s="285">
        <f>I46+J46</f>
        <v>3090</v>
      </c>
      <c r="I46" s="286">
        <v>1587</v>
      </c>
      <c r="J46" s="286">
        <v>1503</v>
      </c>
      <c r="K46" s="285">
        <f>L46+M46</f>
        <v>2204</v>
      </c>
      <c r="L46" s="286">
        <v>1116</v>
      </c>
      <c r="M46" s="286">
        <v>1088</v>
      </c>
      <c r="N46" s="285">
        <f>O46+P46</f>
        <v>4973</v>
      </c>
      <c r="O46" s="286">
        <v>2582</v>
      </c>
      <c r="P46" s="286">
        <v>2391</v>
      </c>
      <c r="Q46" s="285">
        <f>R46+S46</f>
        <v>4552</v>
      </c>
      <c r="R46" s="286">
        <v>2300</v>
      </c>
      <c r="S46" s="315">
        <v>2252</v>
      </c>
    </row>
    <row r="47" spans="1:19" ht="16.5" customHeight="1" x14ac:dyDescent="0.15">
      <c r="A47" s="314" t="s">
        <v>233</v>
      </c>
      <c r="B47" s="285">
        <f>C47+D47</f>
        <v>16232</v>
      </c>
      <c r="C47" s="286">
        <f t="shared" si="14"/>
        <v>8274</v>
      </c>
      <c r="D47" s="286">
        <f t="shared" si="14"/>
        <v>7958</v>
      </c>
      <c r="E47" s="285">
        <f>F47+G47</f>
        <v>1257</v>
      </c>
      <c r="F47" s="286">
        <v>636</v>
      </c>
      <c r="G47" s="286">
        <v>621</v>
      </c>
      <c r="H47" s="285">
        <f>I47+J47</f>
        <v>3054</v>
      </c>
      <c r="I47" s="286">
        <v>1543</v>
      </c>
      <c r="J47" s="286">
        <v>1511</v>
      </c>
      <c r="K47" s="285">
        <f>L47+M47</f>
        <v>2196</v>
      </c>
      <c r="L47" s="286">
        <v>1105</v>
      </c>
      <c r="M47" s="286">
        <v>1091</v>
      </c>
      <c r="N47" s="285">
        <f>O47+P47</f>
        <v>5029</v>
      </c>
      <c r="O47" s="286">
        <v>2580</v>
      </c>
      <c r="P47" s="286">
        <v>2449</v>
      </c>
      <c r="Q47" s="285">
        <f>R47+S47</f>
        <v>4696</v>
      </c>
      <c r="R47" s="286">
        <v>2410</v>
      </c>
      <c r="S47" s="315">
        <v>2286</v>
      </c>
    </row>
    <row r="48" spans="1:19" s="171" customFormat="1" ht="16.5" customHeight="1" x14ac:dyDescent="0.15">
      <c r="A48" s="316" t="s">
        <v>14</v>
      </c>
      <c r="B48" s="276">
        <f t="shared" ref="B48:S48" si="15">SUM(B49:B53)</f>
        <v>96792</v>
      </c>
      <c r="C48" s="277">
        <f t="shared" si="15"/>
        <v>49123</v>
      </c>
      <c r="D48" s="277">
        <f t="shared" si="15"/>
        <v>47669</v>
      </c>
      <c r="E48" s="276">
        <f t="shared" si="15"/>
        <v>6892</v>
      </c>
      <c r="F48" s="277">
        <f t="shared" si="15"/>
        <v>3577</v>
      </c>
      <c r="G48" s="277">
        <f t="shared" si="15"/>
        <v>3315</v>
      </c>
      <c r="H48" s="276">
        <f t="shared" si="15"/>
        <v>18276</v>
      </c>
      <c r="I48" s="277">
        <f t="shared" si="15"/>
        <v>9162</v>
      </c>
      <c r="J48" s="277">
        <f t="shared" si="15"/>
        <v>9114</v>
      </c>
      <c r="K48" s="276">
        <f t="shared" si="15"/>
        <v>13939</v>
      </c>
      <c r="L48" s="277">
        <f t="shared" si="15"/>
        <v>6778</v>
      </c>
      <c r="M48" s="277">
        <f t="shared" si="15"/>
        <v>7161</v>
      </c>
      <c r="N48" s="276">
        <f t="shared" si="15"/>
        <v>28521</v>
      </c>
      <c r="O48" s="277">
        <f t="shared" si="15"/>
        <v>14874</v>
      </c>
      <c r="P48" s="277">
        <f t="shared" si="15"/>
        <v>13647</v>
      </c>
      <c r="Q48" s="276">
        <f t="shared" si="15"/>
        <v>29164</v>
      </c>
      <c r="R48" s="277">
        <f t="shared" si="15"/>
        <v>14732</v>
      </c>
      <c r="S48" s="313">
        <f t="shared" si="15"/>
        <v>14432</v>
      </c>
    </row>
    <row r="49" spans="1:19" ht="16.5" customHeight="1" x14ac:dyDescent="0.15">
      <c r="A49" s="314" t="s">
        <v>231</v>
      </c>
      <c r="B49" s="285">
        <f>C49+D49</f>
        <v>16589</v>
      </c>
      <c r="C49" s="286">
        <f t="shared" ref="C49:D53" si="16">F49+I49+L49+O49+R49</f>
        <v>8411</v>
      </c>
      <c r="D49" s="286">
        <f t="shared" si="16"/>
        <v>8178</v>
      </c>
      <c r="E49" s="285">
        <f>F49+G49</f>
        <v>1291</v>
      </c>
      <c r="F49" s="286">
        <v>640</v>
      </c>
      <c r="G49" s="286">
        <v>651</v>
      </c>
      <c r="H49" s="285">
        <f>I49+J49</f>
        <v>3116</v>
      </c>
      <c r="I49" s="286">
        <v>1592</v>
      </c>
      <c r="J49" s="286">
        <v>1524</v>
      </c>
      <c r="K49" s="285">
        <f>L49+M49</f>
        <v>2267</v>
      </c>
      <c r="L49" s="286">
        <v>1132</v>
      </c>
      <c r="M49" s="286">
        <v>1135</v>
      </c>
      <c r="N49" s="285">
        <f>O49+P49</f>
        <v>5019</v>
      </c>
      <c r="O49" s="286">
        <v>2581</v>
      </c>
      <c r="P49" s="286">
        <v>2438</v>
      </c>
      <c r="Q49" s="285">
        <f>R49+S49</f>
        <v>4896</v>
      </c>
      <c r="R49" s="286">
        <v>2466</v>
      </c>
      <c r="S49" s="315">
        <v>2430</v>
      </c>
    </row>
    <row r="50" spans="1:19" ht="16.5" customHeight="1" x14ac:dyDescent="0.15">
      <c r="A50" s="314" t="s">
        <v>212</v>
      </c>
      <c r="B50" s="285">
        <f>C50+D50</f>
        <v>17486</v>
      </c>
      <c r="C50" s="286">
        <f t="shared" si="16"/>
        <v>8886</v>
      </c>
      <c r="D50" s="286">
        <f t="shared" si="16"/>
        <v>8600</v>
      </c>
      <c r="E50" s="285">
        <f>F50+G50</f>
        <v>1279</v>
      </c>
      <c r="F50" s="286">
        <v>663</v>
      </c>
      <c r="G50" s="286">
        <v>616</v>
      </c>
      <c r="H50" s="285">
        <f>I50+J50</f>
        <v>3321</v>
      </c>
      <c r="I50" s="286">
        <v>1640</v>
      </c>
      <c r="J50" s="286">
        <v>1681</v>
      </c>
      <c r="K50" s="285">
        <f>L50+M50</f>
        <v>2502</v>
      </c>
      <c r="L50" s="286">
        <v>1184</v>
      </c>
      <c r="M50" s="286">
        <v>1318</v>
      </c>
      <c r="N50" s="285">
        <f>O50+P50</f>
        <v>5227</v>
      </c>
      <c r="O50" s="286">
        <v>2737</v>
      </c>
      <c r="P50" s="286">
        <v>2490</v>
      </c>
      <c r="Q50" s="285">
        <f>R50+S50</f>
        <v>5157</v>
      </c>
      <c r="R50" s="286">
        <v>2662</v>
      </c>
      <c r="S50" s="315">
        <v>2495</v>
      </c>
    </row>
    <row r="51" spans="1:19" ht="16.5" customHeight="1" x14ac:dyDescent="0.15">
      <c r="A51" s="314" t="s">
        <v>232</v>
      </c>
      <c r="B51" s="285">
        <f>C51+D51</f>
        <v>18296</v>
      </c>
      <c r="C51" s="286">
        <f t="shared" si="16"/>
        <v>9319</v>
      </c>
      <c r="D51" s="286">
        <f t="shared" si="16"/>
        <v>8977</v>
      </c>
      <c r="E51" s="285">
        <f>F51+G51</f>
        <v>1333</v>
      </c>
      <c r="F51" s="286">
        <v>716</v>
      </c>
      <c r="G51" s="286">
        <v>617</v>
      </c>
      <c r="H51" s="285">
        <f>I51+J51</f>
        <v>3493</v>
      </c>
      <c r="I51" s="286">
        <v>1710</v>
      </c>
      <c r="J51" s="286">
        <v>1783</v>
      </c>
      <c r="K51" s="285">
        <f>L51+M51</f>
        <v>2614</v>
      </c>
      <c r="L51" s="286">
        <v>1282</v>
      </c>
      <c r="M51" s="286">
        <v>1332</v>
      </c>
      <c r="N51" s="285">
        <f>O51+P51</f>
        <v>5392</v>
      </c>
      <c r="O51" s="286">
        <v>2858</v>
      </c>
      <c r="P51" s="286">
        <v>2534</v>
      </c>
      <c r="Q51" s="285">
        <f>R51+S51</f>
        <v>5464</v>
      </c>
      <c r="R51" s="286">
        <v>2753</v>
      </c>
      <c r="S51" s="315">
        <v>2711</v>
      </c>
    </row>
    <row r="52" spans="1:19" ht="16.5" customHeight="1" x14ac:dyDescent="0.15">
      <c r="A52" s="314" t="s">
        <v>224</v>
      </c>
      <c r="B52" s="285">
        <f>C52+D52</f>
        <v>21071</v>
      </c>
      <c r="C52" s="286">
        <f t="shared" si="16"/>
        <v>10743</v>
      </c>
      <c r="D52" s="286">
        <f t="shared" si="16"/>
        <v>10328</v>
      </c>
      <c r="E52" s="285">
        <f>F52+G52</f>
        <v>1409</v>
      </c>
      <c r="F52" s="286">
        <v>704</v>
      </c>
      <c r="G52" s="286">
        <v>705</v>
      </c>
      <c r="H52" s="285">
        <f>I52+J52</f>
        <v>3976</v>
      </c>
      <c r="I52" s="286">
        <v>2028</v>
      </c>
      <c r="J52" s="286">
        <v>1948</v>
      </c>
      <c r="K52" s="285">
        <f>L52+M52</f>
        <v>3119</v>
      </c>
      <c r="L52" s="286">
        <v>1552</v>
      </c>
      <c r="M52" s="286">
        <v>1567</v>
      </c>
      <c r="N52" s="285">
        <f>O52+P52</f>
        <v>6203</v>
      </c>
      <c r="O52" s="286">
        <v>3229</v>
      </c>
      <c r="P52" s="286">
        <v>2974</v>
      </c>
      <c r="Q52" s="285">
        <f>R52+S52</f>
        <v>6364</v>
      </c>
      <c r="R52" s="286">
        <v>3230</v>
      </c>
      <c r="S52" s="315">
        <v>3134</v>
      </c>
    </row>
    <row r="53" spans="1:19" ht="16.5" customHeight="1" x14ac:dyDescent="0.15">
      <c r="A53" s="314" t="s">
        <v>187</v>
      </c>
      <c r="B53" s="285">
        <f>C53+D53</f>
        <v>23350</v>
      </c>
      <c r="C53" s="286">
        <f t="shared" si="16"/>
        <v>11764</v>
      </c>
      <c r="D53" s="286">
        <f t="shared" si="16"/>
        <v>11586</v>
      </c>
      <c r="E53" s="285">
        <f>F53+G53</f>
        <v>1580</v>
      </c>
      <c r="F53" s="286">
        <v>854</v>
      </c>
      <c r="G53" s="286">
        <v>726</v>
      </c>
      <c r="H53" s="285">
        <f>I53+J53</f>
        <v>4370</v>
      </c>
      <c r="I53" s="286">
        <v>2192</v>
      </c>
      <c r="J53" s="286">
        <v>2178</v>
      </c>
      <c r="K53" s="285">
        <f>L53+M53</f>
        <v>3437</v>
      </c>
      <c r="L53" s="286">
        <v>1628</v>
      </c>
      <c r="M53" s="286">
        <v>1809</v>
      </c>
      <c r="N53" s="285">
        <f>O53+P53</f>
        <v>6680</v>
      </c>
      <c r="O53" s="286">
        <v>3469</v>
      </c>
      <c r="P53" s="286">
        <v>3211</v>
      </c>
      <c r="Q53" s="285">
        <f>R53+S53</f>
        <v>7283</v>
      </c>
      <c r="R53" s="286">
        <v>3621</v>
      </c>
      <c r="S53" s="315">
        <v>3662</v>
      </c>
    </row>
    <row r="54" spans="1:19" s="171" customFormat="1" ht="16.5" customHeight="1" x14ac:dyDescent="0.15">
      <c r="A54" s="316" t="s">
        <v>9</v>
      </c>
      <c r="B54" s="276">
        <f t="shared" ref="B54:S54" si="17">SUM(B55:B59)</f>
        <v>114283</v>
      </c>
      <c r="C54" s="277">
        <f t="shared" si="17"/>
        <v>56720</v>
      </c>
      <c r="D54" s="277">
        <f t="shared" si="17"/>
        <v>57563</v>
      </c>
      <c r="E54" s="276">
        <f t="shared" si="17"/>
        <v>7087</v>
      </c>
      <c r="F54" s="277">
        <f t="shared" si="17"/>
        <v>3773</v>
      </c>
      <c r="G54" s="277">
        <f t="shared" si="17"/>
        <v>3314</v>
      </c>
      <c r="H54" s="276">
        <f t="shared" si="17"/>
        <v>22170</v>
      </c>
      <c r="I54" s="277">
        <f t="shared" si="17"/>
        <v>10800</v>
      </c>
      <c r="J54" s="277">
        <f t="shared" si="17"/>
        <v>11370</v>
      </c>
      <c r="K54" s="276">
        <f t="shared" si="17"/>
        <v>17008</v>
      </c>
      <c r="L54" s="277">
        <f t="shared" si="17"/>
        <v>8293</v>
      </c>
      <c r="M54" s="277">
        <f t="shared" si="17"/>
        <v>8715</v>
      </c>
      <c r="N54" s="276">
        <f t="shared" si="17"/>
        <v>31726</v>
      </c>
      <c r="O54" s="277">
        <f t="shared" si="17"/>
        <v>15973</v>
      </c>
      <c r="P54" s="277">
        <f t="shared" si="17"/>
        <v>15753</v>
      </c>
      <c r="Q54" s="276">
        <f t="shared" si="17"/>
        <v>36292</v>
      </c>
      <c r="R54" s="277">
        <f t="shared" si="17"/>
        <v>17881</v>
      </c>
      <c r="S54" s="313">
        <f t="shared" si="17"/>
        <v>18411</v>
      </c>
    </row>
    <row r="55" spans="1:19" ht="16.5" customHeight="1" x14ac:dyDescent="0.15">
      <c r="A55" s="314" t="s">
        <v>188</v>
      </c>
      <c r="B55" s="285">
        <f>C55+D55</f>
        <v>23401</v>
      </c>
      <c r="C55" s="286">
        <f t="shared" ref="C55:D59" si="18">F55+I55+L55+O55+R55</f>
        <v>11720</v>
      </c>
      <c r="D55" s="286">
        <f t="shared" si="18"/>
        <v>11681</v>
      </c>
      <c r="E55" s="285">
        <f>F55+G55</f>
        <v>1584</v>
      </c>
      <c r="F55" s="286">
        <v>852</v>
      </c>
      <c r="G55" s="286">
        <v>732</v>
      </c>
      <c r="H55" s="285">
        <f>I55+J55</f>
        <v>4445</v>
      </c>
      <c r="I55" s="286">
        <v>2221</v>
      </c>
      <c r="J55" s="286">
        <v>2224</v>
      </c>
      <c r="K55" s="285">
        <f>L55+M55</f>
        <v>3517</v>
      </c>
      <c r="L55" s="286">
        <v>1690</v>
      </c>
      <c r="M55" s="286">
        <v>1827</v>
      </c>
      <c r="N55" s="285">
        <f>O55+P55</f>
        <v>6548</v>
      </c>
      <c r="O55" s="286">
        <v>3305</v>
      </c>
      <c r="P55" s="286">
        <v>3243</v>
      </c>
      <c r="Q55" s="285">
        <f>R55+S55</f>
        <v>7307</v>
      </c>
      <c r="R55" s="286">
        <v>3652</v>
      </c>
      <c r="S55" s="315">
        <v>3655</v>
      </c>
    </row>
    <row r="56" spans="1:19" ht="16.5" customHeight="1" x14ac:dyDescent="0.15">
      <c r="A56" s="314" t="s">
        <v>186</v>
      </c>
      <c r="B56" s="285">
        <f>C56+D56</f>
        <v>23335</v>
      </c>
      <c r="C56" s="286">
        <f t="shared" si="18"/>
        <v>11597</v>
      </c>
      <c r="D56" s="286">
        <f t="shared" si="18"/>
        <v>11738</v>
      </c>
      <c r="E56" s="285">
        <f>F56+G56</f>
        <v>1395</v>
      </c>
      <c r="F56" s="286">
        <v>734</v>
      </c>
      <c r="G56" s="286">
        <v>661</v>
      </c>
      <c r="H56" s="285">
        <f>I56+J56</f>
        <v>4555</v>
      </c>
      <c r="I56" s="286">
        <v>2218</v>
      </c>
      <c r="J56" s="286">
        <v>2337</v>
      </c>
      <c r="K56" s="285">
        <f>L56+M56</f>
        <v>3453</v>
      </c>
      <c r="L56" s="286">
        <v>1677</v>
      </c>
      <c r="M56" s="286">
        <v>1776</v>
      </c>
      <c r="N56" s="285">
        <f>O56+P56</f>
        <v>6540</v>
      </c>
      <c r="O56" s="286">
        <v>3318</v>
      </c>
      <c r="P56" s="286">
        <v>3222</v>
      </c>
      <c r="Q56" s="285">
        <f>R56+S56</f>
        <v>7392</v>
      </c>
      <c r="R56" s="286">
        <v>3650</v>
      </c>
      <c r="S56" s="315">
        <v>3742</v>
      </c>
    </row>
    <row r="57" spans="1:19" ht="16.5" customHeight="1" x14ac:dyDescent="0.15">
      <c r="A57" s="314" t="s">
        <v>185</v>
      </c>
      <c r="B57" s="285">
        <f>C57+D57</f>
        <v>23879</v>
      </c>
      <c r="C57" s="286">
        <f t="shared" si="18"/>
        <v>11718</v>
      </c>
      <c r="D57" s="286">
        <f t="shared" si="18"/>
        <v>12161</v>
      </c>
      <c r="E57" s="285">
        <f>F57+G57</f>
        <v>1419</v>
      </c>
      <c r="F57" s="286">
        <v>745</v>
      </c>
      <c r="G57" s="286">
        <v>674</v>
      </c>
      <c r="H57" s="285">
        <f>I57+J57</f>
        <v>4592</v>
      </c>
      <c r="I57" s="286">
        <v>2169</v>
      </c>
      <c r="J57" s="286">
        <v>2423</v>
      </c>
      <c r="K57" s="285">
        <f>L57+M57</f>
        <v>3501</v>
      </c>
      <c r="L57" s="286">
        <v>1691</v>
      </c>
      <c r="M57" s="286">
        <v>1810</v>
      </c>
      <c r="N57" s="285">
        <f>O57+P57</f>
        <v>6705</v>
      </c>
      <c r="O57" s="286">
        <v>3394</v>
      </c>
      <c r="P57" s="286">
        <v>3311</v>
      </c>
      <c r="Q57" s="285">
        <f>R57+S57</f>
        <v>7662</v>
      </c>
      <c r="R57" s="286">
        <v>3719</v>
      </c>
      <c r="S57" s="315">
        <v>3943</v>
      </c>
    </row>
    <row r="58" spans="1:19" ht="16.5" customHeight="1" x14ac:dyDescent="0.15">
      <c r="A58" s="314" t="s">
        <v>183</v>
      </c>
      <c r="B58" s="285">
        <f>C58+D58</f>
        <v>20864</v>
      </c>
      <c r="C58" s="286">
        <f t="shared" si="18"/>
        <v>10467</v>
      </c>
      <c r="D58" s="286">
        <f t="shared" si="18"/>
        <v>10397</v>
      </c>
      <c r="E58" s="285">
        <f>F58+G58</f>
        <v>1320</v>
      </c>
      <c r="F58" s="286">
        <v>728</v>
      </c>
      <c r="G58" s="286">
        <v>592</v>
      </c>
      <c r="H58" s="285">
        <f>I58+J58</f>
        <v>4075</v>
      </c>
      <c r="I58" s="286">
        <v>2020</v>
      </c>
      <c r="J58" s="286">
        <v>2055</v>
      </c>
      <c r="K58" s="285">
        <f>L58+M58</f>
        <v>3050</v>
      </c>
      <c r="L58" s="286">
        <v>1507</v>
      </c>
      <c r="M58" s="286">
        <v>1543</v>
      </c>
      <c r="N58" s="285">
        <f>O58+P58</f>
        <v>5741</v>
      </c>
      <c r="O58" s="286">
        <v>2894</v>
      </c>
      <c r="P58" s="286">
        <v>2847</v>
      </c>
      <c r="Q58" s="285">
        <f>R58+S58</f>
        <v>6678</v>
      </c>
      <c r="R58" s="286">
        <v>3318</v>
      </c>
      <c r="S58" s="315">
        <v>3360</v>
      </c>
    </row>
    <row r="59" spans="1:19" ht="16.5" customHeight="1" x14ac:dyDescent="0.15">
      <c r="A59" s="314" t="s">
        <v>184</v>
      </c>
      <c r="B59" s="285">
        <f>C59+D59</f>
        <v>22804</v>
      </c>
      <c r="C59" s="286">
        <f t="shared" si="18"/>
        <v>11218</v>
      </c>
      <c r="D59" s="286">
        <f t="shared" si="18"/>
        <v>11586</v>
      </c>
      <c r="E59" s="285">
        <f>F59+G59</f>
        <v>1369</v>
      </c>
      <c r="F59" s="286">
        <v>714</v>
      </c>
      <c r="G59" s="286">
        <v>655</v>
      </c>
      <c r="H59" s="285">
        <f>I59+J59</f>
        <v>4503</v>
      </c>
      <c r="I59" s="286">
        <v>2172</v>
      </c>
      <c r="J59" s="286">
        <v>2331</v>
      </c>
      <c r="K59" s="285">
        <f>L59+M59</f>
        <v>3487</v>
      </c>
      <c r="L59" s="286">
        <v>1728</v>
      </c>
      <c r="M59" s="286">
        <v>1759</v>
      </c>
      <c r="N59" s="285">
        <f>O59+P59</f>
        <v>6192</v>
      </c>
      <c r="O59" s="286">
        <v>3062</v>
      </c>
      <c r="P59" s="286">
        <v>3130</v>
      </c>
      <c r="Q59" s="285">
        <f>R59+S59</f>
        <v>7253</v>
      </c>
      <c r="R59" s="286">
        <v>3542</v>
      </c>
      <c r="S59" s="315">
        <v>3711</v>
      </c>
    </row>
    <row r="60" spans="1:19" s="171" customFormat="1" ht="16.5" customHeight="1" x14ac:dyDescent="0.15">
      <c r="A60" s="316" t="s">
        <v>59</v>
      </c>
      <c r="B60" s="276">
        <f t="shared" ref="B60:S60" si="19">SUM(B61:B65)</f>
        <v>121884</v>
      </c>
      <c r="C60" s="277">
        <f t="shared" si="19"/>
        <v>60663</v>
      </c>
      <c r="D60" s="277">
        <f t="shared" si="19"/>
        <v>61221</v>
      </c>
      <c r="E60" s="276">
        <f t="shared" si="19"/>
        <v>7028</v>
      </c>
      <c r="F60" s="277">
        <f t="shared" si="19"/>
        <v>3621</v>
      </c>
      <c r="G60" s="277">
        <f t="shared" si="19"/>
        <v>3407</v>
      </c>
      <c r="H60" s="276">
        <f t="shared" si="19"/>
        <v>24808</v>
      </c>
      <c r="I60" s="277">
        <f t="shared" si="19"/>
        <v>11978</v>
      </c>
      <c r="J60" s="277">
        <f t="shared" si="19"/>
        <v>12830</v>
      </c>
      <c r="K60" s="276">
        <f t="shared" si="19"/>
        <v>17269</v>
      </c>
      <c r="L60" s="277">
        <f t="shared" si="19"/>
        <v>8568</v>
      </c>
      <c r="M60" s="277">
        <f t="shared" si="19"/>
        <v>8701</v>
      </c>
      <c r="N60" s="276">
        <f t="shared" si="19"/>
        <v>34020</v>
      </c>
      <c r="O60" s="277">
        <f t="shared" si="19"/>
        <v>17123</v>
      </c>
      <c r="P60" s="277">
        <f t="shared" si="19"/>
        <v>16897</v>
      </c>
      <c r="Q60" s="276">
        <f t="shared" si="19"/>
        <v>38759</v>
      </c>
      <c r="R60" s="277">
        <f t="shared" si="19"/>
        <v>19373</v>
      </c>
      <c r="S60" s="313">
        <f t="shared" si="19"/>
        <v>19386</v>
      </c>
    </row>
    <row r="61" spans="1:19" ht="16.5" customHeight="1" x14ac:dyDescent="0.15">
      <c r="A61" s="314" t="s">
        <v>182</v>
      </c>
      <c r="B61" s="285">
        <f>C61+D61</f>
        <v>22643</v>
      </c>
      <c r="C61" s="286">
        <f t="shared" ref="C61:D65" si="20">F61+I61+L61+O61+R61</f>
        <v>11357</v>
      </c>
      <c r="D61" s="286">
        <f t="shared" si="20"/>
        <v>11286</v>
      </c>
      <c r="E61" s="285">
        <f>F61+G61</f>
        <v>1323</v>
      </c>
      <c r="F61" s="286">
        <v>716</v>
      </c>
      <c r="G61" s="286">
        <v>607</v>
      </c>
      <c r="H61" s="285">
        <f>I61+J61</f>
        <v>4536</v>
      </c>
      <c r="I61" s="286">
        <v>2223</v>
      </c>
      <c r="J61" s="286">
        <v>2313</v>
      </c>
      <c r="K61" s="285">
        <f>L61+M61</f>
        <v>3259</v>
      </c>
      <c r="L61" s="286">
        <v>1620</v>
      </c>
      <c r="M61" s="286">
        <v>1639</v>
      </c>
      <c r="N61" s="285">
        <f>O61+P61</f>
        <v>6182</v>
      </c>
      <c r="O61" s="286">
        <v>3134</v>
      </c>
      <c r="P61" s="286">
        <v>3048</v>
      </c>
      <c r="Q61" s="285">
        <f>R61+S61</f>
        <v>7343</v>
      </c>
      <c r="R61" s="286">
        <v>3664</v>
      </c>
      <c r="S61" s="315">
        <v>3679</v>
      </c>
    </row>
    <row r="62" spans="1:19" ht="16.5" customHeight="1" x14ac:dyDescent="0.15">
      <c r="A62" s="314" t="s">
        <v>181</v>
      </c>
      <c r="B62" s="285">
        <f>C62+D62</f>
        <v>22476</v>
      </c>
      <c r="C62" s="286">
        <f t="shared" si="20"/>
        <v>11183</v>
      </c>
      <c r="D62" s="286">
        <f t="shared" si="20"/>
        <v>11293</v>
      </c>
      <c r="E62" s="285">
        <f>F62+G62</f>
        <v>1260</v>
      </c>
      <c r="F62" s="286">
        <v>649</v>
      </c>
      <c r="G62" s="286">
        <v>611</v>
      </c>
      <c r="H62" s="285">
        <f>I62+J62</f>
        <v>4503</v>
      </c>
      <c r="I62" s="286">
        <v>2166</v>
      </c>
      <c r="J62" s="286">
        <v>2337</v>
      </c>
      <c r="K62" s="285">
        <f>L62+M62</f>
        <v>3264</v>
      </c>
      <c r="L62" s="286">
        <v>1647</v>
      </c>
      <c r="M62" s="286">
        <v>1617</v>
      </c>
      <c r="N62" s="285">
        <f>O62+P62</f>
        <v>6293</v>
      </c>
      <c r="O62" s="286">
        <v>3214</v>
      </c>
      <c r="P62" s="286">
        <v>3079</v>
      </c>
      <c r="Q62" s="285">
        <f>R62+S62</f>
        <v>7156</v>
      </c>
      <c r="R62" s="286">
        <v>3507</v>
      </c>
      <c r="S62" s="315">
        <v>3649</v>
      </c>
    </row>
    <row r="63" spans="1:19" ht="16.5" customHeight="1" x14ac:dyDescent="0.15">
      <c r="A63" s="314" t="s">
        <v>180</v>
      </c>
      <c r="B63" s="285">
        <f>C63+D63</f>
        <v>25347</v>
      </c>
      <c r="C63" s="286">
        <f t="shared" si="20"/>
        <v>12666</v>
      </c>
      <c r="D63" s="286">
        <f t="shared" si="20"/>
        <v>12681</v>
      </c>
      <c r="E63" s="285">
        <f>F63+G63</f>
        <v>1376</v>
      </c>
      <c r="F63" s="286">
        <v>721</v>
      </c>
      <c r="G63" s="286">
        <v>655</v>
      </c>
      <c r="H63" s="285">
        <f>I63+J63</f>
        <v>5197</v>
      </c>
      <c r="I63" s="286">
        <v>2536</v>
      </c>
      <c r="J63" s="286">
        <v>2661</v>
      </c>
      <c r="K63" s="285">
        <f>L63+M63</f>
        <v>3542</v>
      </c>
      <c r="L63" s="286">
        <v>1761</v>
      </c>
      <c r="M63" s="286">
        <v>1781</v>
      </c>
      <c r="N63" s="285">
        <f>O63+P63</f>
        <v>7123</v>
      </c>
      <c r="O63" s="286">
        <v>3593</v>
      </c>
      <c r="P63" s="286">
        <v>3530</v>
      </c>
      <c r="Q63" s="285">
        <f>R63+S63</f>
        <v>8109</v>
      </c>
      <c r="R63" s="286">
        <v>4055</v>
      </c>
      <c r="S63" s="315">
        <v>4054</v>
      </c>
    </row>
    <row r="64" spans="1:19" ht="16.5" customHeight="1" x14ac:dyDescent="0.15">
      <c r="A64" s="314" t="s">
        <v>179</v>
      </c>
      <c r="B64" s="285">
        <f>C64+D64</f>
        <v>25626</v>
      </c>
      <c r="C64" s="286">
        <f t="shared" si="20"/>
        <v>12618</v>
      </c>
      <c r="D64" s="286">
        <f t="shared" si="20"/>
        <v>13008</v>
      </c>
      <c r="E64" s="285">
        <f>F64+G64</f>
        <v>1529</v>
      </c>
      <c r="F64" s="286">
        <v>755</v>
      </c>
      <c r="G64" s="286">
        <v>774</v>
      </c>
      <c r="H64" s="285">
        <f>I64+J64</f>
        <v>5158</v>
      </c>
      <c r="I64" s="286">
        <v>2468</v>
      </c>
      <c r="J64" s="286">
        <v>2690</v>
      </c>
      <c r="K64" s="285">
        <f>L64+M64</f>
        <v>3570</v>
      </c>
      <c r="L64" s="286">
        <v>1732</v>
      </c>
      <c r="M64" s="286">
        <v>1838</v>
      </c>
      <c r="N64" s="285">
        <f>O64+P64</f>
        <v>7192</v>
      </c>
      <c r="O64" s="286">
        <v>3583</v>
      </c>
      <c r="P64" s="286">
        <v>3609</v>
      </c>
      <c r="Q64" s="285">
        <f>R64+S64</f>
        <v>8177</v>
      </c>
      <c r="R64" s="286">
        <v>4080</v>
      </c>
      <c r="S64" s="315">
        <v>4097</v>
      </c>
    </row>
    <row r="65" spans="1:19" ht="16.5" customHeight="1" x14ac:dyDescent="0.15">
      <c r="A65" s="314" t="s">
        <v>143</v>
      </c>
      <c r="B65" s="285">
        <f>C65+D65</f>
        <v>25792</v>
      </c>
      <c r="C65" s="286">
        <f t="shared" si="20"/>
        <v>12839</v>
      </c>
      <c r="D65" s="286">
        <f t="shared" si="20"/>
        <v>12953</v>
      </c>
      <c r="E65" s="285">
        <f>F65+G65</f>
        <v>1540</v>
      </c>
      <c r="F65" s="286">
        <v>780</v>
      </c>
      <c r="G65" s="286">
        <v>760</v>
      </c>
      <c r="H65" s="285">
        <f>I65+J65</f>
        <v>5414</v>
      </c>
      <c r="I65" s="286">
        <v>2585</v>
      </c>
      <c r="J65" s="286">
        <v>2829</v>
      </c>
      <c r="K65" s="285">
        <f>L65+M65</f>
        <v>3634</v>
      </c>
      <c r="L65" s="286">
        <v>1808</v>
      </c>
      <c r="M65" s="286">
        <v>1826</v>
      </c>
      <c r="N65" s="285">
        <f>O65+P65</f>
        <v>7230</v>
      </c>
      <c r="O65" s="286">
        <v>3599</v>
      </c>
      <c r="P65" s="286">
        <v>3631</v>
      </c>
      <c r="Q65" s="285">
        <f>R65+S65</f>
        <v>7974</v>
      </c>
      <c r="R65" s="286">
        <v>4067</v>
      </c>
      <c r="S65" s="315">
        <v>3907</v>
      </c>
    </row>
    <row r="66" spans="1:19" s="171" customFormat="1" ht="16.5" customHeight="1" x14ac:dyDescent="0.15">
      <c r="A66" s="316" t="s">
        <v>65</v>
      </c>
      <c r="B66" s="276">
        <f t="shared" ref="B66:S66" si="21">SUM(B67:B71)</f>
        <v>126905</v>
      </c>
      <c r="C66" s="277">
        <f t="shared" si="21"/>
        <v>62819</v>
      </c>
      <c r="D66" s="277">
        <f t="shared" si="21"/>
        <v>64086</v>
      </c>
      <c r="E66" s="276">
        <f t="shared" si="21"/>
        <v>7837</v>
      </c>
      <c r="F66" s="277">
        <f t="shared" si="21"/>
        <v>3925</v>
      </c>
      <c r="G66" s="277">
        <f t="shared" si="21"/>
        <v>3912</v>
      </c>
      <c r="H66" s="276">
        <f t="shared" si="21"/>
        <v>26831</v>
      </c>
      <c r="I66" s="277">
        <f t="shared" si="21"/>
        <v>13106</v>
      </c>
      <c r="J66" s="277">
        <f t="shared" si="21"/>
        <v>13725</v>
      </c>
      <c r="K66" s="276">
        <f t="shared" si="21"/>
        <v>17475</v>
      </c>
      <c r="L66" s="277">
        <f t="shared" si="21"/>
        <v>8372</v>
      </c>
      <c r="M66" s="277">
        <f t="shared" si="21"/>
        <v>9103</v>
      </c>
      <c r="N66" s="276">
        <f t="shared" si="21"/>
        <v>37158</v>
      </c>
      <c r="O66" s="277">
        <f t="shared" si="21"/>
        <v>18189</v>
      </c>
      <c r="P66" s="277">
        <f t="shared" si="21"/>
        <v>18969</v>
      </c>
      <c r="Q66" s="276">
        <f t="shared" si="21"/>
        <v>37604</v>
      </c>
      <c r="R66" s="277">
        <f t="shared" si="21"/>
        <v>19227</v>
      </c>
      <c r="S66" s="313">
        <f t="shared" si="21"/>
        <v>18377</v>
      </c>
    </row>
    <row r="67" spans="1:19" ht="16.5" customHeight="1" x14ac:dyDescent="0.15">
      <c r="A67" s="314" t="s">
        <v>178</v>
      </c>
      <c r="B67" s="285">
        <f>C67+D67</f>
        <v>26657</v>
      </c>
      <c r="C67" s="286">
        <f t="shared" ref="C67:D71" si="22">F67+I67+L67+O67+R67</f>
        <v>13228</v>
      </c>
      <c r="D67" s="286">
        <f t="shared" si="22"/>
        <v>13429</v>
      </c>
      <c r="E67" s="285">
        <f>F67+G67</f>
        <v>1574</v>
      </c>
      <c r="F67" s="286">
        <v>787</v>
      </c>
      <c r="G67" s="286">
        <v>787</v>
      </c>
      <c r="H67" s="285">
        <f>I67+J67</f>
        <v>5571</v>
      </c>
      <c r="I67" s="286">
        <v>2679</v>
      </c>
      <c r="J67" s="286">
        <v>2892</v>
      </c>
      <c r="K67" s="285">
        <f>L67+M67</f>
        <v>3716</v>
      </c>
      <c r="L67" s="286">
        <v>1821</v>
      </c>
      <c r="M67" s="286">
        <v>1895</v>
      </c>
      <c r="N67" s="285">
        <f>O67+P67</f>
        <v>7546</v>
      </c>
      <c r="O67" s="286">
        <v>3689</v>
      </c>
      <c r="P67" s="286">
        <v>3857</v>
      </c>
      <c r="Q67" s="285">
        <f>R67+S67</f>
        <v>8250</v>
      </c>
      <c r="R67" s="286">
        <v>4252</v>
      </c>
      <c r="S67" s="315">
        <v>3998</v>
      </c>
    </row>
    <row r="68" spans="1:19" ht="16.5" customHeight="1" x14ac:dyDescent="0.15">
      <c r="A68" s="314" t="s">
        <v>194</v>
      </c>
      <c r="B68" s="285">
        <f>C68+D68</f>
        <v>26052</v>
      </c>
      <c r="C68" s="286">
        <f t="shared" si="22"/>
        <v>12949</v>
      </c>
      <c r="D68" s="286">
        <f t="shared" si="22"/>
        <v>13103</v>
      </c>
      <c r="E68" s="285">
        <f>F68+G68</f>
        <v>1670</v>
      </c>
      <c r="F68" s="286">
        <v>830</v>
      </c>
      <c r="G68" s="286">
        <v>840</v>
      </c>
      <c r="H68" s="285">
        <f>I68+J68</f>
        <v>5436</v>
      </c>
      <c r="I68" s="286">
        <v>2717</v>
      </c>
      <c r="J68" s="286">
        <v>2719</v>
      </c>
      <c r="K68" s="285">
        <f>L68+M68</f>
        <v>3560</v>
      </c>
      <c r="L68" s="286">
        <v>1698</v>
      </c>
      <c r="M68" s="286">
        <v>1862</v>
      </c>
      <c r="N68" s="285">
        <f>O68+P68</f>
        <v>7522</v>
      </c>
      <c r="O68" s="286">
        <v>3678</v>
      </c>
      <c r="P68" s="286">
        <v>3844</v>
      </c>
      <c r="Q68" s="285">
        <f>R68+S68</f>
        <v>7864</v>
      </c>
      <c r="R68" s="286">
        <v>4026</v>
      </c>
      <c r="S68" s="315">
        <v>3838</v>
      </c>
    </row>
    <row r="69" spans="1:19" ht="16.5" customHeight="1" x14ac:dyDescent="0.15">
      <c r="A69" s="314" t="s">
        <v>140</v>
      </c>
      <c r="B69" s="285">
        <f>C69+D69</f>
        <v>24720</v>
      </c>
      <c r="C69" s="286">
        <f t="shared" si="22"/>
        <v>12274</v>
      </c>
      <c r="D69" s="286">
        <f t="shared" si="22"/>
        <v>12446</v>
      </c>
      <c r="E69" s="285">
        <f>F69+G69</f>
        <v>1590</v>
      </c>
      <c r="F69" s="286">
        <v>787</v>
      </c>
      <c r="G69" s="286">
        <v>803</v>
      </c>
      <c r="H69" s="285">
        <f>I69+J69</f>
        <v>5336</v>
      </c>
      <c r="I69" s="286">
        <v>2588</v>
      </c>
      <c r="J69" s="286">
        <v>2748</v>
      </c>
      <c r="K69" s="285">
        <f>L69+M69</f>
        <v>3357</v>
      </c>
      <c r="L69" s="286">
        <v>1652</v>
      </c>
      <c r="M69" s="286">
        <v>1705</v>
      </c>
      <c r="N69" s="285">
        <f>O69+P69</f>
        <v>7178</v>
      </c>
      <c r="O69" s="286">
        <v>3496</v>
      </c>
      <c r="P69" s="286">
        <v>3682</v>
      </c>
      <c r="Q69" s="285">
        <f>R69+S69</f>
        <v>7259</v>
      </c>
      <c r="R69" s="286">
        <v>3751</v>
      </c>
      <c r="S69" s="315">
        <v>3508</v>
      </c>
    </row>
    <row r="70" spans="1:19" ht="16.5" customHeight="1" x14ac:dyDescent="0.15">
      <c r="A70" s="314" t="s">
        <v>173</v>
      </c>
      <c r="B70" s="285">
        <f>C70+D70</f>
        <v>25959</v>
      </c>
      <c r="C70" s="286">
        <f t="shared" si="22"/>
        <v>12804</v>
      </c>
      <c r="D70" s="286">
        <f t="shared" si="22"/>
        <v>13155</v>
      </c>
      <c r="E70" s="285">
        <f>F70+G70</f>
        <v>1577</v>
      </c>
      <c r="F70" s="286">
        <v>790</v>
      </c>
      <c r="G70" s="286">
        <v>787</v>
      </c>
      <c r="H70" s="285">
        <f>I70+J70</f>
        <v>5418</v>
      </c>
      <c r="I70" s="286">
        <v>2632</v>
      </c>
      <c r="J70" s="286">
        <v>2786</v>
      </c>
      <c r="K70" s="285">
        <f>L70+M70</f>
        <v>3544</v>
      </c>
      <c r="L70" s="286">
        <v>1695</v>
      </c>
      <c r="M70" s="286">
        <v>1849</v>
      </c>
      <c r="N70" s="285">
        <f>O70+P70</f>
        <v>7774</v>
      </c>
      <c r="O70" s="286">
        <v>3887</v>
      </c>
      <c r="P70" s="286">
        <v>3887</v>
      </c>
      <c r="Q70" s="285">
        <f>R70+S70</f>
        <v>7646</v>
      </c>
      <c r="R70" s="286">
        <v>3800</v>
      </c>
      <c r="S70" s="315">
        <v>3846</v>
      </c>
    </row>
    <row r="71" spans="1:19" ht="16.5" customHeight="1" x14ac:dyDescent="0.15">
      <c r="A71" s="314" t="s">
        <v>193</v>
      </c>
      <c r="B71" s="285">
        <f>C71+D71</f>
        <v>23517</v>
      </c>
      <c r="C71" s="286">
        <f t="shared" si="22"/>
        <v>11564</v>
      </c>
      <c r="D71" s="286">
        <f t="shared" si="22"/>
        <v>11953</v>
      </c>
      <c r="E71" s="285">
        <f>F71+G71</f>
        <v>1426</v>
      </c>
      <c r="F71" s="286">
        <v>731</v>
      </c>
      <c r="G71" s="286">
        <v>695</v>
      </c>
      <c r="H71" s="285">
        <f>I71+J71</f>
        <v>5070</v>
      </c>
      <c r="I71" s="286">
        <v>2490</v>
      </c>
      <c r="J71" s="286">
        <v>2580</v>
      </c>
      <c r="K71" s="285">
        <f>L71+M71</f>
        <v>3298</v>
      </c>
      <c r="L71" s="286">
        <v>1506</v>
      </c>
      <c r="M71" s="286">
        <v>1792</v>
      </c>
      <c r="N71" s="285">
        <f>O71+P71</f>
        <v>7138</v>
      </c>
      <c r="O71" s="286">
        <v>3439</v>
      </c>
      <c r="P71" s="286">
        <v>3699</v>
      </c>
      <c r="Q71" s="285">
        <f>R71+S71</f>
        <v>6585</v>
      </c>
      <c r="R71" s="286">
        <v>3398</v>
      </c>
      <c r="S71" s="315">
        <v>3187</v>
      </c>
    </row>
    <row r="72" spans="1:19" s="171" customFormat="1" ht="16.5" customHeight="1" x14ac:dyDescent="0.15">
      <c r="A72" s="316" t="s">
        <v>71</v>
      </c>
      <c r="B72" s="276">
        <f t="shared" ref="B72:S72" si="23">SUM(B73:B77)</f>
        <v>108859</v>
      </c>
      <c r="C72" s="277">
        <f t="shared" si="23"/>
        <v>54164</v>
      </c>
      <c r="D72" s="277">
        <f t="shared" si="23"/>
        <v>54695</v>
      </c>
      <c r="E72" s="276">
        <f t="shared" si="23"/>
        <v>7638</v>
      </c>
      <c r="F72" s="277">
        <f t="shared" si="23"/>
        <v>3741</v>
      </c>
      <c r="G72" s="277">
        <f t="shared" si="23"/>
        <v>3897</v>
      </c>
      <c r="H72" s="276">
        <f t="shared" si="23"/>
        <v>22652</v>
      </c>
      <c r="I72" s="277">
        <f t="shared" si="23"/>
        <v>11098</v>
      </c>
      <c r="J72" s="277">
        <f t="shared" si="23"/>
        <v>11554</v>
      </c>
      <c r="K72" s="276">
        <f t="shared" si="23"/>
        <v>15513</v>
      </c>
      <c r="L72" s="277">
        <f t="shared" si="23"/>
        <v>7325</v>
      </c>
      <c r="M72" s="277">
        <f t="shared" si="23"/>
        <v>8188</v>
      </c>
      <c r="N72" s="276">
        <f t="shared" si="23"/>
        <v>34190</v>
      </c>
      <c r="O72" s="277">
        <f t="shared" si="23"/>
        <v>16770</v>
      </c>
      <c r="P72" s="277">
        <f t="shared" si="23"/>
        <v>17420</v>
      </c>
      <c r="Q72" s="276">
        <f t="shared" si="23"/>
        <v>28866</v>
      </c>
      <c r="R72" s="277">
        <f t="shared" si="23"/>
        <v>15230</v>
      </c>
      <c r="S72" s="313">
        <f t="shared" si="23"/>
        <v>13636</v>
      </c>
    </row>
    <row r="73" spans="1:19" ht="16.5" customHeight="1" x14ac:dyDescent="0.15">
      <c r="A73" s="314" t="s">
        <v>141</v>
      </c>
      <c r="B73" s="285">
        <f>C73+D73</f>
        <v>22699</v>
      </c>
      <c r="C73" s="286">
        <f t="shared" ref="C73:D77" si="24">F73+I73+L73+O73+R73</f>
        <v>11539</v>
      </c>
      <c r="D73" s="286">
        <f t="shared" si="24"/>
        <v>11160</v>
      </c>
      <c r="E73" s="285">
        <f>F73+G73</f>
        <v>1520</v>
      </c>
      <c r="F73" s="286">
        <v>783</v>
      </c>
      <c r="G73" s="286">
        <v>737</v>
      </c>
      <c r="H73" s="285">
        <f>I73+J73</f>
        <v>4732</v>
      </c>
      <c r="I73" s="286">
        <v>2363</v>
      </c>
      <c r="J73" s="286">
        <v>2369</v>
      </c>
      <c r="K73" s="285">
        <f>L73+M73</f>
        <v>3053</v>
      </c>
      <c r="L73" s="286">
        <v>1513</v>
      </c>
      <c r="M73" s="286">
        <v>1540</v>
      </c>
      <c r="N73" s="285">
        <f>O73+P73</f>
        <v>7010</v>
      </c>
      <c r="O73" s="286">
        <v>3564</v>
      </c>
      <c r="P73" s="286">
        <v>3446</v>
      </c>
      <c r="Q73" s="285">
        <f>R73+S73</f>
        <v>6384</v>
      </c>
      <c r="R73" s="286">
        <v>3316</v>
      </c>
      <c r="S73" s="315">
        <v>3068</v>
      </c>
    </row>
    <row r="74" spans="1:19" ht="16.5" customHeight="1" x14ac:dyDescent="0.15">
      <c r="A74" s="314" t="s">
        <v>175</v>
      </c>
      <c r="B74" s="285">
        <f>C74+D74</f>
        <v>22625</v>
      </c>
      <c r="C74" s="286">
        <f t="shared" si="24"/>
        <v>11040</v>
      </c>
      <c r="D74" s="286">
        <f t="shared" si="24"/>
        <v>11585</v>
      </c>
      <c r="E74" s="285">
        <f>F74+G74</f>
        <v>1546</v>
      </c>
      <c r="F74" s="286">
        <v>752</v>
      </c>
      <c r="G74" s="286">
        <v>794</v>
      </c>
      <c r="H74" s="285">
        <f>I74+J74</f>
        <v>4610</v>
      </c>
      <c r="I74" s="286">
        <v>2278</v>
      </c>
      <c r="J74" s="286">
        <v>2332</v>
      </c>
      <c r="K74" s="285">
        <f>L74+M74</f>
        <v>3167</v>
      </c>
      <c r="L74" s="286">
        <v>1488</v>
      </c>
      <c r="M74" s="286">
        <v>1679</v>
      </c>
      <c r="N74" s="285">
        <f>O74+P74</f>
        <v>7043</v>
      </c>
      <c r="O74" s="286">
        <v>3393</v>
      </c>
      <c r="P74" s="286">
        <v>3650</v>
      </c>
      <c r="Q74" s="285">
        <f>R74+S74</f>
        <v>6259</v>
      </c>
      <c r="R74" s="286">
        <v>3129</v>
      </c>
      <c r="S74" s="315">
        <v>3130</v>
      </c>
    </row>
    <row r="75" spans="1:19" ht="16.5" customHeight="1" x14ac:dyDescent="0.15">
      <c r="A75" s="314" t="s">
        <v>144</v>
      </c>
      <c r="B75" s="285">
        <f>C75+D75</f>
        <v>21213</v>
      </c>
      <c r="C75" s="286">
        <f t="shared" si="24"/>
        <v>10612</v>
      </c>
      <c r="D75" s="286">
        <f t="shared" si="24"/>
        <v>10601</v>
      </c>
      <c r="E75" s="285">
        <f>F75+G75</f>
        <v>1501</v>
      </c>
      <c r="F75" s="286">
        <v>719</v>
      </c>
      <c r="G75" s="286">
        <v>782</v>
      </c>
      <c r="H75" s="285">
        <f>I75+J75</f>
        <v>4524</v>
      </c>
      <c r="I75" s="286">
        <v>2234</v>
      </c>
      <c r="J75" s="286">
        <v>2290</v>
      </c>
      <c r="K75" s="285">
        <f>L75+M75</f>
        <v>3029</v>
      </c>
      <c r="L75" s="286">
        <v>1429</v>
      </c>
      <c r="M75" s="286">
        <v>1600</v>
      </c>
      <c r="N75" s="285">
        <f>O75+P75</f>
        <v>6619</v>
      </c>
      <c r="O75" s="286">
        <v>3255</v>
      </c>
      <c r="P75" s="286">
        <v>3364</v>
      </c>
      <c r="Q75" s="285">
        <f>R75+S75</f>
        <v>5540</v>
      </c>
      <c r="R75" s="286">
        <v>2975</v>
      </c>
      <c r="S75" s="315">
        <v>2565</v>
      </c>
    </row>
    <row r="76" spans="1:19" ht="16.5" customHeight="1" x14ac:dyDescent="0.15">
      <c r="A76" s="314" t="s">
        <v>174</v>
      </c>
      <c r="B76" s="285">
        <f>C76+D76</f>
        <v>21172</v>
      </c>
      <c r="C76" s="286">
        <f t="shared" si="24"/>
        <v>10508</v>
      </c>
      <c r="D76" s="286">
        <f t="shared" si="24"/>
        <v>10664</v>
      </c>
      <c r="E76" s="285">
        <f>F76+G76</f>
        <v>1559</v>
      </c>
      <c r="F76" s="286">
        <v>746</v>
      </c>
      <c r="G76" s="286">
        <v>813</v>
      </c>
      <c r="H76" s="285">
        <f>I76+J76</f>
        <v>4343</v>
      </c>
      <c r="I76" s="286">
        <v>2120</v>
      </c>
      <c r="J76" s="286">
        <v>2223</v>
      </c>
      <c r="K76" s="285">
        <f>L76+M76</f>
        <v>3053</v>
      </c>
      <c r="L76" s="286">
        <v>1445</v>
      </c>
      <c r="M76" s="286">
        <v>1608</v>
      </c>
      <c r="N76" s="285">
        <f>O76+P76</f>
        <v>6747</v>
      </c>
      <c r="O76" s="286">
        <v>3262</v>
      </c>
      <c r="P76" s="286">
        <v>3485</v>
      </c>
      <c r="Q76" s="285">
        <f>R76+S76</f>
        <v>5470</v>
      </c>
      <c r="R76" s="286">
        <v>2935</v>
      </c>
      <c r="S76" s="315">
        <v>2535</v>
      </c>
    </row>
    <row r="77" spans="1:19" ht="16.5" customHeight="1" x14ac:dyDescent="0.15">
      <c r="A77" s="314" t="s">
        <v>142</v>
      </c>
      <c r="B77" s="285">
        <f>C77+D77</f>
        <v>21150</v>
      </c>
      <c r="C77" s="286">
        <f t="shared" si="24"/>
        <v>10465</v>
      </c>
      <c r="D77" s="286">
        <f t="shared" si="24"/>
        <v>10685</v>
      </c>
      <c r="E77" s="285">
        <f>F77+G77</f>
        <v>1512</v>
      </c>
      <c r="F77" s="286">
        <v>741</v>
      </c>
      <c r="G77" s="286">
        <v>771</v>
      </c>
      <c r="H77" s="285">
        <f>I77+J77</f>
        <v>4443</v>
      </c>
      <c r="I77" s="286">
        <v>2103</v>
      </c>
      <c r="J77" s="286">
        <v>2340</v>
      </c>
      <c r="K77" s="285">
        <f>L77+M77</f>
        <v>3211</v>
      </c>
      <c r="L77" s="286">
        <v>1450</v>
      </c>
      <c r="M77" s="286">
        <v>1761</v>
      </c>
      <c r="N77" s="285">
        <f>O77+P77</f>
        <v>6771</v>
      </c>
      <c r="O77" s="286">
        <v>3296</v>
      </c>
      <c r="P77" s="286">
        <v>3475</v>
      </c>
      <c r="Q77" s="285">
        <f>R77+S77</f>
        <v>5213</v>
      </c>
      <c r="R77" s="286">
        <v>2875</v>
      </c>
      <c r="S77" s="315">
        <v>2338</v>
      </c>
    </row>
    <row r="78" spans="1:19" s="171" customFormat="1" ht="16.5" customHeight="1" x14ac:dyDescent="0.15">
      <c r="A78" s="316" t="s">
        <v>78</v>
      </c>
      <c r="B78" s="276">
        <f t="shared" ref="B78:S78" si="25">SUM(B79:B83)</f>
        <v>102259</v>
      </c>
      <c r="C78" s="277">
        <f t="shared" si="25"/>
        <v>49124</v>
      </c>
      <c r="D78" s="277">
        <f t="shared" si="25"/>
        <v>53135</v>
      </c>
      <c r="E78" s="276">
        <f t="shared" si="25"/>
        <v>8399</v>
      </c>
      <c r="F78" s="277">
        <f t="shared" si="25"/>
        <v>3989</v>
      </c>
      <c r="G78" s="277">
        <f t="shared" si="25"/>
        <v>4410</v>
      </c>
      <c r="H78" s="276">
        <f t="shared" si="25"/>
        <v>21208</v>
      </c>
      <c r="I78" s="277">
        <f t="shared" si="25"/>
        <v>10009</v>
      </c>
      <c r="J78" s="277">
        <f t="shared" si="25"/>
        <v>11199</v>
      </c>
      <c r="K78" s="276">
        <f t="shared" si="25"/>
        <v>16661</v>
      </c>
      <c r="L78" s="277">
        <f t="shared" si="25"/>
        <v>7587</v>
      </c>
      <c r="M78" s="277">
        <f t="shared" si="25"/>
        <v>9074</v>
      </c>
      <c r="N78" s="276">
        <f t="shared" si="25"/>
        <v>33387</v>
      </c>
      <c r="O78" s="277">
        <f t="shared" si="25"/>
        <v>15916</v>
      </c>
      <c r="P78" s="277">
        <f t="shared" si="25"/>
        <v>17471</v>
      </c>
      <c r="Q78" s="276">
        <f t="shared" si="25"/>
        <v>22604</v>
      </c>
      <c r="R78" s="277">
        <f t="shared" si="25"/>
        <v>11623</v>
      </c>
      <c r="S78" s="313">
        <f t="shared" si="25"/>
        <v>10981</v>
      </c>
    </row>
    <row r="79" spans="1:19" ht="16.5" customHeight="1" x14ac:dyDescent="0.15">
      <c r="A79" s="314" t="s">
        <v>197</v>
      </c>
      <c r="B79" s="285">
        <f>C79+D79</f>
        <v>21537</v>
      </c>
      <c r="C79" s="286">
        <f t="shared" ref="C79:D83" si="26">F79+I79+L79+O79+R79</f>
        <v>10480</v>
      </c>
      <c r="D79" s="286">
        <f t="shared" si="26"/>
        <v>11057</v>
      </c>
      <c r="E79" s="285">
        <f>F79+G79</f>
        <v>1656</v>
      </c>
      <c r="F79" s="286">
        <v>787</v>
      </c>
      <c r="G79" s="286">
        <v>869</v>
      </c>
      <c r="H79" s="285">
        <f>I79+J79</f>
        <v>4445</v>
      </c>
      <c r="I79" s="286">
        <v>2156</v>
      </c>
      <c r="J79" s="286">
        <v>2289</v>
      </c>
      <c r="K79" s="285">
        <f>L79+M79</f>
        <v>3338</v>
      </c>
      <c r="L79" s="286">
        <v>1497</v>
      </c>
      <c r="M79" s="286">
        <v>1841</v>
      </c>
      <c r="N79" s="285">
        <f>O79+P79</f>
        <v>7060</v>
      </c>
      <c r="O79" s="286">
        <v>3413</v>
      </c>
      <c r="P79" s="286">
        <v>3647</v>
      </c>
      <c r="Q79" s="285">
        <f>R79+S79</f>
        <v>5038</v>
      </c>
      <c r="R79" s="286">
        <v>2627</v>
      </c>
      <c r="S79" s="315">
        <v>2411</v>
      </c>
    </row>
    <row r="80" spans="1:19" ht="16.5" customHeight="1" x14ac:dyDescent="0.15">
      <c r="A80" s="314" t="s">
        <v>145</v>
      </c>
      <c r="B80" s="285">
        <f>C80+D80</f>
        <v>23237</v>
      </c>
      <c r="C80" s="286">
        <f t="shared" si="26"/>
        <v>11175</v>
      </c>
      <c r="D80" s="286">
        <f t="shared" si="26"/>
        <v>12062</v>
      </c>
      <c r="E80" s="285">
        <f>F80+G80</f>
        <v>1819</v>
      </c>
      <c r="F80" s="286">
        <v>847</v>
      </c>
      <c r="G80" s="286">
        <v>972</v>
      </c>
      <c r="H80" s="285">
        <f>I80+J80</f>
        <v>4813</v>
      </c>
      <c r="I80" s="286">
        <v>2294</v>
      </c>
      <c r="J80" s="286">
        <v>2519</v>
      </c>
      <c r="K80" s="285">
        <f>L80+M80</f>
        <v>3653</v>
      </c>
      <c r="L80" s="286">
        <v>1639</v>
      </c>
      <c r="M80" s="286">
        <v>2014</v>
      </c>
      <c r="N80" s="285">
        <f>O80+P80</f>
        <v>7624</v>
      </c>
      <c r="O80" s="286">
        <v>3628</v>
      </c>
      <c r="P80" s="286">
        <v>3996</v>
      </c>
      <c r="Q80" s="285">
        <f>R80+S80</f>
        <v>5328</v>
      </c>
      <c r="R80" s="286">
        <v>2767</v>
      </c>
      <c r="S80" s="315">
        <v>2561</v>
      </c>
    </row>
    <row r="81" spans="1:19" ht="16.5" customHeight="1" x14ac:dyDescent="0.15">
      <c r="A81" s="314" t="s">
        <v>146</v>
      </c>
      <c r="B81" s="285">
        <f>C81+D81</f>
        <v>20842</v>
      </c>
      <c r="C81" s="286">
        <f t="shared" si="26"/>
        <v>9947</v>
      </c>
      <c r="D81" s="286">
        <f t="shared" si="26"/>
        <v>10895</v>
      </c>
      <c r="E81" s="285">
        <f>F81+G81</f>
        <v>1653</v>
      </c>
      <c r="F81" s="286">
        <v>796</v>
      </c>
      <c r="G81" s="286">
        <v>857</v>
      </c>
      <c r="H81" s="285">
        <f>I81+J81</f>
        <v>4284</v>
      </c>
      <c r="I81" s="286">
        <v>1989</v>
      </c>
      <c r="J81" s="286">
        <v>2295</v>
      </c>
      <c r="K81" s="285">
        <f>L81+M81</f>
        <v>3423</v>
      </c>
      <c r="L81" s="286">
        <v>1566</v>
      </c>
      <c r="M81" s="286">
        <v>1857</v>
      </c>
      <c r="N81" s="285">
        <f>O81+P81</f>
        <v>6913</v>
      </c>
      <c r="O81" s="286">
        <v>3262</v>
      </c>
      <c r="P81" s="286">
        <v>3651</v>
      </c>
      <c r="Q81" s="285">
        <f>R81+S81</f>
        <v>4569</v>
      </c>
      <c r="R81" s="286">
        <v>2334</v>
      </c>
      <c r="S81" s="315">
        <v>2235</v>
      </c>
    </row>
    <row r="82" spans="1:19" ht="16.5" customHeight="1" x14ac:dyDescent="0.15">
      <c r="A82" s="314" t="s">
        <v>196</v>
      </c>
      <c r="B82" s="285">
        <f>C82+D82</f>
        <v>18500</v>
      </c>
      <c r="C82" s="286">
        <f t="shared" si="26"/>
        <v>8847</v>
      </c>
      <c r="D82" s="286">
        <f t="shared" si="26"/>
        <v>9653</v>
      </c>
      <c r="E82" s="285">
        <f>F82+G82</f>
        <v>1626</v>
      </c>
      <c r="F82" s="286">
        <v>777</v>
      </c>
      <c r="G82" s="286">
        <v>849</v>
      </c>
      <c r="H82" s="285">
        <f>I82+J82</f>
        <v>3873</v>
      </c>
      <c r="I82" s="286">
        <v>1777</v>
      </c>
      <c r="J82" s="286">
        <v>2096</v>
      </c>
      <c r="K82" s="285">
        <f>L82+M82</f>
        <v>3105</v>
      </c>
      <c r="L82" s="286">
        <v>1444</v>
      </c>
      <c r="M82" s="286">
        <v>1661</v>
      </c>
      <c r="N82" s="285">
        <f>O82+P82</f>
        <v>5916</v>
      </c>
      <c r="O82" s="286">
        <v>2791</v>
      </c>
      <c r="P82" s="286">
        <v>3125</v>
      </c>
      <c r="Q82" s="285">
        <f>R82+S82</f>
        <v>3980</v>
      </c>
      <c r="R82" s="286">
        <v>2058</v>
      </c>
      <c r="S82" s="315">
        <v>1922</v>
      </c>
    </row>
    <row r="83" spans="1:19" ht="16.5" customHeight="1" x14ac:dyDescent="0.15">
      <c r="A83" s="314" t="s">
        <v>177</v>
      </c>
      <c r="B83" s="285">
        <f>C83+D83</f>
        <v>18143</v>
      </c>
      <c r="C83" s="286">
        <f t="shared" si="26"/>
        <v>8675</v>
      </c>
      <c r="D83" s="286">
        <f t="shared" si="26"/>
        <v>9468</v>
      </c>
      <c r="E83" s="285">
        <f>F83+G83</f>
        <v>1645</v>
      </c>
      <c r="F83" s="286">
        <v>782</v>
      </c>
      <c r="G83" s="286">
        <v>863</v>
      </c>
      <c r="H83" s="285">
        <f>I83+J83</f>
        <v>3793</v>
      </c>
      <c r="I83" s="286">
        <v>1793</v>
      </c>
      <c r="J83" s="286">
        <v>2000</v>
      </c>
      <c r="K83" s="285">
        <f>L83+M83</f>
        <v>3142</v>
      </c>
      <c r="L83" s="286">
        <v>1441</v>
      </c>
      <c r="M83" s="286">
        <v>1701</v>
      </c>
      <c r="N83" s="285">
        <f>O83+P83</f>
        <v>5874</v>
      </c>
      <c r="O83" s="286">
        <v>2822</v>
      </c>
      <c r="P83" s="286">
        <v>3052</v>
      </c>
      <c r="Q83" s="285">
        <f>R83+S83</f>
        <v>3689</v>
      </c>
      <c r="R83" s="286">
        <v>1837</v>
      </c>
      <c r="S83" s="315">
        <v>1852</v>
      </c>
    </row>
    <row r="84" spans="1:19" s="171" customFormat="1" ht="16.5" customHeight="1" x14ac:dyDescent="0.15">
      <c r="A84" s="316" t="s">
        <v>83</v>
      </c>
      <c r="B84" s="276">
        <f t="shared" ref="B84:S84" si="27">SUM(B85:B89)</f>
        <v>69865</v>
      </c>
      <c r="C84" s="277">
        <f t="shared" si="27"/>
        <v>32901</v>
      </c>
      <c r="D84" s="277">
        <f t="shared" si="27"/>
        <v>36964</v>
      </c>
      <c r="E84" s="276">
        <f t="shared" si="27"/>
        <v>6735</v>
      </c>
      <c r="F84" s="277">
        <f t="shared" si="27"/>
        <v>3123</v>
      </c>
      <c r="G84" s="277">
        <f t="shared" si="27"/>
        <v>3612</v>
      </c>
      <c r="H84" s="276">
        <f t="shared" si="27"/>
        <v>14625</v>
      </c>
      <c r="I84" s="277">
        <f t="shared" si="27"/>
        <v>6834</v>
      </c>
      <c r="J84" s="277">
        <f t="shared" si="27"/>
        <v>7791</v>
      </c>
      <c r="K84" s="276">
        <f t="shared" si="27"/>
        <v>12493</v>
      </c>
      <c r="L84" s="277">
        <f t="shared" si="27"/>
        <v>5732</v>
      </c>
      <c r="M84" s="277">
        <f t="shared" si="27"/>
        <v>6761</v>
      </c>
      <c r="N84" s="276">
        <f t="shared" si="27"/>
        <v>22670</v>
      </c>
      <c r="O84" s="277">
        <f t="shared" si="27"/>
        <v>10720</v>
      </c>
      <c r="P84" s="277">
        <f t="shared" si="27"/>
        <v>11950</v>
      </c>
      <c r="Q84" s="276">
        <f t="shared" si="27"/>
        <v>13342</v>
      </c>
      <c r="R84" s="277">
        <f t="shared" si="27"/>
        <v>6492</v>
      </c>
      <c r="S84" s="313">
        <f t="shared" si="27"/>
        <v>6850</v>
      </c>
    </row>
    <row r="85" spans="1:19" ht="16.5" customHeight="1" x14ac:dyDescent="0.15">
      <c r="A85" s="314" t="s">
        <v>189</v>
      </c>
      <c r="B85" s="285">
        <f>C85+D85</f>
        <v>15341</v>
      </c>
      <c r="C85" s="286">
        <f t="shared" ref="C85:D89" si="28">F85+I85+L85+O85+R85</f>
        <v>7441</v>
      </c>
      <c r="D85" s="286">
        <f t="shared" si="28"/>
        <v>7900</v>
      </c>
      <c r="E85" s="285">
        <f>F85+G85</f>
        <v>1417</v>
      </c>
      <c r="F85" s="286">
        <v>698</v>
      </c>
      <c r="G85" s="286">
        <v>719</v>
      </c>
      <c r="H85" s="285">
        <f>I85+J85</f>
        <v>3224</v>
      </c>
      <c r="I85" s="286">
        <v>1531</v>
      </c>
      <c r="J85" s="286">
        <v>1693</v>
      </c>
      <c r="K85" s="285">
        <f>L85+M85</f>
        <v>2729</v>
      </c>
      <c r="L85" s="286">
        <v>1276</v>
      </c>
      <c r="M85" s="286">
        <v>1453</v>
      </c>
      <c r="N85" s="285">
        <f>O85+P85</f>
        <v>4926</v>
      </c>
      <c r="O85" s="286">
        <v>2415</v>
      </c>
      <c r="P85" s="286">
        <v>2511</v>
      </c>
      <c r="Q85" s="285">
        <f>R85+S85</f>
        <v>3045</v>
      </c>
      <c r="R85" s="286">
        <v>1521</v>
      </c>
      <c r="S85" s="315">
        <v>1524</v>
      </c>
    </row>
    <row r="86" spans="1:19" ht="16.5" customHeight="1" x14ac:dyDescent="0.15">
      <c r="A86" s="314" t="s">
        <v>195</v>
      </c>
      <c r="B86" s="285">
        <f>C86+D86</f>
        <v>16341</v>
      </c>
      <c r="C86" s="286">
        <f t="shared" si="28"/>
        <v>7717</v>
      </c>
      <c r="D86" s="286">
        <f t="shared" si="28"/>
        <v>8624</v>
      </c>
      <c r="E86" s="285">
        <f>F86+G86</f>
        <v>1611</v>
      </c>
      <c r="F86" s="286">
        <v>732</v>
      </c>
      <c r="G86" s="286">
        <v>879</v>
      </c>
      <c r="H86" s="285">
        <f>I86+J86</f>
        <v>3413</v>
      </c>
      <c r="I86" s="286">
        <v>1623</v>
      </c>
      <c r="J86" s="286">
        <v>1790</v>
      </c>
      <c r="K86" s="285">
        <f>L86+M86</f>
        <v>2875</v>
      </c>
      <c r="L86" s="286">
        <v>1311</v>
      </c>
      <c r="M86" s="286">
        <v>1564</v>
      </c>
      <c r="N86" s="285">
        <f>O86+P86</f>
        <v>5369</v>
      </c>
      <c r="O86" s="286">
        <v>2540</v>
      </c>
      <c r="P86" s="286">
        <v>2829</v>
      </c>
      <c r="Q86" s="285">
        <f>R86+S86</f>
        <v>3073</v>
      </c>
      <c r="R86" s="286">
        <v>1511</v>
      </c>
      <c r="S86" s="315">
        <v>1562</v>
      </c>
    </row>
    <row r="87" spans="1:19" ht="16.5" customHeight="1" x14ac:dyDescent="0.15">
      <c r="A87" s="314" t="s">
        <v>227</v>
      </c>
      <c r="B87" s="285">
        <f>C87+D87</f>
        <v>13535</v>
      </c>
      <c r="C87" s="286">
        <f t="shared" si="28"/>
        <v>6383</v>
      </c>
      <c r="D87" s="286">
        <f t="shared" si="28"/>
        <v>7152</v>
      </c>
      <c r="E87" s="285">
        <f>F87+G87</f>
        <v>1311</v>
      </c>
      <c r="F87" s="286">
        <v>618</v>
      </c>
      <c r="G87" s="286">
        <v>693</v>
      </c>
      <c r="H87" s="285">
        <f>I87+J87</f>
        <v>2788</v>
      </c>
      <c r="I87" s="286">
        <v>1284</v>
      </c>
      <c r="J87" s="286">
        <v>1504</v>
      </c>
      <c r="K87" s="285">
        <f>L87+M87</f>
        <v>2337</v>
      </c>
      <c r="L87" s="286">
        <v>1066</v>
      </c>
      <c r="M87" s="286">
        <v>1271</v>
      </c>
      <c r="N87" s="285">
        <f>O87+P87</f>
        <v>4443</v>
      </c>
      <c r="O87" s="286">
        <v>2116</v>
      </c>
      <c r="P87" s="286">
        <v>2327</v>
      </c>
      <c r="Q87" s="285">
        <f>R87+S87</f>
        <v>2656</v>
      </c>
      <c r="R87" s="286">
        <v>1299</v>
      </c>
      <c r="S87" s="315">
        <v>1357</v>
      </c>
    </row>
    <row r="88" spans="1:19" ht="16.5" customHeight="1" x14ac:dyDescent="0.15">
      <c r="A88" s="314" t="s">
        <v>190</v>
      </c>
      <c r="B88" s="285">
        <f>C88+D88</f>
        <v>11607</v>
      </c>
      <c r="C88" s="286">
        <f t="shared" si="28"/>
        <v>5356</v>
      </c>
      <c r="D88" s="286">
        <f t="shared" si="28"/>
        <v>6251</v>
      </c>
      <c r="E88" s="285">
        <f>F88+G88</f>
        <v>1120</v>
      </c>
      <c r="F88" s="286">
        <v>504</v>
      </c>
      <c r="G88" s="286">
        <v>616</v>
      </c>
      <c r="H88" s="285">
        <f>I88+J88</f>
        <v>2465</v>
      </c>
      <c r="I88" s="286">
        <v>1131</v>
      </c>
      <c r="J88" s="286">
        <v>1334</v>
      </c>
      <c r="K88" s="285">
        <f>L88+M88</f>
        <v>2112</v>
      </c>
      <c r="L88" s="286">
        <v>974</v>
      </c>
      <c r="M88" s="286">
        <v>1138</v>
      </c>
      <c r="N88" s="285">
        <f>O88+P88</f>
        <v>3730</v>
      </c>
      <c r="O88" s="286">
        <v>1706</v>
      </c>
      <c r="P88" s="286">
        <v>2024</v>
      </c>
      <c r="Q88" s="285">
        <f>R88+S88</f>
        <v>2180</v>
      </c>
      <c r="R88" s="286">
        <v>1041</v>
      </c>
      <c r="S88" s="315">
        <v>1139</v>
      </c>
    </row>
    <row r="89" spans="1:19" ht="16.5" customHeight="1" x14ac:dyDescent="0.15">
      <c r="A89" s="314" t="s">
        <v>139</v>
      </c>
      <c r="B89" s="285">
        <f>C89+D89</f>
        <v>13041</v>
      </c>
      <c r="C89" s="286">
        <f t="shared" si="28"/>
        <v>6004</v>
      </c>
      <c r="D89" s="286">
        <f t="shared" si="28"/>
        <v>7037</v>
      </c>
      <c r="E89" s="285">
        <f>F89+G89</f>
        <v>1276</v>
      </c>
      <c r="F89" s="286">
        <v>571</v>
      </c>
      <c r="G89" s="286">
        <v>705</v>
      </c>
      <c r="H89" s="285">
        <f>I89+J89</f>
        <v>2735</v>
      </c>
      <c r="I89" s="286">
        <v>1265</v>
      </c>
      <c r="J89" s="286">
        <v>1470</v>
      </c>
      <c r="K89" s="285">
        <f>L89+M89</f>
        <v>2440</v>
      </c>
      <c r="L89" s="286">
        <v>1105</v>
      </c>
      <c r="M89" s="286">
        <v>1335</v>
      </c>
      <c r="N89" s="285">
        <f>O89+P89</f>
        <v>4202</v>
      </c>
      <c r="O89" s="286">
        <v>1943</v>
      </c>
      <c r="P89" s="286">
        <v>2259</v>
      </c>
      <c r="Q89" s="285">
        <f>R89+S89</f>
        <v>2388</v>
      </c>
      <c r="R89" s="286">
        <v>1120</v>
      </c>
      <c r="S89" s="315">
        <v>1268</v>
      </c>
    </row>
    <row r="90" spans="1:19" s="171" customFormat="1" ht="13.5" customHeight="1" x14ac:dyDescent="0.15">
      <c r="A90" s="316" t="s">
        <v>91</v>
      </c>
      <c r="B90" s="276">
        <f t="shared" ref="B90:S90" si="29">SUM(B91:B95)</f>
        <v>54408</v>
      </c>
      <c r="C90" s="277">
        <f t="shared" si="29"/>
        <v>24521</v>
      </c>
      <c r="D90" s="277">
        <f t="shared" si="29"/>
        <v>29887</v>
      </c>
      <c r="E90" s="276">
        <f t="shared" si="29"/>
        <v>5696</v>
      </c>
      <c r="F90" s="277">
        <f t="shared" si="29"/>
        <v>2552</v>
      </c>
      <c r="G90" s="277">
        <f t="shared" si="29"/>
        <v>3144</v>
      </c>
      <c r="H90" s="276">
        <f t="shared" si="29"/>
        <v>11263</v>
      </c>
      <c r="I90" s="277">
        <f t="shared" si="29"/>
        <v>5070</v>
      </c>
      <c r="J90" s="277">
        <f t="shared" si="29"/>
        <v>6193</v>
      </c>
      <c r="K90" s="276">
        <f t="shared" si="29"/>
        <v>10122</v>
      </c>
      <c r="L90" s="277">
        <f t="shared" si="29"/>
        <v>4479</v>
      </c>
      <c r="M90" s="277">
        <f t="shared" si="29"/>
        <v>5643</v>
      </c>
      <c r="N90" s="276">
        <f t="shared" si="29"/>
        <v>17424</v>
      </c>
      <c r="O90" s="277">
        <f t="shared" si="29"/>
        <v>7983</v>
      </c>
      <c r="P90" s="277">
        <f t="shared" si="29"/>
        <v>9441</v>
      </c>
      <c r="Q90" s="276">
        <f t="shared" si="29"/>
        <v>9903</v>
      </c>
      <c r="R90" s="277">
        <f t="shared" si="29"/>
        <v>4437</v>
      </c>
      <c r="S90" s="313">
        <f t="shared" si="29"/>
        <v>5466</v>
      </c>
    </row>
    <row r="91" spans="1:19" ht="13.5" customHeight="1" x14ac:dyDescent="0.15">
      <c r="A91" s="314" t="s">
        <v>192</v>
      </c>
      <c r="B91" s="285">
        <f>C91+D91</f>
        <v>10521</v>
      </c>
      <c r="C91" s="286">
        <f t="shared" ref="C91:D95" si="30">F91+I91+L91+O91+R91</f>
        <v>4840</v>
      </c>
      <c r="D91" s="286">
        <f t="shared" si="30"/>
        <v>5681</v>
      </c>
      <c r="E91" s="285">
        <f>F91+G91</f>
        <v>1075</v>
      </c>
      <c r="F91" s="286">
        <v>510</v>
      </c>
      <c r="G91" s="286">
        <v>565</v>
      </c>
      <c r="H91" s="285">
        <f>I91+J91</f>
        <v>2192</v>
      </c>
      <c r="I91" s="286">
        <v>1002</v>
      </c>
      <c r="J91" s="286">
        <v>1190</v>
      </c>
      <c r="K91" s="285">
        <f>L91+M91</f>
        <v>1898</v>
      </c>
      <c r="L91" s="286">
        <v>837</v>
      </c>
      <c r="M91" s="286">
        <v>1061</v>
      </c>
      <c r="N91" s="285">
        <f>O91+P91</f>
        <v>3423</v>
      </c>
      <c r="O91" s="286">
        <v>1591</v>
      </c>
      <c r="P91" s="286">
        <v>1832</v>
      </c>
      <c r="Q91" s="285">
        <f>R91+S91</f>
        <v>1933</v>
      </c>
      <c r="R91" s="286">
        <v>900</v>
      </c>
      <c r="S91" s="315">
        <v>1033</v>
      </c>
    </row>
    <row r="92" spans="1:19" ht="13.5" customHeight="1" x14ac:dyDescent="0.15">
      <c r="A92" s="314" t="s">
        <v>170</v>
      </c>
      <c r="B92" s="285">
        <f>C92+D92</f>
        <v>11003</v>
      </c>
      <c r="C92" s="286">
        <f t="shared" si="30"/>
        <v>5033</v>
      </c>
      <c r="D92" s="286">
        <f t="shared" si="30"/>
        <v>5970</v>
      </c>
      <c r="E92" s="285">
        <f>F92+G92</f>
        <v>1127</v>
      </c>
      <c r="F92" s="286">
        <v>507</v>
      </c>
      <c r="G92" s="286">
        <v>620</v>
      </c>
      <c r="H92" s="285">
        <f>I92+J92</f>
        <v>2327</v>
      </c>
      <c r="I92" s="286">
        <v>1059</v>
      </c>
      <c r="J92" s="286">
        <v>1268</v>
      </c>
      <c r="K92" s="285">
        <f>L92+M92</f>
        <v>2025</v>
      </c>
      <c r="L92" s="286">
        <v>907</v>
      </c>
      <c r="M92" s="286">
        <v>1118</v>
      </c>
      <c r="N92" s="285">
        <f>O92+P92</f>
        <v>3563</v>
      </c>
      <c r="O92" s="286">
        <v>1688</v>
      </c>
      <c r="P92" s="286">
        <v>1875</v>
      </c>
      <c r="Q92" s="285">
        <f>R92+S92</f>
        <v>1961</v>
      </c>
      <c r="R92" s="286">
        <v>872</v>
      </c>
      <c r="S92" s="315">
        <v>1089</v>
      </c>
    </row>
    <row r="93" spans="1:19" ht="13.5" customHeight="1" x14ac:dyDescent="0.15">
      <c r="A93" s="314" t="s">
        <v>169</v>
      </c>
      <c r="B93" s="285">
        <f>C93+D93</f>
        <v>11424</v>
      </c>
      <c r="C93" s="286">
        <f t="shared" si="30"/>
        <v>5117</v>
      </c>
      <c r="D93" s="286">
        <f t="shared" si="30"/>
        <v>6307</v>
      </c>
      <c r="E93" s="285">
        <f>F93+G93</f>
        <v>1212</v>
      </c>
      <c r="F93" s="286">
        <v>539</v>
      </c>
      <c r="G93" s="286">
        <v>673</v>
      </c>
      <c r="H93" s="285">
        <f>I93+J93</f>
        <v>2287</v>
      </c>
      <c r="I93" s="286">
        <v>1021</v>
      </c>
      <c r="J93" s="286">
        <v>1266</v>
      </c>
      <c r="K93" s="285">
        <f>L93+M93</f>
        <v>2167</v>
      </c>
      <c r="L93" s="286">
        <v>971</v>
      </c>
      <c r="M93" s="286">
        <v>1196</v>
      </c>
      <c r="N93" s="285">
        <f>O93+P93</f>
        <v>3653</v>
      </c>
      <c r="O93" s="286">
        <v>1655</v>
      </c>
      <c r="P93" s="286">
        <v>1998</v>
      </c>
      <c r="Q93" s="285">
        <f>R93+S93</f>
        <v>2105</v>
      </c>
      <c r="R93" s="286">
        <v>931</v>
      </c>
      <c r="S93" s="315">
        <v>1174</v>
      </c>
    </row>
    <row r="94" spans="1:19" ht="13.5" customHeight="1" x14ac:dyDescent="0.15">
      <c r="A94" s="314" t="s">
        <v>166</v>
      </c>
      <c r="B94" s="285">
        <f>C94+D94</f>
        <v>10445</v>
      </c>
      <c r="C94" s="286">
        <f t="shared" si="30"/>
        <v>4725</v>
      </c>
      <c r="D94" s="286">
        <f t="shared" si="30"/>
        <v>5720</v>
      </c>
      <c r="E94" s="285">
        <f>F94+G94</f>
        <v>1111</v>
      </c>
      <c r="F94" s="286">
        <v>480</v>
      </c>
      <c r="G94" s="286">
        <v>631</v>
      </c>
      <c r="H94" s="285">
        <f>I94+J94</f>
        <v>2148</v>
      </c>
      <c r="I94" s="286">
        <v>980</v>
      </c>
      <c r="J94" s="286">
        <v>1168</v>
      </c>
      <c r="K94" s="285">
        <f>L94+M94</f>
        <v>1953</v>
      </c>
      <c r="L94" s="286">
        <v>855</v>
      </c>
      <c r="M94" s="286">
        <v>1098</v>
      </c>
      <c r="N94" s="285">
        <f>O94+P94</f>
        <v>3343</v>
      </c>
      <c r="O94" s="286">
        <v>1544</v>
      </c>
      <c r="P94" s="286">
        <v>1799</v>
      </c>
      <c r="Q94" s="285">
        <f>R94+S94</f>
        <v>1890</v>
      </c>
      <c r="R94" s="286">
        <v>866</v>
      </c>
      <c r="S94" s="315">
        <v>1024</v>
      </c>
    </row>
    <row r="95" spans="1:19" ht="13.5" customHeight="1" x14ac:dyDescent="0.15">
      <c r="A95" s="314" t="s">
        <v>191</v>
      </c>
      <c r="B95" s="285">
        <f>C95+D95</f>
        <v>11015</v>
      </c>
      <c r="C95" s="286">
        <f t="shared" si="30"/>
        <v>4806</v>
      </c>
      <c r="D95" s="286">
        <f t="shared" si="30"/>
        <v>6209</v>
      </c>
      <c r="E95" s="285">
        <f>F95+G95</f>
        <v>1171</v>
      </c>
      <c r="F95" s="286">
        <v>516</v>
      </c>
      <c r="G95" s="286">
        <v>655</v>
      </c>
      <c r="H95" s="285">
        <f>I95+J95</f>
        <v>2309</v>
      </c>
      <c r="I95" s="286">
        <v>1008</v>
      </c>
      <c r="J95" s="286">
        <v>1301</v>
      </c>
      <c r="K95" s="285">
        <f>L95+M95</f>
        <v>2079</v>
      </c>
      <c r="L95" s="286">
        <v>909</v>
      </c>
      <c r="M95" s="286">
        <v>1170</v>
      </c>
      <c r="N95" s="285">
        <f>O95+P95</f>
        <v>3442</v>
      </c>
      <c r="O95" s="286">
        <v>1505</v>
      </c>
      <c r="P95" s="286">
        <v>1937</v>
      </c>
      <c r="Q95" s="285">
        <f>R95+S95</f>
        <v>2014</v>
      </c>
      <c r="R95" s="286">
        <v>868</v>
      </c>
      <c r="S95" s="315">
        <v>1146</v>
      </c>
    </row>
    <row r="96" spans="1:19" s="171" customFormat="1" ht="13.5" customHeight="1" x14ac:dyDescent="0.15">
      <c r="A96" s="316" t="s">
        <v>94</v>
      </c>
      <c r="B96" s="276">
        <f t="shared" ref="B96:S96" si="31">SUM(B97:B101)</f>
        <v>40139</v>
      </c>
      <c r="C96" s="277">
        <f t="shared" si="31"/>
        <v>17495</v>
      </c>
      <c r="D96" s="277">
        <f t="shared" si="31"/>
        <v>22644</v>
      </c>
      <c r="E96" s="276">
        <f t="shared" si="31"/>
        <v>4532</v>
      </c>
      <c r="F96" s="277">
        <f t="shared" si="31"/>
        <v>1998</v>
      </c>
      <c r="G96" s="277">
        <f t="shared" si="31"/>
        <v>2534</v>
      </c>
      <c r="H96" s="276">
        <f t="shared" si="31"/>
        <v>8204</v>
      </c>
      <c r="I96" s="277">
        <f t="shared" si="31"/>
        <v>3574</v>
      </c>
      <c r="J96" s="277">
        <f t="shared" si="31"/>
        <v>4630</v>
      </c>
      <c r="K96" s="276">
        <f t="shared" si="31"/>
        <v>7463</v>
      </c>
      <c r="L96" s="277">
        <f t="shared" si="31"/>
        <v>3348</v>
      </c>
      <c r="M96" s="277">
        <f t="shared" si="31"/>
        <v>4115</v>
      </c>
      <c r="N96" s="276">
        <f t="shared" si="31"/>
        <v>12626</v>
      </c>
      <c r="O96" s="277">
        <f t="shared" si="31"/>
        <v>5505</v>
      </c>
      <c r="P96" s="277">
        <f t="shared" si="31"/>
        <v>7121</v>
      </c>
      <c r="Q96" s="276">
        <f t="shared" si="31"/>
        <v>7314</v>
      </c>
      <c r="R96" s="277">
        <f t="shared" si="31"/>
        <v>3070</v>
      </c>
      <c r="S96" s="313">
        <f t="shared" si="31"/>
        <v>4244</v>
      </c>
    </row>
    <row r="97" spans="1:19" ht="13.5" customHeight="1" x14ac:dyDescent="0.15">
      <c r="A97" s="314" t="s">
        <v>168</v>
      </c>
      <c r="B97" s="285">
        <f>C97+D97</f>
        <v>8703</v>
      </c>
      <c r="C97" s="286">
        <f t="shared" ref="C97:D101" si="32">F97+I97+L97+O97+R97</f>
        <v>3947</v>
      </c>
      <c r="D97" s="286">
        <f t="shared" si="32"/>
        <v>4756</v>
      </c>
      <c r="E97" s="285">
        <f>F97+G97</f>
        <v>936</v>
      </c>
      <c r="F97" s="286">
        <v>391</v>
      </c>
      <c r="G97" s="286">
        <v>545</v>
      </c>
      <c r="H97" s="285">
        <f>I97+J97</f>
        <v>1787</v>
      </c>
      <c r="I97" s="286">
        <v>815</v>
      </c>
      <c r="J97" s="286">
        <v>972</v>
      </c>
      <c r="K97" s="285">
        <f>L97+M97</f>
        <v>1623</v>
      </c>
      <c r="L97" s="286">
        <v>738</v>
      </c>
      <c r="M97" s="286">
        <v>885</v>
      </c>
      <c r="N97" s="285">
        <f>O97+P97</f>
        <v>2735</v>
      </c>
      <c r="O97" s="286">
        <v>1257</v>
      </c>
      <c r="P97" s="286">
        <v>1478</v>
      </c>
      <c r="Q97" s="285">
        <f>R97+S97</f>
        <v>1622</v>
      </c>
      <c r="R97" s="286">
        <v>746</v>
      </c>
      <c r="S97" s="315">
        <v>876</v>
      </c>
    </row>
    <row r="98" spans="1:19" ht="13.5" customHeight="1" x14ac:dyDescent="0.15">
      <c r="A98" s="314" t="s">
        <v>228</v>
      </c>
      <c r="B98" s="285">
        <f>C98+D98</f>
        <v>7650</v>
      </c>
      <c r="C98" s="286">
        <f t="shared" si="32"/>
        <v>3363</v>
      </c>
      <c r="D98" s="286">
        <f t="shared" si="32"/>
        <v>4287</v>
      </c>
      <c r="E98" s="285">
        <f>F98+G98</f>
        <v>891</v>
      </c>
      <c r="F98" s="286">
        <v>392</v>
      </c>
      <c r="G98" s="286">
        <v>499</v>
      </c>
      <c r="H98" s="285">
        <f>I98+J98</f>
        <v>1587</v>
      </c>
      <c r="I98" s="286">
        <v>709</v>
      </c>
      <c r="J98" s="286">
        <v>878</v>
      </c>
      <c r="K98" s="285">
        <f>L98+M98</f>
        <v>1421</v>
      </c>
      <c r="L98" s="286">
        <v>648</v>
      </c>
      <c r="M98" s="286">
        <v>773</v>
      </c>
      <c r="N98" s="285">
        <f>O98+P98</f>
        <v>2390</v>
      </c>
      <c r="O98" s="286">
        <v>1020</v>
      </c>
      <c r="P98" s="286">
        <v>1370</v>
      </c>
      <c r="Q98" s="285">
        <f>R98+S98</f>
        <v>1361</v>
      </c>
      <c r="R98" s="286">
        <v>594</v>
      </c>
      <c r="S98" s="315">
        <v>767</v>
      </c>
    </row>
    <row r="99" spans="1:19" ht="13.5" customHeight="1" x14ac:dyDescent="0.15">
      <c r="A99" s="314" t="s">
        <v>165</v>
      </c>
      <c r="B99" s="285">
        <f>C99+D99</f>
        <v>7514</v>
      </c>
      <c r="C99" s="286">
        <f t="shared" si="32"/>
        <v>3242</v>
      </c>
      <c r="D99" s="286">
        <f t="shared" si="32"/>
        <v>4272</v>
      </c>
      <c r="E99" s="285">
        <f>F99+G99</f>
        <v>844</v>
      </c>
      <c r="F99" s="286">
        <v>402</v>
      </c>
      <c r="G99" s="286">
        <v>442</v>
      </c>
      <c r="H99" s="285">
        <f>I99+J99</f>
        <v>1552</v>
      </c>
      <c r="I99" s="286">
        <v>662</v>
      </c>
      <c r="J99" s="286">
        <v>890</v>
      </c>
      <c r="K99" s="285">
        <f>L99+M99</f>
        <v>1417</v>
      </c>
      <c r="L99" s="286">
        <v>618</v>
      </c>
      <c r="M99" s="286">
        <v>799</v>
      </c>
      <c r="N99" s="285">
        <f>O99+P99</f>
        <v>2356</v>
      </c>
      <c r="O99" s="286">
        <v>1014</v>
      </c>
      <c r="P99" s="286">
        <v>1342</v>
      </c>
      <c r="Q99" s="285">
        <f>R99+S99</f>
        <v>1345</v>
      </c>
      <c r="R99" s="286">
        <v>546</v>
      </c>
      <c r="S99" s="315">
        <v>799</v>
      </c>
    </row>
    <row r="100" spans="1:19" ht="13.5" customHeight="1" x14ac:dyDescent="0.15">
      <c r="A100" s="314" t="s">
        <v>167</v>
      </c>
      <c r="B100" s="285">
        <f>C100+D100</f>
        <v>6863</v>
      </c>
      <c r="C100" s="286">
        <f t="shared" si="32"/>
        <v>2906</v>
      </c>
      <c r="D100" s="286">
        <f t="shared" si="32"/>
        <v>3957</v>
      </c>
      <c r="E100" s="285">
        <f>F100+G100</f>
        <v>790</v>
      </c>
      <c r="F100" s="286">
        <v>338</v>
      </c>
      <c r="G100" s="286">
        <v>452</v>
      </c>
      <c r="H100" s="285">
        <f>I100+J100</f>
        <v>1413</v>
      </c>
      <c r="I100" s="286">
        <v>620</v>
      </c>
      <c r="J100" s="286">
        <v>793</v>
      </c>
      <c r="K100" s="285">
        <f>L100+M100</f>
        <v>1288</v>
      </c>
      <c r="L100" s="286">
        <v>570</v>
      </c>
      <c r="M100" s="286">
        <v>718</v>
      </c>
      <c r="N100" s="285">
        <f>O100+P100</f>
        <v>2132</v>
      </c>
      <c r="O100" s="286">
        <v>882</v>
      </c>
      <c r="P100" s="286">
        <v>1250</v>
      </c>
      <c r="Q100" s="285">
        <f>R100+S100</f>
        <v>1240</v>
      </c>
      <c r="R100" s="286">
        <v>496</v>
      </c>
      <c r="S100" s="315">
        <v>744</v>
      </c>
    </row>
    <row r="101" spans="1:19" ht="13.5" customHeight="1" x14ac:dyDescent="0.15">
      <c r="A101" s="314" t="s">
        <v>176</v>
      </c>
      <c r="B101" s="285">
        <f>C101+D101</f>
        <v>9409</v>
      </c>
      <c r="C101" s="286">
        <f t="shared" si="32"/>
        <v>4037</v>
      </c>
      <c r="D101" s="286">
        <f t="shared" si="32"/>
        <v>5372</v>
      </c>
      <c r="E101" s="285">
        <f>F101+G101</f>
        <v>1071</v>
      </c>
      <c r="F101" s="286">
        <v>475</v>
      </c>
      <c r="G101" s="286">
        <v>596</v>
      </c>
      <c r="H101" s="285">
        <f>I101+J101</f>
        <v>1865</v>
      </c>
      <c r="I101" s="286">
        <v>768</v>
      </c>
      <c r="J101" s="286">
        <v>1097</v>
      </c>
      <c r="K101" s="285">
        <f>L101+M101</f>
        <v>1714</v>
      </c>
      <c r="L101" s="286">
        <v>774</v>
      </c>
      <c r="M101" s="286">
        <v>940</v>
      </c>
      <c r="N101" s="285">
        <f>O101+P101</f>
        <v>3013</v>
      </c>
      <c r="O101" s="286">
        <v>1332</v>
      </c>
      <c r="P101" s="286">
        <v>1681</v>
      </c>
      <c r="Q101" s="285">
        <f>R101+S101</f>
        <v>1746</v>
      </c>
      <c r="R101" s="286">
        <v>688</v>
      </c>
      <c r="S101" s="315">
        <v>1058</v>
      </c>
    </row>
    <row r="102" spans="1:19" s="171" customFormat="1" ht="13.5" customHeight="1" x14ac:dyDescent="0.15">
      <c r="A102" s="316" t="s">
        <v>100</v>
      </c>
      <c r="B102" s="276">
        <f t="shared" ref="B102:S102" si="33">SUM(B103:B107)</f>
        <v>28532</v>
      </c>
      <c r="C102" s="277">
        <f t="shared" si="33"/>
        <v>10961</v>
      </c>
      <c r="D102" s="277">
        <f t="shared" si="33"/>
        <v>17571</v>
      </c>
      <c r="E102" s="276">
        <f t="shared" si="33"/>
        <v>3342</v>
      </c>
      <c r="F102" s="277">
        <f t="shared" si="33"/>
        <v>1440</v>
      </c>
      <c r="G102" s="277">
        <f t="shared" si="33"/>
        <v>1902</v>
      </c>
      <c r="H102" s="276">
        <f t="shared" si="33"/>
        <v>5744</v>
      </c>
      <c r="I102" s="277">
        <f t="shared" si="33"/>
        <v>2231</v>
      </c>
      <c r="J102" s="277">
        <f t="shared" si="33"/>
        <v>3513</v>
      </c>
      <c r="K102" s="276">
        <f t="shared" si="33"/>
        <v>5262</v>
      </c>
      <c r="L102" s="277">
        <f t="shared" si="33"/>
        <v>2116</v>
      </c>
      <c r="M102" s="277">
        <f t="shared" si="33"/>
        <v>3146</v>
      </c>
      <c r="N102" s="276">
        <f t="shared" si="33"/>
        <v>8714</v>
      </c>
      <c r="O102" s="277">
        <f t="shared" si="33"/>
        <v>3376</v>
      </c>
      <c r="P102" s="277">
        <f t="shared" si="33"/>
        <v>5338</v>
      </c>
      <c r="Q102" s="276">
        <f t="shared" si="33"/>
        <v>5470</v>
      </c>
      <c r="R102" s="277">
        <f t="shared" si="33"/>
        <v>1798</v>
      </c>
      <c r="S102" s="313">
        <f t="shared" si="33"/>
        <v>3672</v>
      </c>
    </row>
    <row r="103" spans="1:19" ht="13.5" customHeight="1" x14ac:dyDescent="0.15">
      <c r="A103" s="314" t="s">
        <v>163</v>
      </c>
      <c r="B103" s="285">
        <f>C103+D103</f>
        <v>7266</v>
      </c>
      <c r="C103" s="286">
        <f t="shared" ref="C103:D107" si="34">F103+I103+L103+O103+R103</f>
        <v>2915</v>
      </c>
      <c r="D103" s="286">
        <f t="shared" si="34"/>
        <v>4351</v>
      </c>
      <c r="E103" s="285">
        <f>F103+G103</f>
        <v>858</v>
      </c>
      <c r="F103" s="286">
        <v>365</v>
      </c>
      <c r="G103" s="286">
        <v>493</v>
      </c>
      <c r="H103" s="285">
        <f>I103+J103</f>
        <v>1465</v>
      </c>
      <c r="I103" s="286">
        <v>606</v>
      </c>
      <c r="J103" s="286">
        <v>859</v>
      </c>
      <c r="K103" s="285">
        <f>L103+M103</f>
        <v>1333</v>
      </c>
      <c r="L103" s="286">
        <v>559</v>
      </c>
      <c r="M103" s="286">
        <v>774</v>
      </c>
      <c r="N103" s="285">
        <f>O103+P103</f>
        <v>2207</v>
      </c>
      <c r="O103" s="286">
        <v>891</v>
      </c>
      <c r="P103" s="286">
        <v>1316</v>
      </c>
      <c r="Q103" s="285">
        <f>R103+S103</f>
        <v>1403</v>
      </c>
      <c r="R103" s="286">
        <v>494</v>
      </c>
      <c r="S103" s="315">
        <v>909</v>
      </c>
    </row>
    <row r="104" spans="1:19" ht="13.5" customHeight="1" x14ac:dyDescent="0.15">
      <c r="A104" s="314" t="s">
        <v>162</v>
      </c>
      <c r="B104" s="285">
        <f>C104+D104</f>
        <v>5991</v>
      </c>
      <c r="C104" s="286">
        <f t="shared" si="34"/>
        <v>2300</v>
      </c>
      <c r="D104" s="286">
        <f t="shared" si="34"/>
        <v>3691</v>
      </c>
      <c r="E104" s="285">
        <f>F104+G104</f>
        <v>721</v>
      </c>
      <c r="F104" s="286">
        <v>301</v>
      </c>
      <c r="G104" s="286">
        <v>420</v>
      </c>
      <c r="H104" s="285">
        <f>I104+J104</f>
        <v>1183</v>
      </c>
      <c r="I104" s="286">
        <v>467</v>
      </c>
      <c r="J104" s="286">
        <v>716</v>
      </c>
      <c r="K104" s="285">
        <f>L104+M104</f>
        <v>1104</v>
      </c>
      <c r="L104" s="286">
        <v>444</v>
      </c>
      <c r="M104" s="286">
        <v>660</v>
      </c>
      <c r="N104" s="285">
        <f>O104+P104</f>
        <v>1843</v>
      </c>
      <c r="O104" s="286">
        <v>699</v>
      </c>
      <c r="P104" s="286">
        <v>1144</v>
      </c>
      <c r="Q104" s="285">
        <f>R104+S104</f>
        <v>1140</v>
      </c>
      <c r="R104" s="286">
        <v>389</v>
      </c>
      <c r="S104" s="315">
        <v>751</v>
      </c>
    </row>
    <row r="105" spans="1:19" ht="13.5" customHeight="1" x14ac:dyDescent="0.15">
      <c r="A105" s="314" t="s">
        <v>160</v>
      </c>
      <c r="B105" s="285">
        <f>C105+D105</f>
        <v>5681</v>
      </c>
      <c r="C105" s="286">
        <f t="shared" si="34"/>
        <v>2204</v>
      </c>
      <c r="D105" s="286">
        <f t="shared" si="34"/>
        <v>3477</v>
      </c>
      <c r="E105" s="285">
        <f>F105+G105</f>
        <v>665</v>
      </c>
      <c r="F105" s="286">
        <v>289</v>
      </c>
      <c r="G105" s="286">
        <v>376</v>
      </c>
      <c r="H105" s="285">
        <f>I105+J105</f>
        <v>1177</v>
      </c>
      <c r="I105" s="286">
        <v>449</v>
      </c>
      <c r="J105" s="286">
        <v>728</v>
      </c>
      <c r="K105" s="285">
        <f>L105+M105</f>
        <v>1064</v>
      </c>
      <c r="L105" s="286">
        <v>451</v>
      </c>
      <c r="M105" s="286">
        <v>613</v>
      </c>
      <c r="N105" s="285">
        <f>O105+P105</f>
        <v>1732</v>
      </c>
      <c r="O105" s="286">
        <v>683</v>
      </c>
      <c r="P105" s="286">
        <v>1049</v>
      </c>
      <c r="Q105" s="285">
        <f>R105+S105</f>
        <v>1043</v>
      </c>
      <c r="R105" s="286">
        <v>332</v>
      </c>
      <c r="S105" s="315">
        <v>711</v>
      </c>
    </row>
    <row r="106" spans="1:19" ht="13.5" customHeight="1" x14ac:dyDescent="0.15">
      <c r="A106" s="314" t="s">
        <v>161</v>
      </c>
      <c r="B106" s="285">
        <f>C106+D106</f>
        <v>5092</v>
      </c>
      <c r="C106" s="286">
        <f t="shared" si="34"/>
        <v>1924</v>
      </c>
      <c r="D106" s="286">
        <f t="shared" si="34"/>
        <v>3168</v>
      </c>
      <c r="E106" s="285">
        <f>F106+G106</f>
        <v>589</v>
      </c>
      <c r="F106" s="286">
        <v>259</v>
      </c>
      <c r="G106" s="286">
        <v>330</v>
      </c>
      <c r="H106" s="285">
        <f>I106+J106</f>
        <v>1026</v>
      </c>
      <c r="I106" s="286">
        <v>384</v>
      </c>
      <c r="J106" s="286">
        <v>642</v>
      </c>
      <c r="K106" s="285">
        <f>L106+M106</f>
        <v>934</v>
      </c>
      <c r="L106" s="286">
        <v>377</v>
      </c>
      <c r="M106" s="286">
        <v>557</v>
      </c>
      <c r="N106" s="285">
        <f>O106+P106</f>
        <v>1569</v>
      </c>
      <c r="O106" s="286">
        <v>587</v>
      </c>
      <c r="P106" s="286">
        <v>982</v>
      </c>
      <c r="Q106" s="285">
        <f>R106+S106</f>
        <v>974</v>
      </c>
      <c r="R106" s="286">
        <v>317</v>
      </c>
      <c r="S106" s="315">
        <v>657</v>
      </c>
    </row>
    <row r="107" spans="1:19" ht="13.5" customHeight="1" x14ac:dyDescent="0.15">
      <c r="A107" s="314" t="s">
        <v>155</v>
      </c>
      <c r="B107" s="285">
        <f>C107+D107</f>
        <v>4502</v>
      </c>
      <c r="C107" s="286">
        <f t="shared" si="34"/>
        <v>1618</v>
      </c>
      <c r="D107" s="286">
        <f t="shared" si="34"/>
        <v>2884</v>
      </c>
      <c r="E107" s="285">
        <f>F107+G107</f>
        <v>509</v>
      </c>
      <c r="F107" s="286">
        <v>226</v>
      </c>
      <c r="G107" s="286">
        <v>283</v>
      </c>
      <c r="H107" s="285">
        <f>I107+J107</f>
        <v>893</v>
      </c>
      <c r="I107" s="286">
        <v>325</v>
      </c>
      <c r="J107" s="286">
        <v>568</v>
      </c>
      <c r="K107" s="285">
        <f>L107+M107</f>
        <v>827</v>
      </c>
      <c r="L107" s="286">
        <v>285</v>
      </c>
      <c r="M107" s="286">
        <v>542</v>
      </c>
      <c r="N107" s="285">
        <f>O107+P107</f>
        <v>1363</v>
      </c>
      <c r="O107" s="286">
        <v>516</v>
      </c>
      <c r="P107" s="286">
        <v>847</v>
      </c>
      <c r="Q107" s="285">
        <f>R107+S107</f>
        <v>910</v>
      </c>
      <c r="R107" s="286">
        <v>266</v>
      </c>
      <c r="S107" s="315">
        <v>644</v>
      </c>
    </row>
    <row r="108" spans="1:19" s="171" customFormat="1" ht="13.5" customHeight="1" x14ac:dyDescent="0.15">
      <c r="A108" s="316" t="s">
        <v>107</v>
      </c>
      <c r="B108" s="276">
        <f t="shared" ref="B108:S108" si="35">SUM(B109:B113)</f>
        <v>14104</v>
      </c>
      <c r="C108" s="277">
        <f t="shared" si="35"/>
        <v>4372</v>
      </c>
      <c r="D108" s="277">
        <f t="shared" si="35"/>
        <v>9732</v>
      </c>
      <c r="E108" s="276">
        <f t="shared" si="35"/>
        <v>1634</v>
      </c>
      <c r="F108" s="277">
        <f t="shared" si="35"/>
        <v>634</v>
      </c>
      <c r="G108" s="277">
        <f t="shared" si="35"/>
        <v>1000</v>
      </c>
      <c r="H108" s="276">
        <f t="shared" si="35"/>
        <v>2866</v>
      </c>
      <c r="I108" s="277">
        <f t="shared" si="35"/>
        <v>920</v>
      </c>
      <c r="J108" s="277">
        <f t="shared" si="35"/>
        <v>1946</v>
      </c>
      <c r="K108" s="276">
        <f t="shared" si="35"/>
        <v>2598</v>
      </c>
      <c r="L108" s="277">
        <f t="shared" si="35"/>
        <v>819</v>
      </c>
      <c r="M108" s="277">
        <f t="shared" si="35"/>
        <v>1779</v>
      </c>
      <c r="N108" s="276">
        <f t="shared" si="35"/>
        <v>4257</v>
      </c>
      <c r="O108" s="277">
        <f t="shared" si="35"/>
        <v>1295</v>
      </c>
      <c r="P108" s="277">
        <f t="shared" si="35"/>
        <v>2962</v>
      </c>
      <c r="Q108" s="276">
        <f t="shared" si="35"/>
        <v>2749</v>
      </c>
      <c r="R108" s="277">
        <f t="shared" si="35"/>
        <v>704</v>
      </c>
      <c r="S108" s="313">
        <f t="shared" si="35"/>
        <v>2045</v>
      </c>
    </row>
    <row r="109" spans="1:19" ht="13.5" customHeight="1" x14ac:dyDescent="0.15">
      <c r="A109" s="314" t="s">
        <v>153</v>
      </c>
      <c r="B109" s="285">
        <f>C109+D109</f>
        <v>3645</v>
      </c>
      <c r="C109" s="286">
        <f t="shared" ref="C109:D113" si="36">F109+I109+L109+O109+R109</f>
        <v>1216</v>
      </c>
      <c r="D109" s="286">
        <f t="shared" si="36"/>
        <v>2429</v>
      </c>
      <c r="E109" s="285">
        <f>F109+G109</f>
        <v>468</v>
      </c>
      <c r="F109" s="286">
        <v>207</v>
      </c>
      <c r="G109" s="286">
        <v>261</v>
      </c>
      <c r="H109" s="285">
        <f>I109+J109</f>
        <v>738</v>
      </c>
      <c r="I109" s="286">
        <v>257</v>
      </c>
      <c r="J109" s="286">
        <v>481</v>
      </c>
      <c r="K109" s="285">
        <f>L109+M109</f>
        <v>640</v>
      </c>
      <c r="L109" s="286">
        <v>209</v>
      </c>
      <c r="M109" s="286">
        <v>431</v>
      </c>
      <c r="N109" s="285">
        <f>O109+P109</f>
        <v>1103</v>
      </c>
      <c r="O109" s="286">
        <v>363</v>
      </c>
      <c r="P109" s="286">
        <v>740</v>
      </c>
      <c r="Q109" s="285">
        <f>R109+S109</f>
        <v>696</v>
      </c>
      <c r="R109" s="286">
        <v>180</v>
      </c>
      <c r="S109" s="315">
        <v>516</v>
      </c>
    </row>
    <row r="110" spans="1:19" ht="13.5" customHeight="1" x14ac:dyDescent="0.15">
      <c r="A110" s="314" t="s">
        <v>164</v>
      </c>
      <c r="B110" s="285">
        <f>C110+D110</f>
        <v>3410</v>
      </c>
      <c r="C110" s="286">
        <f t="shared" si="36"/>
        <v>1096</v>
      </c>
      <c r="D110" s="286">
        <f t="shared" si="36"/>
        <v>2314</v>
      </c>
      <c r="E110" s="285">
        <f>F110+G110</f>
        <v>367</v>
      </c>
      <c r="F110" s="286">
        <v>129</v>
      </c>
      <c r="G110" s="286">
        <v>238</v>
      </c>
      <c r="H110" s="285">
        <f>I110+J110</f>
        <v>681</v>
      </c>
      <c r="I110" s="286">
        <v>241</v>
      </c>
      <c r="J110" s="286">
        <v>440</v>
      </c>
      <c r="K110" s="285">
        <f>L110+M110</f>
        <v>640</v>
      </c>
      <c r="L110" s="286">
        <v>215</v>
      </c>
      <c r="M110" s="286">
        <v>425</v>
      </c>
      <c r="N110" s="285">
        <f>O110+P110</f>
        <v>1028</v>
      </c>
      <c r="O110" s="286">
        <v>315</v>
      </c>
      <c r="P110" s="286">
        <v>713</v>
      </c>
      <c r="Q110" s="285">
        <f>R110+S110</f>
        <v>694</v>
      </c>
      <c r="R110" s="286">
        <v>196</v>
      </c>
      <c r="S110" s="315">
        <v>498</v>
      </c>
    </row>
    <row r="111" spans="1:19" ht="13.5" customHeight="1" x14ac:dyDescent="0.15">
      <c r="A111" s="314" t="s">
        <v>159</v>
      </c>
      <c r="B111" s="285">
        <f>C111+D111</f>
        <v>2963</v>
      </c>
      <c r="C111" s="286">
        <f t="shared" si="36"/>
        <v>924</v>
      </c>
      <c r="D111" s="286">
        <f t="shared" si="36"/>
        <v>2039</v>
      </c>
      <c r="E111" s="285">
        <f>F111+G111</f>
        <v>327</v>
      </c>
      <c r="F111" s="286">
        <v>132</v>
      </c>
      <c r="G111" s="286">
        <v>195</v>
      </c>
      <c r="H111" s="285">
        <f>I111+J111</f>
        <v>576</v>
      </c>
      <c r="I111" s="286">
        <v>183</v>
      </c>
      <c r="J111" s="286">
        <v>393</v>
      </c>
      <c r="K111" s="285">
        <f>L111+M111</f>
        <v>542</v>
      </c>
      <c r="L111" s="286">
        <v>174</v>
      </c>
      <c r="M111" s="286">
        <v>368</v>
      </c>
      <c r="N111" s="285">
        <f>O111+P111</f>
        <v>919</v>
      </c>
      <c r="O111" s="286">
        <v>268</v>
      </c>
      <c r="P111" s="286">
        <v>651</v>
      </c>
      <c r="Q111" s="285">
        <f>R111+S111</f>
        <v>599</v>
      </c>
      <c r="R111" s="286">
        <v>167</v>
      </c>
      <c r="S111" s="315">
        <v>432</v>
      </c>
    </row>
    <row r="112" spans="1:19" ht="13.5" customHeight="1" x14ac:dyDescent="0.15">
      <c r="A112" s="314" t="s">
        <v>147</v>
      </c>
      <c r="B112" s="285">
        <f>C112+D112</f>
        <v>2236</v>
      </c>
      <c r="C112" s="286">
        <f t="shared" si="36"/>
        <v>633</v>
      </c>
      <c r="D112" s="286">
        <f t="shared" si="36"/>
        <v>1603</v>
      </c>
      <c r="E112" s="285">
        <f>F112+G112</f>
        <v>251</v>
      </c>
      <c r="F112" s="286">
        <v>96</v>
      </c>
      <c r="G112" s="286">
        <v>155</v>
      </c>
      <c r="H112" s="285">
        <f>I112+J112</f>
        <v>493</v>
      </c>
      <c r="I112" s="286">
        <v>139</v>
      </c>
      <c r="J112" s="286">
        <v>354</v>
      </c>
      <c r="K112" s="285">
        <f>L112+M112</f>
        <v>431</v>
      </c>
      <c r="L112" s="286">
        <v>120</v>
      </c>
      <c r="M112" s="286">
        <v>311</v>
      </c>
      <c r="N112" s="285">
        <f>O112+P112</f>
        <v>665</v>
      </c>
      <c r="O112" s="286">
        <v>194</v>
      </c>
      <c r="P112" s="286">
        <v>471</v>
      </c>
      <c r="Q112" s="285">
        <f>R112+S112</f>
        <v>396</v>
      </c>
      <c r="R112" s="286">
        <v>84</v>
      </c>
      <c r="S112" s="315">
        <v>312</v>
      </c>
    </row>
    <row r="113" spans="1:19" ht="13.5" customHeight="1" x14ac:dyDescent="0.15">
      <c r="A113" s="314" t="s">
        <v>157</v>
      </c>
      <c r="B113" s="285">
        <f>C113+D113</f>
        <v>1850</v>
      </c>
      <c r="C113" s="286">
        <f t="shared" si="36"/>
        <v>503</v>
      </c>
      <c r="D113" s="286">
        <f t="shared" si="36"/>
        <v>1347</v>
      </c>
      <c r="E113" s="285">
        <f>F113+G113</f>
        <v>221</v>
      </c>
      <c r="F113" s="286">
        <v>70</v>
      </c>
      <c r="G113" s="286">
        <v>151</v>
      </c>
      <c r="H113" s="285">
        <f>I113+J113</f>
        <v>378</v>
      </c>
      <c r="I113" s="286">
        <v>100</v>
      </c>
      <c r="J113" s="286">
        <v>278</v>
      </c>
      <c r="K113" s="285">
        <f>L113+M113</f>
        <v>345</v>
      </c>
      <c r="L113" s="286">
        <v>101</v>
      </c>
      <c r="M113" s="286">
        <v>244</v>
      </c>
      <c r="N113" s="285">
        <f>O113+P113</f>
        <v>542</v>
      </c>
      <c r="O113" s="286">
        <v>155</v>
      </c>
      <c r="P113" s="286">
        <v>387</v>
      </c>
      <c r="Q113" s="285">
        <f>R113+S113</f>
        <v>364</v>
      </c>
      <c r="R113" s="286">
        <v>77</v>
      </c>
      <c r="S113" s="315">
        <v>287</v>
      </c>
    </row>
    <row r="114" spans="1:19" s="171" customFormat="1" ht="13.5" customHeight="1" x14ac:dyDescent="0.15">
      <c r="A114" s="316" t="s">
        <v>116</v>
      </c>
      <c r="B114" s="276">
        <f t="shared" ref="B114:S114" si="37">SUM(B115:B119)</f>
        <v>4994</v>
      </c>
      <c r="C114" s="277">
        <f t="shared" si="37"/>
        <v>1147</v>
      </c>
      <c r="D114" s="277">
        <f t="shared" si="37"/>
        <v>3847</v>
      </c>
      <c r="E114" s="276">
        <f t="shared" si="37"/>
        <v>566</v>
      </c>
      <c r="F114" s="277">
        <f t="shared" si="37"/>
        <v>172</v>
      </c>
      <c r="G114" s="277">
        <f t="shared" si="37"/>
        <v>394</v>
      </c>
      <c r="H114" s="276">
        <f t="shared" si="37"/>
        <v>990</v>
      </c>
      <c r="I114" s="277">
        <f t="shared" si="37"/>
        <v>248</v>
      </c>
      <c r="J114" s="277">
        <f t="shared" si="37"/>
        <v>742</v>
      </c>
      <c r="K114" s="276">
        <f t="shared" si="37"/>
        <v>923</v>
      </c>
      <c r="L114" s="277">
        <f t="shared" si="37"/>
        <v>210</v>
      </c>
      <c r="M114" s="277">
        <f t="shared" si="37"/>
        <v>713</v>
      </c>
      <c r="N114" s="276">
        <f t="shared" si="37"/>
        <v>1520</v>
      </c>
      <c r="O114" s="277">
        <f t="shared" si="37"/>
        <v>332</v>
      </c>
      <c r="P114" s="277">
        <f t="shared" si="37"/>
        <v>1188</v>
      </c>
      <c r="Q114" s="276">
        <f t="shared" si="37"/>
        <v>995</v>
      </c>
      <c r="R114" s="277">
        <f t="shared" si="37"/>
        <v>185</v>
      </c>
      <c r="S114" s="313">
        <f t="shared" si="37"/>
        <v>810</v>
      </c>
    </row>
    <row r="115" spans="1:19" ht="13.5" customHeight="1" x14ac:dyDescent="0.15">
      <c r="A115" s="314" t="s">
        <v>150</v>
      </c>
      <c r="B115" s="285">
        <f>C115+D115</f>
        <v>1401</v>
      </c>
      <c r="C115" s="286">
        <f t="shared" ref="C115:D119" si="38">F115+I115+L115+O115+R115</f>
        <v>349</v>
      </c>
      <c r="D115" s="286">
        <f t="shared" si="38"/>
        <v>1052</v>
      </c>
      <c r="E115" s="285">
        <f>F115+G115</f>
        <v>164</v>
      </c>
      <c r="F115" s="286">
        <v>56</v>
      </c>
      <c r="G115" s="286">
        <v>108</v>
      </c>
      <c r="H115" s="285">
        <f>I115+J115</f>
        <v>265</v>
      </c>
      <c r="I115" s="286">
        <v>69</v>
      </c>
      <c r="J115" s="286">
        <v>196</v>
      </c>
      <c r="K115" s="285">
        <f>L115+M115</f>
        <v>226</v>
      </c>
      <c r="L115" s="286">
        <v>59</v>
      </c>
      <c r="M115" s="286">
        <v>167</v>
      </c>
      <c r="N115" s="285">
        <f>O115+P115</f>
        <v>482</v>
      </c>
      <c r="O115" s="286">
        <v>120</v>
      </c>
      <c r="P115" s="286">
        <v>362</v>
      </c>
      <c r="Q115" s="285">
        <f>R115+S115</f>
        <v>264</v>
      </c>
      <c r="R115" s="286">
        <v>45</v>
      </c>
      <c r="S115" s="315">
        <v>219</v>
      </c>
    </row>
    <row r="116" spans="1:19" ht="13.5" customHeight="1" x14ac:dyDescent="0.15">
      <c r="A116" s="314" t="s">
        <v>171</v>
      </c>
      <c r="B116" s="285">
        <f>C116+D116</f>
        <v>1306</v>
      </c>
      <c r="C116" s="286">
        <f t="shared" si="38"/>
        <v>271</v>
      </c>
      <c r="D116" s="286">
        <f t="shared" si="38"/>
        <v>1035</v>
      </c>
      <c r="E116" s="285">
        <f>F116+G116</f>
        <v>139</v>
      </c>
      <c r="F116" s="286">
        <v>36</v>
      </c>
      <c r="G116" s="286">
        <v>103</v>
      </c>
      <c r="H116" s="285">
        <f>I116+J116</f>
        <v>240</v>
      </c>
      <c r="I116" s="286">
        <v>57</v>
      </c>
      <c r="J116" s="286">
        <v>183</v>
      </c>
      <c r="K116" s="285">
        <f>L116+M116</f>
        <v>250</v>
      </c>
      <c r="L116" s="286">
        <v>57</v>
      </c>
      <c r="M116" s="286">
        <v>193</v>
      </c>
      <c r="N116" s="285">
        <f>O116+P116</f>
        <v>388</v>
      </c>
      <c r="O116" s="286">
        <v>70</v>
      </c>
      <c r="P116" s="286">
        <v>318</v>
      </c>
      <c r="Q116" s="285">
        <f>R116+S116</f>
        <v>289</v>
      </c>
      <c r="R116" s="286">
        <v>51</v>
      </c>
      <c r="S116" s="315">
        <v>238</v>
      </c>
    </row>
    <row r="117" spans="1:19" ht="13.5" customHeight="1" x14ac:dyDescent="0.15">
      <c r="A117" s="314" t="s">
        <v>158</v>
      </c>
      <c r="B117" s="285">
        <f>C117+D117</f>
        <v>1039</v>
      </c>
      <c r="C117" s="286">
        <f t="shared" si="38"/>
        <v>274</v>
      </c>
      <c r="D117" s="286">
        <f t="shared" si="38"/>
        <v>765</v>
      </c>
      <c r="E117" s="285">
        <f>F117+G117</f>
        <v>125</v>
      </c>
      <c r="F117" s="286">
        <v>42</v>
      </c>
      <c r="G117" s="286">
        <v>83</v>
      </c>
      <c r="H117" s="285">
        <f>I117+J117</f>
        <v>221</v>
      </c>
      <c r="I117" s="286">
        <v>64</v>
      </c>
      <c r="J117" s="286">
        <v>157</v>
      </c>
      <c r="K117" s="285">
        <f>L117+M117</f>
        <v>208</v>
      </c>
      <c r="L117" s="286">
        <v>49</v>
      </c>
      <c r="M117" s="286">
        <v>159</v>
      </c>
      <c r="N117" s="285">
        <f>O117+P117</f>
        <v>281</v>
      </c>
      <c r="O117" s="286">
        <v>71</v>
      </c>
      <c r="P117" s="286">
        <v>210</v>
      </c>
      <c r="Q117" s="285">
        <f>R117+S117</f>
        <v>204</v>
      </c>
      <c r="R117" s="286">
        <v>48</v>
      </c>
      <c r="S117" s="315">
        <v>156</v>
      </c>
    </row>
    <row r="118" spans="1:19" ht="13.5" customHeight="1" x14ac:dyDescent="0.15">
      <c r="A118" s="314" t="s">
        <v>154</v>
      </c>
      <c r="B118" s="285">
        <f>C118+D118</f>
        <v>722</v>
      </c>
      <c r="C118" s="286">
        <f t="shared" si="38"/>
        <v>143</v>
      </c>
      <c r="D118" s="286">
        <f t="shared" si="38"/>
        <v>579</v>
      </c>
      <c r="E118" s="285">
        <f>F118+G118</f>
        <v>76</v>
      </c>
      <c r="F118" s="286">
        <v>25</v>
      </c>
      <c r="G118" s="286">
        <v>51</v>
      </c>
      <c r="H118" s="285">
        <f>I118+J118</f>
        <v>156</v>
      </c>
      <c r="I118" s="286">
        <v>29</v>
      </c>
      <c r="J118" s="286">
        <v>127</v>
      </c>
      <c r="K118" s="285">
        <f>L118+M118</f>
        <v>140</v>
      </c>
      <c r="L118" s="286">
        <v>31</v>
      </c>
      <c r="M118" s="286">
        <v>109</v>
      </c>
      <c r="N118" s="285">
        <f>O118+P118</f>
        <v>213</v>
      </c>
      <c r="O118" s="286">
        <v>33</v>
      </c>
      <c r="P118" s="286">
        <v>180</v>
      </c>
      <c r="Q118" s="285">
        <f>R118+S118</f>
        <v>137</v>
      </c>
      <c r="R118" s="286">
        <v>25</v>
      </c>
      <c r="S118" s="315">
        <v>112</v>
      </c>
    </row>
    <row r="119" spans="1:19" ht="13.5" customHeight="1" x14ac:dyDescent="0.15">
      <c r="A119" s="314" t="s">
        <v>148</v>
      </c>
      <c r="B119" s="285">
        <f>C119+D119</f>
        <v>526</v>
      </c>
      <c r="C119" s="286">
        <f t="shared" si="38"/>
        <v>110</v>
      </c>
      <c r="D119" s="286">
        <f t="shared" si="38"/>
        <v>416</v>
      </c>
      <c r="E119" s="285">
        <f>F119+G119</f>
        <v>62</v>
      </c>
      <c r="F119" s="286">
        <v>13</v>
      </c>
      <c r="G119" s="286">
        <v>49</v>
      </c>
      <c r="H119" s="285">
        <f>I119+J119</f>
        <v>108</v>
      </c>
      <c r="I119" s="286">
        <v>29</v>
      </c>
      <c r="J119" s="286">
        <v>79</v>
      </c>
      <c r="K119" s="285">
        <f>L119+M119</f>
        <v>99</v>
      </c>
      <c r="L119" s="286">
        <v>14</v>
      </c>
      <c r="M119" s="286">
        <v>85</v>
      </c>
      <c r="N119" s="285">
        <f>O119+P119</f>
        <v>156</v>
      </c>
      <c r="O119" s="286">
        <v>38</v>
      </c>
      <c r="P119" s="286">
        <v>118</v>
      </c>
      <c r="Q119" s="285">
        <f>R119+S119</f>
        <v>101</v>
      </c>
      <c r="R119" s="286">
        <v>16</v>
      </c>
      <c r="S119" s="315">
        <v>85</v>
      </c>
    </row>
    <row r="120" spans="1:19" s="171" customFormat="1" ht="13.5" customHeight="1" x14ac:dyDescent="0.15">
      <c r="A120" s="316" t="s">
        <v>117</v>
      </c>
      <c r="B120" s="276">
        <f t="shared" ref="B120:S120" si="39">SUM(B121:B125)</f>
        <v>1072</v>
      </c>
      <c r="C120" s="277">
        <f t="shared" si="39"/>
        <v>169</v>
      </c>
      <c r="D120" s="277">
        <f t="shared" si="39"/>
        <v>903</v>
      </c>
      <c r="E120" s="276">
        <f t="shared" si="39"/>
        <v>122</v>
      </c>
      <c r="F120" s="277">
        <f t="shared" si="39"/>
        <v>25</v>
      </c>
      <c r="G120" s="277">
        <f t="shared" si="39"/>
        <v>97</v>
      </c>
      <c r="H120" s="276">
        <f t="shared" si="39"/>
        <v>218</v>
      </c>
      <c r="I120" s="277">
        <f t="shared" si="39"/>
        <v>27</v>
      </c>
      <c r="J120" s="277">
        <f t="shared" si="39"/>
        <v>191</v>
      </c>
      <c r="K120" s="276">
        <f t="shared" si="39"/>
        <v>214</v>
      </c>
      <c r="L120" s="277">
        <f t="shared" si="39"/>
        <v>34</v>
      </c>
      <c r="M120" s="277">
        <f t="shared" si="39"/>
        <v>180</v>
      </c>
      <c r="N120" s="276">
        <f t="shared" si="39"/>
        <v>307</v>
      </c>
      <c r="O120" s="277">
        <f t="shared" si="39"/>
        <v>53</v>
      </c>
      <c r="P120" s="277">
        <f t="shared" si="39"/>
        <v>254</v>
      </c>
      <c r="Q120" s="276">
        <f t="shared" si="39"/>
        <v>211</v>
      </c>
      <c r="R120" s="277">
        <f t="shared" si="39"/>
        <v>30</v>
      </c>
      <c r="S120" s="313">
        <f t="shared" si="39"/>
        <v>181</v>
      </c>
    </row>
    <row r="121" spans="1:19" ht="13.5" customHeight="1" x14ac:dyDescent="0.15">
      <c r="A121" s="314" t="s">
        <v>152</v>
      </c>
      <c r="B121" s="285">
        <f t="shared" ref="B121:B126" si="40">C121+D121</f>
        <v>365</v>
      </c>
      <c r="C121" s="286">
        <f t="shared" ref="C121:D126" si="41">F121+I121+L121+O121+R121</f>
        <v>67</v>
      </c>
      <c r="D121" s="286">
        <f t="shared" si="41"/>
        <v>298</v>
      </c>
      <c r="E121" s="285">
        <f t="shared" ref="E121:E126" si="42">F121+G121</f>
        <v>37</v>
      </c>
      <c r="F121" s="286">
        <v>9</v>
      </c>
      <c r="G121" s="286">
        <v>28</v>
      </c>
      <c r="H121" s="285">
        <f t="shared" ref="H121:H126" si="43">I121+J121</f>
        <v>74</v>
      </c>
      <c r="I121" s="286">
        <v>12</v>
      </c>
      <c r="J121" s="286">
        <v>62</v>
      </c>
      <c r="K121" s="285">
        <f t="shared" ref="K121:K126" si="44">L121+M121</f>
        <v>69</v>
      </c>
      <c r="L121" s="286">
        <v>9</v>
      </c>
      <c r="M121" s="286">
        <v>60</v>
      </c>
      <c r="N121" s="285">
        <f t="shared" ref="N121:N126" si="45">O121+P121</f>
        <v>120</v>
      </c>
      <c r="O121" s="286">
        <v>24</v>
      </c>
      <c r="P121" s="286">
        <v>96</v>
      </c>
      <c r="Q121" s="285">
        <f t="shared" ref="Q121:Q126" si="46">R121+S121</f>
        <v>65</v>
      </c>
      <c r="R121" s="286">
        <v>13</v>
      </c>
      <c r="S121" s="315">
        <v>52</v>
      </c>
    </row>
    <row r="122" spans="1:19" ht="13.5" customHeight="1" x14ac:dyDescent="0.15">
      <c r="A122" s="314" t="s">
        <v>149</v>
      </c>
      <c r="B122" s="285">
        <f t="shared" si="40"/>
        <v>264</v>
      </c>
      <c r="C122" s="286">
        <f t="shared" si="41"/>
        <v>40</v>
      </c>
      <c r="D122" s="286">
        <f t="shared" si="41"/>
        <v>224</v>
      </c>
      <c r="E122" s="285">
        <f t="shared" si="42"/>
        <v>38</v>
      </c>
      <c r="F122" s="286">
        <v>8</v>
      </c>
      <c r="G122" s="286">
        <v>30</v>
      </c>
      <c r="H122" s="285">
        <f t="shared" si="43"/>
        <v>43</v>
      </c>
      <c r="I122" s="286">
        <v>6</v>
      </c>
      <c r="J122" s="286">
        <v>37</v>
      </c>
      <c r="K122" s="285">
        <f t="shared" si="44"/>
        <v>57</v>
      </c>
      <c r="L122" s="286">
        <v>8</v>
      </c>
      <c r="M122" s="286">
        <v>49</v>
      </c>
      <c r="N122" s="285">
        <f t="shared" si="45"/>
        <v>71</v>
      </c>
      <c r="O122" s="286">
        <v>13</v>
      </c>
      <c r="P122" s="286">
        <v>58</v>
      </c>
      <c r="Q122" s="285">
        <f t="shared" si="46"/>
        <v>55</v>
      </c>
      <c r="R122" s="286">
        <v>5</v>
      </c>
      <c r="S122" s="315">
        <v>50</v>
      </c>
    </row>
    <row r="123" spans="1:19" ht="13.5" customHeight="1" x14ac:dyDescent="0.15">
      <c r="A123" s="314" t="s">
        <v>172</v>
      </c>
      <c r="B123" s="285">
        <f t="shared" si="40"/>
        <v>151</v>
      </c>
      <c r="C123" s="286">
        <f t="shared" si="41"/>
        <v>26</v>
      </c>
      <c r="D123" s="286">
        <f t="shared" si="41"/>
        <v>125</v>
      </c>
      <c r="E123" s="285">
        <f t="shared" si="42"/>
        <v>18</v>
      </c>
      <c r="F123" s="286">
        <v>2</v>
      </c>
      <c r="G123" s="286">
        <v>16</v>
      </c>
      <c r="H123" s="285">
        <f t="shared" si="43"/>
        <v>32</v>
      </c>
      <c r="I123" s="286">
        <v>4</v>
      </c>
      <c r="J123" s="286">
        <v>28</v>
      </c>
      <c r="K123" s="285">
        <f t="shared" si="44"/>
        <v>31</v>
      </c>
      <c r="L123" s="286">
        <v>8</v>
      </c>
      <c r="M123" s="286">
        <v>23</v>
      </c>
      <c r="N123" s="285">
        <f t="shared" si="45"/>
        <v>39</v>
      </c>
      <c r="O123" s="286">
        <v>4</v>
      </c>
      <c r="P123" s="286">
        <v>35</v>
      </c>
      <c r="Q123" s="285">
        <f t="shared" si="46"/>
        <v>31</v>
      </c>
      <c r="R123" s="286">
        <v>8</v>
      </c>
      <c r="S123" s="315">
        <v>23</v>
      </c>
    </row>
    <row r="124" spans="1:19" ht="13.5" customHeight="1" x14ac:dyDescent="0.15">
      <c r="A124" s="314" t="s">
        <v>156</v>
      </c>
      <c r="B124" s="285">
        <f t="shared" si="40"/>
        <v>183</v>
      </c>
      <c r="C124" s="286">
        <f t="shared" si="41"/>
        <v>22</v>
      </c>
      <c r="D124" s="286">
        <f t="shared" si="41"/>
        <v>161</v>
      </c>
      <c r="E124" s="285">
        <f t="shared" si="42"/>
        <v>18</v>
      </c>
      <c r="F124" s="286">
        <v>5</v>
      </c>
      <c r="G124" s="286">
        <v>13</v>
      </c>
      <c r="H124" s="285">
        <f t="shared" si="43"/>
        <v>45</v>
      </c>
      <c r="I124" s="286">
        <v>2</v>
      </c>
      <c r="J124" s="286">
        <v>43</v>
      </c>
      <c r="K124" s="285">
        <f t="shared" si="44"/>
        <v>34</v>
      </c>
      <c r="L124" s="286">
        <v>6</v>
      </c>
      <c r="M124" s="286">
        <v>28</v>
      </c>
      <c r="N124" s="285">
        <f t="shared" si="45"/>
        <v>45</v>
      </c>
      <c r="O124" s="286">
        <v>8</v>
      </c>
      <c r="P124" s="286">
        <v>37</v>
      </c>
      <c r="Q124" s="285">
        <f t="shared" si="46"/>
        <v>41</v>
      </c>
      <c r="R124" s="286">
        <v>1</v>
      </c>
      <c r="S124" s="315">
        <v>40</v>
      </c>
    </row>
    <row r="125" spans="1:19" ht="13.5" customHeight="1" x14ac:dyDescent="0.15">
      <c r="A125" s="314" t="s">
        <v>151</v>
      </c>
      <c r="B125" s="285">
        <f t="shared" si="40"/>
        <v>109</v>
      </c>
      <c r="C125" s="286">
        <f t="shared" si="41"/>
        <v>14</v>
      </c>
      <c r="D125" s="286">
        <f t="shared" si="41"/>
        <v>95</v>
      </c>
      <c r="E125" s="285">
        <f t="shared" si="42"/>
        <v>11</v>
      </c>
      <c r="F125" s="286">
        <v>1</v>
      </c>
      <c r="G125" s="286">
        <v>10</v>
      </c>
      <c r="H125" s="285">
        <f t="shared" si="43"/>
        <v>24</v>
      </c>
      <c r="I125" s="286">
        <v>3</v>
      </c>
      <c r="J125" s="286">
        <v>21</v>
      </c>
      <c r="K125" s="285">
        <f t="shared" si="44"/>
        <v>23</v>
      </c>
      <c r="L125" s="286">
        <v>3</v>
      </c>
      <c r="M125" s="286">
        <v>20</v>
      </c>
      <c r="N125" s="285">
        <f t="shared" si="45"/>
        <v>32</v>
      </c>
      <c r="O125" s="286">
        <v>4</v>
      </c>
      <c r="P125" s="286">
        <v>28</v>
      </c>
      <c r="Q125" s="285">
        <f t="shared" si="46"/>
        <v>19</v>
      </c>
      <c r="R125" s="286">
        <v>3</v>
      </c>
      <c r="S125" s="315">
        <v>16</v>
      </c>
    </row>
    <row r="126" spans="1:19" s="171" customFormat="1" ht="13.5" customHeight="1" thickBot="1" x14ac:dyDescent="0.2">
      <c r="A126" s="319" t="s">
        <v>125</v>
      </c>
      <c r="B126" s="291">
        <f t="shared" si="40"/>
        <v>177</v>
      </c>
      <c r="C126" s="292">
        <f t="shared" si="41"/>
        <v>22</v>
      </c>
      <c r="D126" s="293">
        <f t="shared" si="41"/>
        <v>155</v>
      </c>
      <c r="E126" s="291">
        <f t="shared" si="42"/>
        <v>19</v>
      </c>
      <c r="F126" s="292">
        <v>4</v>
      </c>
      <c r="G126" s="293">
        <v>15</v>
      </c>
      <c r="H126" s="291">
        <f t="shared" si="43"/>
        <v>39</v>
      </c>
      <c r="I126" s="292">
        <v>2</v>
      </c>
      <c r="J126" s="293">
        <v>37</v>
      </c>
      <c r="K126" s="291">
        <f t="shared" si="44"/>
        <v>28</v>
      </c>
      <c r="L126" s="292">
        <v>6</v>
      </c>
      <c r="M126" s="293">
        <v>22</v>
      </c>
      <c r="N126" s="291">
        <f t="shared" si="45"/>
        <v>57</v>
      </c>
      <c r="O126" s="292">
        <v>6</v>
      </c>
      <c r="P126" s="293">
        <v>51</v>
      </c>
      <c r="Q126" s="291">
        <f t="shared" si="46"/>
        <v>34</v>
      </c>
      <c r="R126" s="292">
        <v>4</v>
      </c>
      <c r="S126" s="320">
        <v>30</v>
      </c>
    </row>
    <row r="127" spans="1:19" ht="14.25" x14ac:dyDescent="0.15">
      <c r="B127" s="218"/>
      <c r="C127" s="73"/>
      <c r="D127" s="73"/>
    </row>
    <row r="128" spans="1:19" ht="15" thickBot="1" x14ac:dyDescent="0.2">
      <c r="B128" s="218"/>
      <c r="C128" s="73"/>
      <c r="D128" s="73"/>
    </row>
    <row r="129" spans="1:19" s="253" customFormat="1" ht="20.25" customHeight="1" x14ac:dyDescent="0.15">
      <c r="A129" s="252" t="s">
        <v>219</v>
      </c>
      <c r="B129" s="385" t="s">
        <v>368</v>
      </c>
      <c r="C129" s="383"/>
      <c r="D129" s="386"/>
      <c r="E129" s="385" t="s">
        <v>369</v>
      </c>
      <c r="F129" s="383"/>
      <c r="G129" s="383"/>
      <c r="H129" s="385" t="s">
        <v>321</v>
      </c>
      <c r="I129" s="383"/>
      <c r="J129" s="386"/>
      <c r="K129" s="383" t="s">
        <v>327</v>
      </c>
      <c r="L129" s="383"/>
      <c r="M129" s="383"/>
      <c r="N129" s="385" t="s">
        <v>370</v>
      </c>
      <c r="O129" s="383"/>
      <c r="P129" s="386"/>
      <c r="Q129" s="383" t="s">
        <v>332</v>
      </c>
      <c r="R129" s="383"/>
      <c r="S129" s="384"/>
    </row>
    <row r="130" spans="1:19" s="253" customFormat="1" ht="20.25" customHeight="1" thickBot="1" x14ac:dyDescent="0.2">
      <c r="A130" s="254" t="s">
        <v>343</v>
      </c>
      <c r="B130" s="274" t="s">
        <v>3</v>
      </c>
      <c r="C130" s="274" t="s">
        <v>1</v>
      </c>
      <c r="D130" s="274" t="s">
        <v>2</v>
      </c>
      <c r="E130" s="274" t="s">
        <v>3</v>
      </c>
      <c r="F130" s="274" t="s">
        <v>1</v>
      </c>
      <c r="G130" s="274" t="s">
        <v>2</v>
      </c>
      <c r="H130" s="274" t="s">
        <v>3</v>
      </c>
      <c r="I130" s="274" t="s">
        <v>1</v>
      </c>
      <c r="J130" s="274" t="s">
        <v>2</v>
      </c>
      <c r="K130" s="274" t="s">
        <v>3</v>
      </c>
      <c r="L130" s="274" t="s">
        <v>1</v>
      </c>
      <c r="M130" s="274" t="s">
        <v>2</v>
      </c>
      <c r="N130" s="274" t="s">
        <v>3</v>
      </c>
      <c r="O130" s="274" t="s">
        <v>1</v>
      </c>
      <c r="P130" s="274" t="s">
        <v>2</v>
      </c>
      <c r="Q130" s="274" t="s">
        <v>3</v>
      </c>
      <c r="R130" s="274" t="s">
        <v>1</v>
      </c>
      <c r="S130" s="275" t="s">
        <v>2</v>
      </c>
    </row>
    <row r="131" spans="1:19" s="258" customFormat="1" ht="20.25" customHeight="1" thickTop="1" x14ac:dyDescent="0.15">
      <c r="A131" s="257" t="s">
        <v>213</v>
      </c>
      <c r="B131" s="298">
        <f t="shared" ref="B131:S131" si="47">SUM(B132:B148)</f>
        <v>1441611</v>
      </c>
      <c r="C131" s="299">
        <f t="shared" si="47"/>
        <v>713015</v>
      </c>
      <c r="D131" s="300">
        <f t="shared" si="47"/>
        <v>728596</v>
      </c>
      <c r="E131" s="299">
        <f t="shared" si="47"/>
        <v>103470</v>
      </c>
      <c r="F131" s="299">
        <f t="shared" si="47"/>
        <v>51046</v>
      </c>
      <c r="G131" s="299">
        <f t="shared" si="47"/>
        <v>52424</v>
      </c>
      <c r="H131" s="298">
        <f t="shared" si="47"/>
        <v>291231</v>
      </c>
      <c r="I131" s="299">
        <f t="shared" si="47"/>
        <v>142721</v>
      </c>
      <c r="J131" s="300">
        <f t="shared" si="47"/>
        <v>148510</v>
      </c>
      <c r="K131" s="298">
        <f t="shared" si="47"/>
        <v>215575</v>
      </c>
      <c r="L131" s="299">
        <f t="shared" si="47"/>
        <v>103542</v>
      </c>
      <c r="M131" s="300">
        <f t="shared" si="47"/>
        <v>112033</v>
      </c>
      <c r="N131" s="298">
        <f t="shared" si="47"/>
        <v>427114</v>
      </c>
      <c r="O131" s="299">
        <f t="shared" si="47"/>
        <v>211999</v>
      </c>
      <c r="P131" s="300">
        <f t="shared" si="47"/>
        <v>215115</v>
      </c>
      <c r="Q131" s="298">
        <f t="shared" si="47"/>
        <v>404221</v>
      </c>
      <c r="R131" s="299">
        <f t="shared" si="47"/>
        <v>203707</v>
      </c>
      <c r="S131" s="301">
        <f t="shared" si="47"/>
        <v>200514</v>
      </c>
    </row>
    <row r="132" spans="1:19" s="253" customFormat="1" ht="20.25" customHeight="1" x14ac:dyDescent="0.15">
      <c r="A132" s="255" t="s">
        <v>56</v>
      </c>
      <c r="B132" s="302">
        <f t="shared" ref="B132:B148" si="48">SUM(C132:D132)</f>
        <v>45349</v>
      </c>
      <c r="C132" s="303">
        <f>F132+I132+L132+O132+R132</f>
        <v>23167</v>
      </c>
      <c r="D132" s="304">
        <f>G132+J132+M132+P132+S132</f>
        <v>22182</v>
      </c>
      <c r="E132" s="302">
        <f t="shared" ref="E132:E148" si="49">SUM(F132:G132)</f>
        <v>3354</v>
      </c>
      <c r="F132" s="303">
        <f>F6</f>
        <v>1726</v>
      </c>
      <c r="G132" s="303">
        <f>G6</f>
        <v>1628</v>
      </c>
      <c r="H132" s="302">
        <f t="shared" ref="H132:H148" si="50">SUM(I132:J132)</f>
        <v>7815</v>
      </c>
      <c r="I132" s="303">
        <f>I6</f>
        <v>4009</v>
      </c>
      <c r="J132" s="303">
        <f>J6</f>
        <v>3806</v>
      </c>
      <c r="K132" s="302">
        <f t="shared" ref="K132:K148" si="51">SUM(L132:M132)</f>
        <v>6354</v>
      </c>
      <c r="L132" s="303">
        <f>L6</f>
        <v>3252</v>
      </c>
      <c r="M132" s="303">
        <f>M6</f>
        <v>3102</v>
      </c>
      <c r="N132" s="302">
        <f t="shared" ref="N132:N148" si="52">SUM(O132:P132)</f>
        <v>13325</v>
      </c>
      <c r="O132" s="303">
        <f>O6</f>
        <v>6802</v>
      </c>
      <c r="P132" s="303">
        <f>P6</f>
        <v>6523</v>
      </c>
      <c r="Q132" s="302">
        <f t="shared" ref="Q132:Q148" si="53">SUM(R132:S132)</f>
        <v>14501</v>
      </c>
      <c r="R132" s="303">
        <f>R6</f>
        <v>7378</v>
      </c>
      <c r="S132" s="305">
        <f>S6</f>
        <v>7123</v>
      </c>
    </row>
    <row r="133" spans="1:19" s="253" customFormat="1" ht="20.25" customHeight="1" x14ac:dyDescent="0.15">
      <c r="A133" s="255" t="s">
        <v>50</v>
      </c>
      <c r="B133" s="302">
        <f t="shared" si="48"/>
        <v>68716</v>
      </c>
      <c r="C133" s="303">
        <f t="shared" ref="C133:D148" si="54">F133+I133+L133+O133+R133</f>
        <v>35349</v>
      </c>
      <c r="D133" s="304">
        <f t="shared" si="54"/>
        <v>33367</v>
      </c>
      <c r="E133" s="302">
        <f t="shared" si="49"/>
        <v>3940</v>
      </c>
      <c r="F133" s="303">
        <f>F12</f>
        <v>2049</v>
      </c>
      <c r="G133" s="303">
        <f>G12</f>
        <v>1891</v>
      </c>
      <c r="H133" s="302">
        <f t="shared" si="50"/>
        <v>12360</v>
      </c>
      <c r="I133" s="303">
        <f>I12</f>
        <v>6414</v>
      </c>
      <c r="J133" s="303">
        <f>J12</f>
        <v>5946</v>
      </c>
      <c r="K133" s="302">
        <f t="shared" si="51"/>
        <v>10708</v>
      </c>
      <c r="L133" s="303">
        <f>L12</f>
        <v>5447</v>
      </c>
      <c r="M133" s="303">
        <f>M12</f>
        <v>5261</v>
      </c>
      <c r="N133" s="302">
        <f t="shared" si="52"/>
        <v>18669</v>
      </c>
      <c r="O133" s="303">
        <f>O12</f>
        <v>9573</v>
      </c>
      <c r="P133" s="303">
        <f>P12</f>
        <v>9096</v>
      </c>
      <c r="Q133" s="302">
        <f t="shared" si="53"/>
        <v>23039</v>
      </c>
      <c r="R133" s="303">
        <f>R12</f>
        <v>11866</v>
      </c>
      <c r="S133" s="305">
        <f>S12</f>
        <v>11173</v>
      </c>
    </row>
    <row r="134" spans="1:19" s="253" customFormat="1" ht="20.25" customHeight="1" x14ac:dyDescent="0.15">
      <c r="A134" s="255" t="s">
        <v>44</v>
      </c>
      <c r="B134" s="302">
        <f t="shared" si="48"/>
        <v>75021</v>
      </c>
      <c r="C134" s="303">
        <f t="shared" si="54"/>
        <v>38702</v>
      </c>
      <c r="D134" s="304">
        <f t="shared" si="54"/>
        <v>36319</v>
      </c>
      <c r="E134" s="302">
        <f t="shared" si="49"/>
        <v>3423</v>
      </c>
      <c r="F134" s="303">
        <f>F18</f>
        <v>1739</v>
      </c>
      <c r="G134" s="303">
        <f>G18</f>
        <v>1684</v>
      </c>
      <c r="H134" s="302">
        <f t="shared" si="50"/>
        <v>14242</v>
      </c>
      <c r="I134" s="303">
        <f>I18</f>
        <v>7462</v>
      </c>
      <c r="J134" s="303">
        <f>J18</f>
        <v>6780</v>
      </c>
      <c r="K134" s="302">
        <f t="shared" si="51"/>
        <v>11543</v>
      </c>
      <c r="L134" s="303">
        <f>L18</f>
        <v>5759</v>
      </c>
      <c r="M134" s="303">
        <f>M18</f>
        <v>5784</v>
      </c>
      <c r="N134" s="302">
        <f t="shared" si="52"/>
        <v>20016</v>
      </c>
      <c r="O134" s="303">
        <f>O18</f>
        <v>10530</v>
      </c>
      <c r="P134" s="303">
        <f>P18</f>
        <v>9486</v>
      </c>
      <c r="Q134" s="302">
        <f t="shared" si="53"/>
        <v>25797</v>
      </c>
      <c r="R134" s="303">
        <f>R18</f>
        <v>13212</v>
      </c>
      <c r="S134" s="305">
        <f>S18</f>
        <v>12585</v>
      </c>
    </row>
    <row r="135" spans="1:19" s="253" customFormat="1" ht="20.25" customHeight="1" x14ac:dyDescent="0.15">
      <c r="A135" s="255" t="s">
        <v>38</v>
      </c>
      <c r="B135" s="302">
        <f t="shared" si="48"/>
        <v>77383</v>
      </c>
      <c r="C135" s="303">
        <f t="shared" si="54"/>
        <v>40155</v>
      </c>
      <c r="D135" s="304">
        <f t="shared" si="54"/>
        <v>37228</v>
      </c>
      <c r="E135" s="302">
        <f t="shared" si="49"/>
        <v>3840</v>
      </c>
      <c r="F135" s="303">
        <f>F24</f>
        <v>1970</v>
      </c>
      <c r="G135" s="303">
        <f>G24</f>
        <v>1870</v>
      </c>
      <c r="H135" s="302">
        <f t="shared" si="50"/>
        <v>15620</v>
      </c>
      <c r="I135" s="303">
        <f>I24</f>
        <v>8280</v>
      </c>
      <c r="J135" s="303">
        <f>J24</f>
        <v>7340</v>
      </c>
      <c r="K135" s="302">
        <f t="shared" si="51"/>
        <v>11196</v>
      </c>
      <c r="L135" s="303">
        <f>L24</f>
        <v>5586</v>
      </c>
      <c r="M135" s="303">
        <f>M24</f>
        <v>5610</v>
      </c>
      <c r="N135" s="302">
        <f t="shared" si="52"/>
        <v>21343</v>
      </c>
      <c r="O135" s="303">
        <f>O24</f>
        <v>11240</v>
      </c>
      <c r="P135" s="303">
        <f>P24</f>
        <v>10103</v>
      </c>
      <c r="Q135" s="302">
        <f t="shared" si="53"/>
        <v>25384</v>
      </c>
      <c r="R135" s="303">
        <f>R24</f>
        <v>13079</v>
      </c>
      <c r="S135" s="305">
        <f>S24</f>
        <v>12305</v>
      </c>
    </row>
    <row r="136" spans="1:19" s="253" customFormat="1" ht="20.25" customHeight="1" x14ac:dyDescent="0.15">
      <c r="A136" s="255" t="s">
        <v>32</v>
      </c>
      <c r="B136" s="302">
        <f t="shared" si="48"/>
        <v>103128</v>
      </c>
      <c r="C136" s="303">
        <f t="shared" si="54"/>
        <v>53585</v>
      </c>
      <c r="D136" s="304">
        <f t="shared" si="54"/>
        <v>49543</v>
      </c>
      <c r="E136" s="302">
        <f t="shared" si="49"/>
        <v>7189</v>
      </c>
      <c r="F136" s="303">
        <f>F30</f>
        <v>3699</v>
      </c>
      <c r="G136" s="303">
        <f>G30</f>
        <v>3490</v>
      </c>
      <c r="H136" s="302">
        <f t="shared" si="50"/>
        <v>21937</v>
      </c>
      <c r="I136" s="303">
        <f>I30</f>
        <v>11278</v>
      </c>
      <c r="J136" s="303">
        <f>J30</f>
        <v>10659</v>
      </c>
      <c r="K136" s="302">
        <f t="shared" si="51"/>
        <v>13921</v>
      </c>
      <c r="L136" s="303">
        <f>L30</f>
        <v>7128</v>
      </c>
      <c r="M136" s="303">
        <f>M30</f>
        <v>6793</v>
      </c>
      <c r="N136" s="302">
        <f t="shared" si="52"/>
        <v>29859</v>
      </c>
      <c r="O136" s="303">
        <f>O30</f>
        <v>15566</v>
      </c>
      <c r="P136" s="303">
        <f>P30</f>
        <v>14293</v>
      </c>
      <c r="Q136" s="302">
        <f t="shared" si="53"/>
        <v>30222</v>
      </c>
      <c r="R136" s="303">
        <f>R30</f>
        <v>15914</v>
      </c>
      <c r="S136" s="305">
        <f>S30</f>
        <v>14308</v>
      </c>
    </row>
    <row r="137" spans="1:19" s="253" customFormat="1" ht="20.25" customHeight="1" x14ac:dyDescent="0.15">
      <c r="A137" s="255" t="s">
        <v>26</v>
      </c>
      <c r="B137" s="302">
        <f t="shared" si="48"/>
        <v>103344</v>
      </c>
      <c r="C137" s="303">
        <f t="shared" si="54"/>
        <v>54196</v>
      </c>
      <c r="D137" s="304">
        <f t="shared" si="54"/>
        <v>49148</v>
      </c>
      <c r="E137" s="302">
        <f t="shared" si="49"/>
        <v>7670</v>
      </c>
      <c r="F137" s="303">
        <f>F36</f>
        <v>3941</v>
      </c>
      <c r="G137" s="303">
        <f>G36</f>
        <v>3729</v>
      </c>
      <c r="H137" s="302">
        <f t="shared" si="50"/>
        <v>22639</v>
      </c>
      <c r="I137" s="303">
        <f>I36</f>
        <v>11559</v>
      </c>
      <c r="J137" s="303">
        <f>J36</f>
        <v>11080</v>
      </c>
      <c r="K137" s="302">
        <f t="shared" si="51"/>
        <v>13603</v>
      </c>
      <c r="L137" s="303">
        <f>L36</f>
        <v>6966</v>
      </c>
      <c r="M137" s="303">
        <f>M36</f>
        <v>6637</v>
      </c>
      <c r="N137" s="302">
        <f t="shared" si="52"/>
        <v>31283</v>
      </c>
      <c r="O137" s="303">
        <f>O36</f>
        <v>16591</v>
      </c>
      <c r="P137" s="303">
        <f>P36</f>
        <v>14692</v>
      </c>
      <c r="Q137" s="302">
        <f t="shared" si="53"/>
        <v>28149</v>
      </c>
      <c r="R137" s="303">
        <f>R36</f>
        <v>15139</v>
      </c>
      <c r="S137" s="305">
        <f>S36</f>
        <v>13010</v>
      </c>
    </row>
    <row r="138" spans="1:19" s="253" customFormat="1" ht="20.25" customHeight="1" x14ac:dyDescent="0.15">
      <c r="A138" s="255" t="s">
        <v>20</v>
      </c>
      <c r="B138" s="302">
        <f t="shared" si="48"/>
        <v>84397</v>
      </c>
      <c r="C138" s="303">
        <f t="shared" si="54"/>
        <v>43660</v>
      </c>
      <c r="D138" s="304">
        <f t="shared" si="54"/>
        <v>40737</v>
      </c>
      <c r="E138" s="302">
        <f t="shared" si="49"/>
        <v>6527</v>
      </c>
      <c r="F138" s="303">
        <f>F42</f>
        <v>3348</v>
      </c>
      <c r="G138" s="303">
        <f>G42</f>
        <v>3179</v>
      </c>
      <c r="H138" s="302">
        <f t="shared" si="50"/>
        <v>16724</v>
      </c>
      <c r="I138" s="303">
        <f>I42</f>
        <v>8660</v>
      </c>
      <c r="J138" s="303">
        <f>J42</f>
        <v>8064</v>
      </c>
      <c r="K138" s="302">
        <f t="shared" si="51"/>
        <v>11282</v>
      </c>
      <c r="L138" s="303">
        <f>L42</f>
        <v>5737</v>
      </c>
      <c r="M138" s="303">
        <f>M42</f>
        <v>5545</v>
      </c>
      <c r="N138" s="302">
        <f t="shared" si="52"/>
        <v>26042</v>
      </c>
      <c r="O138" s="303">
        <f>O42</f>
        <v>13582</v>
      </c>
      <c r="P138" s="303">
        <f>P42</f>
        <v>12460</v>
      </c>
      <c r="Q138" s="302">
        <f t="shared" si="53"/>
        <v>23822</v>
      </c>
      <c r="R138" s="303">
        <f>R42</f>
        <v>12333</v>
      </c>
      <c r="S138" s="305">
        <f>S42</f>
        <v>11489</v>
      </c>
    </row>
    <row r="139" spans="1:19" s="253" customFormat="1" ht="20.25" customHeight="1" x14ac:dyDescent="0.15">
      <c r="A139" s="255" t="s">
        <v>14</v>
      </c>
      <c r="B139" s="302">
        <f t="shared" si="48"/>
        <v>96792</v>
      </c>
      <c r="C139" s="303">
        <f t="shared" si="54"/>
        <v>49123</v>
      </c>
      <c r="D139" s="304">
        <f t="shared" si="54"/>
        <v>47669</v>
      </c>
      <c r="E139" s="302">
        <f t="shared" si="49"/>
        <v>6892</v>
      </c>
      <c r="F139" s="303">
        <f>F48</f>
        <v>3577</v>
      </c>
      <c r="G139" s="303">
        <f>G48</f>
        <v>3315</v>
      </c>
      <c r="H139" s="302">
        <f t="shared" si="50"/>
        <v>18276</v>
      </c>
      <c r="I139" s="303">
        <f>I48</f>
        <v>9162</v>
      </c>
      <c r="J139" s="303">
        <f>J48</f>
        <v>9114</v>
      </c>
      <c r="K139" s="302">
        <f t="shared" si="51"/>
        <v>13939</v>
      </c>
      <c r="L139" s="303">
        <f>L48</f>
        <v>6778</v>
      </c>
      <c r="M139" s="303">
        <f>M48</f>
        <v>7161</v>
      </c>
      <c r="N139" s="302">
        <f t="shared" si="52"/>
        <v>28521</v>
      </c>
      <c r="O139" s="303">
        <f>O48</f>
        <v>14874</v>
      </c>
      <c r="P139" s="303">
        <f>P48</f>
        <v>13647</v>
      </c>
      <c r="Q139" s="302">
        <f t="shared" si="53"/>
        <v>29164</v>
      </c>
      <c r="R139" s="303">
        <f>R48</f>
        <v>14732</v>
      </c>
      <c r="S139" s="305">
        <f>S48</f>
        <v>14432</v>
      </c>
    </row>
    <row r="140" spans="1:19" s="253" customFormat="1" ht="20.25" customHeight="1" x14ac:dyDescent="0.15">
      <c r="A140" s="255" t="s">
        <v>9</v>
      </c>
      <c r="B140" s="302">
        <f t="shared" si="48"/>
        <v>114283</v>
      </c>
      <c r="C140" s="303">
        <f t="shared" si="54"/>
        <v>56720</v>
      </c>
      <c r="D140" s="304">
        <f t="shared" si="54"/>
        <v>57563</v>
      </c>
      <c r="E140" s="302">
        <f t="shared" si="49"/>
        <v>7087</v>
      </c>
      <c r="F140" s="303">
        <f>F54</f>
        <v>3773</v>
      </c>
      <c r="G140" s="303">
        <f>G54</f>
        <v>3314</v>
      </c>
      <c r="H140" s="302">
        <f t="shared" si="50"/>
        <v>22170</v>
      </c>
      <c r="I140" s="303">
        <f>I54</f>
        <v>10800</v>
      </c>
      <c r="J140" s="303">
        <f>J54</f>
        <v>11370</v>
      </c>
      <c r="K140" s="302">
        <f t="shared" si="51"/>
        <v>17008</v>
      </c>
      <c r="L140" s="303">
        <f>L54</f>
        <v>8293</v>
      </c>
      <c r="M140" s="303">
        <f>M54</f>
        <v>8715</v>
      </c>
      <c r="N140" s="302">
        <f t="shared" si="52"/>
        <v>31726</v>
      </c>
      <c r="O140" s="303">
        <f>O54</f>
        <v>15973</v>
      </c>
      <c r="P140" s="303">
        <f>P54</f>
        <v>15753</v>
      </c>
      <c r="Q140" s="302">
        <f t="shared" si="53"/>
        <v>36292</v>
      </c>
      <c r="R140" s="303">
        <f>R54</f>
        <v>17881</v>
      </c>
      <c r="S140" s="305">
        <f>S54</f>
        <v>18411</v>
      </c>
    </row>
    <row r="141" spans="1:19" s="253" customFormat="1" ht="20.25" customHeight="1" x14ac:dyDescent="0.15">
      <c r="A141" s="255" t="s">
        <v>59</v>
      </c>
      <c r="B141" s="302">
        <f t="shared" si="48"/>
        <v>121884</v>
      </c>
      <c r="C141" s="303">
        <f t="shared" si="54"/>
        <v>60663</v>
      </c>
      <c r="D141" s="304">
        <f t="shared" si="54"/>
        <v>61221</v>
      </c>
      <c r="E141" s="302">
        <f t="shared" si="49"/>
        <v>7028</v>
      </c>
      <c r="F141" s="303">
        <f>F60</f>
        <v>3621</v>
      </c>
      <c r="G141" s="303">
        <f>G60</f>
        <v>3407</v>
      </c>
      <c r="H141" s="302">
        <f t="shared" si="50"/>
        <v>24808</v>
      </c>
      <c r="I141" s="303">
        <f>I60</f>
        <v>11978</v>
      </c>
      <c r="J141" s="303">
        <f>J60</f>
        <v>12830</v>
      </c>
      <c r="K141" s="302">
        <f t="shared" si="51"/>
        <v>17269</v>
      </c>
      <c r="L141" s="303">
        <f>L60</f>
        <v>8568</v>
      </c>
      <c r="M141" s="303">
        <f>M60</f>
        <v>8701</v>
      </c>
      <c r="N141" s="302">
        <f t="shared" si="52"/>
        <v>34020</v>
      </c>
      <c r="O141" s="303">
        <f>O60</f>
        <v>17123</v>
      </c>
      <c r="P141" s="303">
        <f>P60</f>
        <v>16897</v>
      </c>
      <c r="Q141" s="302">
        <f t="shared" si="53"/>
        <v>38759</v>
      </c>
      <c r="R141" s="303">
        <f>R60</f>
        <v>19373</v>
      </c>
      <c r="S141" s="305">
        <f>S60</f>
        <v>19386</v>
      </c>
    </row>
    <row r="142" spans="1:19" s="253" customFormat="1" ht="20.25" customHeight="1" x14ac:dyDescent="0.15">
      <c r="A142" s="255" t="s">
        <v>65</v>
      </c>
      <c r="B142" s="302">
        <f t="shared" si="48"/>
        <v>126905</v>
      </c>
      <c r="C142" s="303">
        <f t="shared" si="54"/>
        <v>62819</v>
      </c>
      <c r="D142" s="304">
        <f t="shared" si="54"/>
        <v>64086</v>
      </c>
      <c r="E142" s="302">
        <f t="shared" si="49"/>
        <v>7837</v>
      </c>
      <c r="F142" s="303">
        <f>F66</f>
        <v>3925</v>
      </c>
      <c r="G142" s="303">
        <f>G66</f>
        <v>3912</v>
      </c>
      <c r="H142" s="302">
        <f t="shared" si="50"/>
        <v>26831</v>
      </c>
      <c r="I142" s="303">
        <f>I66</f>
        <v>13106</v>
      </c>
      <c r="J142" s="303">
        <f>J66</f>
        <v>13725</v>
      </c>
      <c r="K142" s="302">
        <f t="shared" si="51"/>
        <v>17475</v>
      </c>
      <c r="L142" s="303">
        <f>L66</f>
        <v>8372</v>
      </c>
      <c r="M142" s="303">
        <f>M66</f>
        <v>9103</v>
      </c>
      <c r="N142" s="302">
        <f t="shared" si="52"/>
        <v>37158</v>
      </c>
      <c r="O142" s="303">
        <f>O66</f>
        <v>18189</v>
      </c>
      <c r="P142" s="303">
        <f>P66</f>
        <v>18969</v>
      </c>
      <c r="Q142" s="302">
        <f t="shared" si="53"/>
        <v>37604</v>
      </c>
      <c r="R142" s="303">
        <f>R66</f>
        <v>19227</v>
      </c>
      <c r="S142" s="305">
        <f>S66</f>
        <v>18377</v>
      </c>
    </row>
    <row r="143" spans="1:19" s="253" customFormat="1" ht="20.25" customHeight="1" x14ac:dyDescent="0.15">
      <c r="A143" s="255" t="s">
        <v>71</v>
      </c>
      <c r="B143" s="302">
        <f t="shared" si="48"/>
        <v>108859</v>
      </c>
      <c r="C143" s="303">
        <f t="shared" si="54"/>
        <v>54164</v>
      </c>
      <c r="D143" s="304">
        <f t="shared" si="54"/>
        <v>54695</v>
      </c>
      <c r="E143" s="302">
        <f t="shared" si="49"/>
        <v>7638</v>
      </c>
      <c r="F143" s="303">
        <f>F72</f>
        <v>3741</v>
      </c>
      <c r="G143" s="303">
        <f>G72</f>
        <v>3897</v>
      </c>
      <c r="H143" s="302">
        <f t="shared" si="50"/>
        <v>22652</v>
      </c>
      <c r="I143" s="303">
        <f>I72</f>
        <v>11098</v>
      </c>
      <c r="J143" s="303">
        <f>J72</f>
        <v>11554</v>
      </c>
      <c r="K143" s="302">
        <f t="shared" si="51"/>
        <v>15513</v>
      </c>
      <c r="L143" s="303">
        <f>L72</f>
        <v>7325</v>
      </c>
      <c r="M143" s="303">
        <f>M72</f>
        <v>8188</v>
      </c>
      <c r="N143" s="302">
        <f t="shared" si="52"/>
        <v>34190</v>
      </c>
      <c r="O143" s="303">
        <f>O72</f>
        <v>16770</v>
      </c>
      <c r="P143" s="303">
        <f>P72</f>
        <v>17420</v>
      </c>
      <c r="Q143" s="302">
        <f t="shared" si="53"/>
        <v>28866</v>
      </c>
      <c r="R143" s="303">
        <f>R72</f>
        <v>15230</v>
      </c>
      <c r="S143" s="305">
        <f>S72</f>
        <v>13636</v>
      </c>
    </row>
    <row r="144" spans="1:19" s="253" customFormat="1" ht="20.25" customHeight="1" x14ac:dyDescent="0.15">
      <c r="A144" s="255" t="s">
        <v>78</v>
      </c>
      <c r="B144" s="302">
        <f t="shared" si="48"/>
        <v>102259</v>
      </c>
      <c r="C144" s="303">
        <f t="shared" si="54"/>
        <v>49124</v>
      </c>
      <c r="D144" s="304">
        <f t="shared" si="54"/>
        <v>53135</v>
      </c>
      <c r="E144" s="302">
        <f t="shared" si="49"/>
        <v>8399</v>
      </c>
      <c r="F144" s="303">
        <f>F78</f>
        <v>3989</v>
      </c>
      <c r="G144" s="303">
        <f>G78</f>
        <v>4410</v>
      </c>
      <c r="H144" s="302">
        <f t="shared" si="50"/>
        <v>21208</v>
      </c>
      <c r="I144" s="303">
        <f>I78</f>
        <v>10009</v>
      </c>
      <c r="J144" s="303">
        <f>J78</f>
        <v>11199</v>
      </c>
      <c r="K144" s="302">
        <f t="shared" si="51"/>
        <v>16661</v>
      </c>
      <c r="L144" s="303">
        <f>L78</f>
        <v>7587</v>
      </c>
      <c r="M144" s="303">
        <f>M78</f>
        <v>9074</v>
      </c>
      <c r="N144" s="302">
        <f t="shared" si="52"/>
        <v>33387</v>
      </c>
      <c r="O144" s="303">
        <f>O78</f>
        <v>15916</v>
      </c>
      <c r="P144" s="303">
        <f>P78</f>
        <v>17471</v>
      </c>
      <c r="Q144" s="302">
        <f t="shared" si="53"/>
        <v>22604</v>
      </c>
      <c r="R144" s="303">
        <f>R78</f>
        <v>11623</v>
      </c>
      <c r="S144" s="305">
        <f>S78</f>
        <v>10981</v>
      </c>
    </row>
    <row r="145" spans="1:19" s="253" customFormat="1" ht="20.25" customHeight="1" x14ac:dyDescent="0.15">
      <c r="A145" s="255" t="s">
        <v>83</v>
      </c>
      <c r="B145" s="302">
        <f t="shared" si="48"/>
        <v>69865</v>
      </c>
      <c r="C145" s="303">
        <f t="shared" si="54"/>
        <v>32901</v>
      </c>
      <c r="D145" s="304">
        <f t="shared" si="54"/>
        <v>36964</v>
      </c>
      <c r="E145" s="302">
        <f t="shared" si="49"/>
        <v>6735</v>
      </c>
      <c r="F145" s="303">
        <f>F84</f>
        <v>3123</v>
      </c>
      <c r="G145" s="303">
        <f>G84</f>
        <v>3612</v>
      </c>
      <c r="H145" s="302">
        <f t="shared" si="50"/>
        <v>14625</v>
      </c>
      <c r="I145" s="303">
        <f>I84</f>
        <v>6834</v>
      </c>
      <c r="J145" s="303">
        <f>J84</f>
        <v>7791</v>
      </c>
      <c r="K145" s="302">
        <f t="shared" si="51"/>
        <v>12493</v>
      </c>
      <c r="L145" s="303">
        <f>L84</f>
        <v>5732</v>
      </c>
      <c r="M145" s="303">
        <f>M84</f>
        <v>6761</v>
      </c>
      <c r="N145" s="302">
        <f t="shared" si="52"/>
        <v>22670</v>
      </c>
      <c r="O145" s="303">
        <f>O84</f>
        <v>10720</v>
      </c>
      <c r="P145" s="303">
        <f>P84</f>
        <v>11950</v>
      </c>
      <c r="Q145" s="302">
        <f t="shared" si="53"/>
        <v>13342</v>
      </c>
      <c r="R145" s="303">
        <f>R84</f>
        <v>6492</v>
      </c>
      <c r="S145" s="305">
        <f>S84</f>
        <v>6850</v>
      </c>
    </row>
    <row r="146" spans="1:19" s="253" customFormat="1" ht="20.25" customHeight="1" x14ac:dyDescent="0.15">
      <c r="A146" s="255" t="s">
        <v>91</v>
      </c>
      <c r="B146" s="302">
        <f t="shared" si="48"/>
        <v>54408</v>
      </c>
      <c r="C146" s="303">
        <f t="shared" si="54"/>
        <v>24521</v>
      </c>
      <c r="D146" s="304">
        <f t="shared" si="54"/>
        <v>29887</v>
      </c>
      <c r="E146" s="302">
        <f t="shared" si="49"/>
        <v>5696</v>
      </c>
      <c r="F146" s="303">
        <f>F90</f>
        <v>2552</v>
      </c>
      <c r="G146" s="303">
        <f>G90</f>
        <v>3144</v>
      </c>
      <c r="H146" s="302">
        <f t="shared" si="50"/>
        <v>11263</v>
      </c>
      <c r="I146" s="303">
        <f>I90</f>
        <v>5070</v>
      </c>
      <c r="J146" s="303">
        <f>J90</f>
        <v>6193</v>
      </c>
      <c r="K146" s="302">
        <f t="shared" si="51"/>
        <v>10122</v>
      </c>
      <c r="L146" s="303">
        <f>L90</f>
        <v>4479</v>
      </c>
      <c r="M146" s="303">
        <f>M90</f>
        <v>5643</v>
      </c>
      <c r="N146" s="302">
        <f t="shared" si="52"/>
        <v>17424</v>
      </c>
      <c r="O146" s="303">
        <f>O90</f>
        <v>7983</v>
      </c>
      <c r="P146" s="303">
        <f>P90</f>
        <v>9441</v>
      </c>
      <c r="Q146" s="302">
        <f t="shared" si="53"/>
        <v>9903</v>
      </c>
      <c r="R146" s="303">
        <f>R90</f>
        <v>4437</v>
      </c>
      <c r="S146" s="305">
        <f>S90</f>
        <v>5466</v>
      </c>
    </row>
    <row r="147" spans="1:19" s="253" customFormat="1" ht="20.25" customHeight="1" x14ac:dyDescent="0.15">
      <c r="A147" s="255" t="s">
        <v>94</v>
      </c>
      <c r="B147" s="302">
        <f t="shared" si="48"/>
        <v>40139</v>
      </c>
      <c r="C147" s="303">
        <f t="shared" si="54"/>
        <v>17495</v>
      </c>
      <c r="D147" s="304">
        <f t="shared" si="54"/>
        <v>22644</v>
      </c>
      <c r="E147" s="302">
        <f t="shared" si="49"/>
        <v>4532</v>
      </c>
      <c r="F147" s="303">
        <f>F96</f>
        <v>1998</v>
      </c>
      <c r="G147" s="303">
        <f>G96</f>
        <v>2534</v>
      </c>
      <c r="H147" s="302">
        <f t="shared" si="50"/>
        <v>8204</v>
      </c>
      <c r="I147" s="303">
        <f>I96</f>
        <v>3574</v>
      </c>
      <c r="J147" s="303">
        <f>J96</f>
        <v>4630</v>
      </c>
      <c r="K147" s="302">
        <f t="shared" si="51"/>
        <v>7463</v>
      </c>
      <c r="L147" s="303">
        <f>L96</f>
        <v>3348</v>
      </c>
      <c r="M147" s="303">
        <f>M96</f>
        <v>4115</v>
      </c>
      <c r="N147" s="302">
        <f t="shared" si="52"/>
        <v>12626</v>
      </c>
      <c r="O147" s="303">
        <f>O96</f>
        <v>5505</v>
      </c>
      <c r="P147" s="303">
        <f>P96</f>
        <v>7121</v>
      </c>
      <c r="Q147" s="302">
        <f t="shared" si="53"/>
        <v>7314</v>
      </c>
      <c r="R147" s="303">
        <f>R96</f>
        <v>3070</v>
      </c>
      <c r="S147" s="305">
        <f>S96</f>
        <v>4244</v>
      </c>
    </row>
    <row r="148" spans="1:19" s="253" customFormat="1" ht="20.25" customHeight="1" thickBot="1" x14ac:dyDescent="0.2">
      <c r="A148" s="256" t="s">
        <v>371</v>
      </c>
      <c r="B148" s="306">
        <f t="shared" si="48"/>
        <v>48879</v>
      </c>
      <c r="C148" s="307">
        <f t="shared" si="54"/>
        <v>16671</v>
      </c>
      <c r="D148" s="308">
        <f t="shared" si="54"/>
        <v>32208</v>
      </c>
      <c r="E148" s="306">
        <f t="shared" si="49"/>
        <v>5683</v>
      </c>
      <c r="F148" s="307">
        <f>F102+F108+F114+F120+F126</f>
        <v>2275</v>
      </c>
      <c r="G148" s="307">
        <f>G102+G108+G114+G120+G126</f>
        <v>3408</v>
      </c>
      <c r="H148" s="306">
        <f t="shared" si="50"/>
        <v>9857</v>
      </c>
      <c r="I148" s="307">
        <f>I102+I108+I114+I120+I126</f>
        <v>3428</v>
      </c>
      <c r="J148" s="307">
        <f>J102+J108+J114+J120+J126</f>
        <v>6429</v>
      </c>
      <c r="K148" s="306">
        <f t="shared" si="51"/>
        <v>9025</v>
      </c>
      <c r="L148" s="307">
        <f>L102+L108+L114+L120+L126</f>
        <v>3185</v>
      </c>
      <c r="M148" s="307">
        <f>M102+M108+M114+M120+M126</f>
        <v>5840</v>
      </c>
      <c r="N148" s="306">
        <f t="shared" si="52"/>
        <v>14855</v>
      </c>
      <c r="O148" s="307">
        <f>O102+O108+O114+O120+O126</f>
        <v>5062</v>
      </c>
      <c r="P148" s="307">
        <f>P102+P108+P114+P120+P126</f>
        <v>9793</v>
      </c>
      <c r="Q148" s="306">
        <f t="shared" si="53"/>
        <v>9459</v>
      </c>
      <c r="R148" s="307">
        <f>R102+R108+R114+R120+R126</f>
        <v>2721</v>
      </c>
      <c r="S148" s="309">
        <f>S102+S108+S114+S120+S126</f>
        <v>6738</v>
      </c>
    </row>
  </sheetData>
  <mergeCells count="13">
    <mergeCell ref="A1:G1"/>
    <mergeCell ref="B3:D3"/>
    <mergeCell ref="E3:G3"/>
    <mergeCell ref="H3:J3"/>
    <mergeCell ref="K3:M3"/>
    <mergeCell ref="Q3:S3"/>
    <mergeCell ref="B129:D129"/>
    <mergeCell ref="E129:G129"/>
    <mergeCell ref="H129:J129"/>
    <mergeCell ref="K129:M129"/>
    <mergeCell ref="N129:P129"/>
    <mergeCell ref="Q129:S129"/>
    <mergeCell ref="N3:P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61EB-48CC-4FAD-9F47-24BBE741F9BB}">
  <dimension ref="A1:S127"/>
  <sheetViews>
    <sheetView zoomScaleNormal="100" workbookViewId="0">
      <selection activeCell="D15" sqref="D15"/>
    </sheetView>
  </sheetViews>
  <sheetFormatPr defaultColWidth="8.88671875" defaultRowHeight="13.5" x14ac:dyDescent="0.15"/>
  <cols>
    <col min="1" max="1" width="10.21875" style="322" customWidth="1"/>
    <col min="2" max="4" width="12.109375" style="321" customWidth="1"/>
    <col min="5" max="19" width="10.6640625" style="321" customWidth="1"/>
    <col min="20" max="16384" width="8.88671875" style="321"/>
  </cols>
  <sheetData>
    <row r="1" spans="1:19" ht="23.25" x14ac:dyDescent="0.15">
      <c r="A1" s="389" t="s">
        <v>375</v>
      </c>
      <c r="B1" s="389"/>
      <c r="C1" s="389"/>
      <c r="D1" s="389"/>
      <c r="E1" s="389"/>
      <c r="F1" s="389"/>
      <c r="G1" s="389"/>
    </row>
    <row r="2" spans="1:19" ht="15.75" thickBot="1" x14ac:dyDescent="0.3">
      <c r="S2" s="323" t="s">
        <v>374</v>
      </c>
    </row>
    <row r="3" spans="1:19" ht="24.75" customHeight="1" x14ac:dyDescent="0.15">
      <c r="A3" s="324" t="s">
        <v>219</v>
      </c>
      <c r="B3" s="391" t="s">
        <v>361</v>
      </c>
      <c r="C3" s="391"/>
      <c r="D3" s="391"/>
      <c r="E3" s="392" t="s">
        <v>362</v>
      </c>
      <c r="F3" s="392"/>
      <c r="G3" s="392"/>
      <c r="H3" s="391" t="s">
        <v>363</v>
      </c>
      <c r="I3" s="391"/>
      <c r="J3" s="391"/>
      <c r="K3" s="392" t="s">
        <v>364</v>
      </c>
      <c r="L3" s="392"/>
      <c r="M3" s="392"/>
      <c r="N3" s="391" t="s">
        <v>365</v>
      </c>
      <c r="O3" s="391"/>
      <c r="P3" s="391"/>
      <c r="Q3" s="392" t="s">
        <v>366</v>
      </c>
      <c r="R3" s="392"/>
      <c r="S3" s="393"/>
    </row>
    <row r="4" spans="1:19" ht="24.75" customHeight="1" thickBot="1" x14ac:dyDescent="0.2">
      <c r="A4" s="325" t="s">
        <v>343</v>
      </c>
      <c r="B4" s="326" t="s">
        <v>3</v>
      </c>
      <c r="C4" s="327" t="s">
        <v>1</v>
      </c>
      <c r="D4" s="327" t="s">
        <v>2</v>
      </c>
      <c r="E4" s="328" t="s">
        <v>3</v>
      </c>
      <c r="F4" s="328" t="s">
        <v>1</v>
      </c>
      <c r="G4" s="328" t="s">
        <v>2</v>
      </c>
      <c r="H4" s="327" t="s">
        <v>3</v>
      </c>
      <c r="I4" s="327" t="s">
        <v>1</v>
      </c>
      <c r="J4" s="327" t="s">
        <v>2</v>
      </c>
      <c r="K4" s="328" t="s">
        <v>3</v>
      </c>
      <c r="L4" s="328" t="s">
        <v>1</v>
      </c>
      <c r="M4" s="328" t="s">
        <v>2</v>
      </c>
      <c r="N4" s="327" t="s">
        <v>3</v>
      </c>
      <c r="O4" s="327" t="s">
        <v>1</v>
      </c>
      <c r="P4" s="327" t="s">
        <v>2</v>
      </c>
      <c r="Q4" s="328" t="s">
        <v>3</v>
      </c>
      <c r="R4" s="328" t="s">
        <v>1</v>
      </c>
      <c r="S4" s="329" t="s">
        <v>2</v>
      </c>
    </row>
    <row r="5" spans="1:19" s="335" customFormat="1" ht="25.5" customHeight="1" thickTop="1" x14ac:dyDescent="0.15">
      <c r="A5" s="330" t="s">
        <v>213</v>
      </c>
      <c r="B5" s="331">
        <v>1431050</v>
      </c>
      <c r="C5" s="332">
        <v>707299</v>
      </c>
      <c r="D5" s="333">
        <v>723751</v>
      </c>
      <c r="E5" s="331">
        <v>105909</v>
      </c>
      <c r="F5" s="332">
        <v>52305</v>
      </c>
      <c r="G5" s="333">
        <v>53604</v>
      </c>
      <c r="H5" s="331">
        <v>287401</v>
      </c>
      <c r="I5" s="332">
        <v>140726</v>
      </c>
      <c r="J5" s="333">
        <v>146675</v>
      </c>
      <c r="K5" s="331">
        <v>212379</v>
      </c>
      <c r="L5" s="332">
        <v>101881</v>
      </c>
      <c r="M5" s="333">
        <v>110498</v>
      </c>
      <c r="N5" s="331">
        <v>424707</v>
      </c>
      <c r="O5" s="332">
        <v>210416</v>
      </c>
      <c r="P5" s="333">
        <v>214291</v>
      </c>
      <c r="Q5" s="331">
        <v>400654</v>
      </c>
      <c r="R5" s="332">
        <v>201971</v>
      </c>
      <c r="S5" s="334">
        <v>198683</v>
      </c>
    </row>
    <row r="6" spans="1:19" s="339" customFormat="1" ht="15.75" customHeight="1" x14ac:dyDescent="0.15">
      <c r="A6" s="336" t="s">
        <v>56</v>
      </c>
      <c r="B6" s="337">
        <v>42499</v>
      </c>
      <c r="C6" s="332">
        <v>21691</v>
      </c>
      <c r="D6" s="332">
        <v>20808</v>
      </c>
      <c r="E6" s="337">
        <v>3569</v>
      </c>
      <c r="F6" s="332">
        <v>1802</v>
      </c>
      <c r="G6" s="332">
        <v>1767</v>
      </c>
      <c r="H6" s="337">
        <v>7209</v>
      </c>
      <c r="I6" s="332">
        <v>3662</v>
      </c>
      <c r="J6" s="332">
        <v>3547</v>
      </c>
      <c r="K6" s="337">
        <v>5782</v>
      </c>
      <c r="L6" s="332">
        <v>2960</v>
      </c>
      <c r="M6" s="332">
        <v>2822</v>
      </c>
      <c r="N6" s="337">
        <v>12651</v>
      </c>
      <c r="O6" s="332">
        <v>6438</v>
      </c>
      <c r="P6" s="332">
        <v>6213</v>
      </c>
      <c r="Q6" s="337">
        <v>13288</v>
      </c>
      <c r="R6" s="332">
        <v>6829</v>
      </c>
      <c r="S6" s="338">
        <v>6459</v>
      </c>
    </row>
    <row r="7" spans="1:19" ht="15.75" customHeight="1" x14ac:dyDescent="0.15">
      <c r="A7" s="340" t="s">
        <v>345</v>
      </c>
      <c r="B7" s="341">
        <v>7333</v>
      </c>
      <c r="C7" s="342">
        <v>3784</v>
      </c>
      <c r="D7" s="342">
        <v>3549</v>
      </c>
      <c r="E7" s="341">
        <v>691</v>
      </c>
      <c r="F7" s="342">
        <v>358</v>
      </c>
      <c r="G7" s="342">
        <v>333</v>
      </c>
      <c r="H7" s="341">
        <v>1216</v>
      </c>
      <c r="I7" s="342">
        <v>607</v>
      </c>
      <c r="J7" s="342">
        <v>609</v>
      </c>
      <c r="K7" s="341">
        <v>948</v>
      </c>
      <c r="L7" s="342">
        <v>507</v>
      </c>
      <c r="M7" s="342">
        <v>441</v>
      </c>
      <c r="N7" s="341">
        <v>2200</v>
      </c>
      <c r="O7" s="342">
        <v>1141</v>
      </c>
      <c r="P7" s="342">
        <v>1059</v>
      </c>
      <c r="Q7" s="341">
        <v>2278</v>
      </c>
      <c r="R7" s="342">
        <v>1171</v>
      </c>
      <c r="S7" s="343">
        <v>1107</v>
      </c>
    </row>
    <row r="8" spans="1:19" ht="15.75" customHeight="1" x14ac:dyDescent="0.15">
      <c r="A8" s="340" t="s">
        <v>347</v>
      </c>
      <c r="B8" s="341">
        <v>8099</v>
      </c>
      <c r="C8" s="342">
        <v>4153</v>
      </c>
      <c r="D8" s="342">
        <v>3946</v>
      </c>
      <c r="E8" s="341">
        <v>706</v>
      </c>
      <c r="F8" s="342">
        <v>364</v>
      </c>
      <c r="G8" s="342">
        <v>342</v>
      </c>
      <c r="H8" s="341">
        <v>1322</v>
      </c>
      <c r="I8" s="342">
        <v>664</v>
      </c>
      <c r="J8" s="342">
        <v>658</v>
      </c>
      <c r="K8" s="341">
        <v>1072</v>
      </c>
      <c r="L8" s="342">
        <v>538</v>
      </c>
      <c r="M8" s="342">
        <v>534</v>
      </c>
      <c r="N8" s="341">
        <v>2509</v>
      </c>
      <c r="O8" s="342">
        <v>1290</v>
      </c>
      <c r="P8" s="342">
        <v>1219</v>
      </c>
      <c r="Q8" s="341">
        <v>2490</v>
      </c>
      <c r="R8" s="342">
        <v>1297</v>
      </c>
      <c r="S8" s="343">
        <v>1193</v>
      </c>
    </row>
    <row r="9" spans="1:19" ht="15.75" customHeight="1" x14ac:dyDescent="0.15">
      <c r="A9" s="340" t="s">
        <v>338</v>
      </c>
      <c r="B9" s="341">
        <v>7980</v>
      </c>
      <c r="C9" s="342">
        <v>4008</v>
      </c>
      <c r="D9" s="342">
        <v>3972</v>
      </c>
      <c r="E9" s="341">
        <v>682</v>
      </c>
      <c r="F9" s="342">
        <v>331</v>
      </c>
      <c r="G9" s="342">
        <v>351</v>
      </c>
      <c r="H9" s="341">
        <v>1343</v>
      </c>
      <c r="I9" s="342">
        <v>681</v>
      </c>
      <c r="J9" s="342">
        <v>662</v>
      </c>
      <c r="K9" s="341">
        <v>1051</v>
      </c>
      <c r="L9" s="342">
        <v>535</v>
      </c>
      <c r="M9" s="342">
        <v>516</v>
      </c>
      <c r="N9" s="341">
        <v>2398</v>
      </c>
      <c r="O9" s="342">
        <v>1205</v>
      </c>
      <c r="P9" s="342">
        <v>1193</v>
      </c>
      <c r="Q9" s="341">
        <v>2506</v>
      </c>
      <c r="R9" s="342">
        <v>1256</v>
      </c>
      <c r="S9" s="343">
        <v>1250</v>
      </c>
    </row>
    <row r="10" spans="1:19" ht="15.75" customHeight="1" x14ac:dyDescent="0.15">
      <c r="A10" s="340" t="s">
        <v>344</v>
      </c>
      <c r="B10" s="341">
        <v>9120</v>
      </c>
      <c r="C10" s="342">
        <v>4592</v>
      </c>
      <c r="D10" s="342">
        <v>4528</v>
      </c>
      <c r="E10" s="341">
        <v>740</v>
      </c>
      <c r="F10" s="342">
        <v>383</v>
      </c>
      <c r="G10" s="342">
        <v>357</v>
      </c>
      <c r="H10" s="341">
        <v>1591</v>
      </c>
      <c r="I10" s="342">
        <v>815</v>
      </c>
      <c r="J10" s="342">
        <v>776</v>
      </c>
      <c r="K10" s="341">
        <v>1293</v>
      </c>
      <c r="L10" s="342">
        <v>629</v>
      </c>
      <c r="M10" s="342">
        <v>664</v>
      </c>
      <c r="N10" s="341">
        <v>2658</v>
      </c>
      <c r="O10" s="342">
        <v>1323</v>
      </c>
      <c r="P10" s="342">
        <v>1335</v>
      </c>
      <c r="Q10" s="341">
        <v>2838</v>
      </c>
      <c r="R10" s="342">
        <v>1442</v>
      </c>
      <c r="S10" s="343">
        <v>1396</v>
      </c>
    </row>
    <row r="11" spans="1:19" ht="15.75" customHeight="1" x14ac:dyDescent="0.15">
      <c r="A11" s="340" t="s">
        <v>339</v>
      </c>
      <c r="B11" s="341">
        <v>9967</v>
      </c>
      <c r="C11" s="342">
        <v>5154</v>
      </c>
      <c r="D11" s="342">
        <v>4813</v>
      </c>
      <c r="E11" s="341">
        <v>750</v>
      </c>
      <c r="F11" s="342">
        <v>366</v>
      </c>
      <c r="G11" s="342">
        <v>384</v>
      </c>
      <c r="H11" s="341">
        <v>1737</v>
      </c>
      <c r="I11" s="342">
        <v>895</v>
      </c>
      <c r="J11" s="342">
        <v>842</v>
      </c>
      <c r="K11" s="341">
        <v>1418</v>
      </c>
      <c r="L11" s="342">
        <v>751</v>
      </c>
      <c r="M11" s="342">
        <v>667</v>
      </c>
      <c r="N11" s="341">
        <v>2886</v>
      </c>
      <c r="O11" s="342">
        <v>1479</v>
      </c>
      <c r="P11" s="342">
        <v>1407</v>
      </c>
      <c r="Q11" s="341">
        <v>3176</v>
      </c>
      <c r="R11" s="342">
        <v>1663</v>
      </c>
      <c r="S11" s="343">
        <v>1513</v>
      </c>
    </row>
    <row r="12" spans="1:19" s="339" customFormat="1" ht="15.75" customHeight="1" x14ac:dyDescent="0.15">
      <c r="A12" s="344" t="s">
        <v>50</v>
      </c>
      <c r="B12" s="337">
        <v>64478</v>
      </c>
      <c r="C12" s="332">
        <v>33091</v>
      </c>
      <c r="D12" s="332">
        <v>31387</v>
      </c>
      <c r="E12" s="337">
        <v>4058</v>
      </c>
      <c r="F12" s="332">
        <v>2123</v>
      </c>
      <c r="G12" s="332">
        <v>1935</v>
      </c>
      <c r="H12" s="337">
        <v>11541</v>
      </c>
      <c r="I12" s="332">
        <v>6007</v>
      </c>
      <c r="J12" s="332">
        <v>5534</v>
      </c>
      <c r="K12" s="337">
        <v>9958</v>
      </c>
      <c r="L12" s="332">
        <v>5054</v>
      </c>
      <c r="M12" s="332">
        <v>4904</v>
      </c>
      <c r="N12" s="337">
        <v>17816</v>
      </c>
      <c r="O12" s="332">
        <v>9129</v>
      </c>
      <c r="P12" s="332">
        <v>8687</v>
      </c>
      <c r="Q12" s="337">
        <v>21105</v>
      </c>
      <c r="R12" s="332">
        <v>10778</v>
      </c>
      <c r="S12" s="338">
        <v>10327</v>
      </c>
    </row>
    <row r="13" spans="1:19" ht="15.75" customHeight="1" x14ac:dyDescent="0.15">
      <c r="A13" s="340" t="s">
        <v>346</v>
      </c>
      <c r="B13" s="341">
        <v>10974</v>
      </c>
      <c r="C13" s="342">
        <v>5696</v>
      </c>
      <c r="D13" s="342">
        <v>5278</v>
      </c>
      <c r="E13" s="341">
        <v>788</v>
      </c>
      <c r="F13" s="342">
        <v>427</v>
      </c>
      <c r="G13" s="342">
        <v>361</v>
      </c>
      <c r="H13" s="341">
        <v>1905</v>
      </c>
      <c r="I13" s="342">
        <v>1003</v>
      </c>
      <c r="J13" s="342">
        <v>902</v>
      </c>
      <c r="K13" s="341">
        <v>1607</v>
      </c>
      <c r="L13" s="342">
        <v>846</v>
      </c>
      <c r="M13" s="342">
        <v>761</v>
      </c>
      <c r="N13" s="341">
        <v>3126</v>
      </c>
      <c r="O13" s="342">
        <v>1618</v>
      </c>
      <c r="P13" s="342">
        <v>1508</v>
      </c>
      <c r="Q13" s="341">
        <v>3548</v>
      </c>
      <c r="R13" s="342">
        <v>1802</v>
      </c>
      <c r="S13" s="343">
        <v>1746</v>
      </c>
    </row>
    <row r="14" spans="1:19" ht="15.75" customHeight="1" x14ac:dyDescent="0.15">
      <c r="A14" s="340" t="s">
        <v>340</v>
      </c>
      <c r="B14" s="341">
        <v>12717</v>
      </c>
      <c r="C14" s="342">
        <v>6411</v>
      </c>
      <c r="D14" s="342">
        <v>6306</v>
      </c>
      <c r="E14" s="341">
        <v>783</v>
      </c>
      <c r="F14" s="342">
        <v>419</v>
      </c>
      <c r="G14" s="342">
        <v>364</v>
      </c>
      <c r="H14" s="341">
        <v>2260</v>
      </c>
      <c r="I14" s="342">
        <v>1159</v>
      </c>
      <c r="J14" s="342">
        <v>1101</v>
      </c>
      <c r="K14" s="341">
        <v>1894</v>
      </c>
      <c r="L14" s="342">
        <v>943</v>
      </c>
      <c r="M14" s="342">
        <v>951</v>
      </c>
      <c r="N14" s="341">
        <v>3562</v>
      </c>
      <c r="O14" s="342">
        <v>1767</v>
      </c>
      <c r="P14" s="342">
        <v>1795</v>
      </c>
      <c r="Q14" s="341">
        <v>4218</v>
      </c>
      <c r="R14" s="342">
        <v>2123</v>
      </c>
      <c r="S14" s="343">
        <v>2095</v>
      </c>
    </row>
    <row r="15" spans="1:19" ht="15.75" customHeight="1" x14ac:dyDescent="0.15">
      <c r="A15" s="340" t="s">
        <v>337</v>
      </c>
      <c r="B15" s="341">
        <v>13470</v>
      </c>
      <c r="C15" s="342">
        <v>6963</v>
      </c>
      <c r="D15" s="342">
        <v>6507</v>
      </c>
      <c r="E15" s="341">
        <v>891</v>
      </c>
      <c r="F15" s="342">
        <v>437</v>
      </c>
      <c r="G15" s="342">
        <v>454</v>
      </c>
      <c r="H15" s="341">
        <v>2359</v>
      </c>
      <c r="I15" s="342">
        <v>1252</v>
      </c>
      <c r="J15" s="342">
        <v>1107</v>
      </c>
      <c r="K15" s="341">
        <v>2102</v>
      </c>
      <c r="L15" s="342">
        <v>1073</v>
      </c>
      <c r="M15" s="342">
        <v>1029</v>
      </c>
      <c r="N15" s="341">
        <v>3729</v>
      </c>
      <c r="O15" s="342">
        <v>1933</v>
      </c>
      <c r="P15" s="342">
        <v>1796</v>
      </c>
      <c r="Q15" s="341">
        <v>4389</v>
      </c>
      <c r="R15" s="342">
        <v>2268</v>
      </c>
      <c r="S15" s="343">
        <v>2121</v>
      </c>
    </row>
    <row r="16" spans="1:19" ht="15.75" customHeight="1" x14ac:dyDescent="0.15">
      <c r="A16" s="340" t="s">
        <v>342</v>
      </c>
      <c r="B16" s="341">
        <v>13566</v>
      </c>
      <c r="C16" s="342">
        <v>6956</v>
      </c>
      <c r="D16" s="342">
        <v>6610</v>
      </c>
      <c r="E16" s="341">
        <v>841</v>
      </c>
      <c r="F16" s="342">
        <v>458</v>
      </c>
      <c r="G16" s="342">
        <v>383</v>
      </c>
      <c r="H16" s="341">
        <v>2432</v>
      </c>
      <c r="I16" s="342">
        <v>1259</v>
      </c>
      <c r="J16" s="342">
        <v>1173</v>
      </c>
      <c r="K16" s="341">
        <v>2212</v>
      </c>
      <c r="L16" s="342">
        <v>1110</v>
      </c>
      <c r="M16" s="342">
        <v>1102</v>
      </c>
      <c r="N16" s="341">
        <v>3695</v>
      </c>
      <c r="O16" s="342">
        <v>1877</v>
      </c>
      <c r="P16" s="342">
        <v>1818</v>
      </c>
      <c r="Q16" s="341">
        <v>4386</v>
      </c>
      <c r="R16" s="342">
        <v>2252</v>
      </c>
      <c r="S16" s="343">
        <v>2134</v>
      </c>
    </row>
    <row r="17" spans="1:19" ht="15.75" customHeight="1" x14ac:dyDescent="0.15">
      <c r="A17" s="340" t="s">
        <v>341</v>
      </c>
      <c r="B17" s="341">
        <v>13751</v>
      </c>
      <c r="C17" s="342">
        <v>7065</v>
      </c>
      <c r="D17" s="342">
        <v>6686</v>
      </c>
      <c r="E17" s="341">
        <v>755</v>
      </c>
      <c r="F17" s="342">
        <v>382</v>
      </c>
      <c r="G17" s="342">
        <v>373</v>
      </c>
      <c r="H17" s="341">
        <v>2585</v>
      </c>
      <c r="I17" s="342">
        <v>1334</v>
      </c>
      <c r="J17" s="342">
        <v>1251</v>
      </c>
      <c r="K17" s="341">
        <v>2143</v>
      </c>
      <c r="L17" s="342">
        <v>1082</v>
      </c>
      <c r="M17" s="342">
        <v>1061</v>
      </c>
      <c r="N17" s="341">
        <v>3704</v>
      </c>
      <c r="O17" s="342">
        <v>1934</v>
      </c>
      <c r="P17" s="342">
        <v>1770</v>
      </c>
      <c r="Q17" s="341">
        <v>4564</v>
      </c>
      <c r="R17" s="342">
        <v>2333</v>
      </c>
      <c r="S17" s="343">
        <v>2231</v>
      </c>
    </row>
    <row r="18" spans="1:19" s="339" customFormat="1" ht="15.75" customHeight="1" x14ac:dyDescent="0.15">
      <c r="A18" s="344" t="s">
        <v>44</v>
      </c>
      <c r="B18" s="337">
        <v>74173</v>
      </c>
      <c r="C18" s="332">
        <v>38292</v>
      </c>
      <c r="D18" s="332">
        <v>35881</v>
      </c>
      <c r="E18" s="337">
        <v>3614</v>
      </c>
      <c r="F18" s="332">
        <v>1881</v>
      </c>
      <c r="G18" s="332">
        <v>1733</v>
      </c>
      <c r="H18" s="337">
        <v>13893</v>
      </c>
      <c r="I18" s="332">
        <v>7310</v>
      </c>
      <c r="J18" s="332">
        <v>6583</v>
      </c>
      <c r="K18" s="337">
        <v>11559</v>
      </c>
      <c r="L18" s="332">
        <v>5799</v>
      </c>
      <c r="M18" s="332">
        <v>5760</v>
      </c>
      <c r="N18" s="337">
        <v>19863</v>
      </c>
      <c r="O18" s="332">
        <v>10332</v>
      </c>
      <c r="P18" s="332">
        <v>9531</v>
      </c>
      <c r="Q18" s="337">
        <v>25244</v>
      </c>
      <c r="R18" s="332">
        <v>12970</v>
      </c>
      <c r="S18" s="338">
        <v>12274</v>
      </c>
    </row>
    <row r="19" spans="1:19" ht="15.75" customHeight="1" x14ac:dyDescent="0.15">
      <c r="A19" s="340" t="s">
        <v>204</v>
      </c>
      <c r="B19" s="341">
        <v>15298</v>
      </c>
      <c r="C19" s="342">
        <v>7987</v>
      </c>
      <c r="D19" s="342">
        <v>7311</v>
      </c>
      <c r="E19" s="341">
        <v>808</v>
      </c>
      <c r="F19" s="342">
        <v>426</v>
      </c>
      <c r="G19" s="342">
        <v>382</v>
      </c>
      <c r="H19" s="341">
        <v>2785</v>
      </c>
      <c r="I19" s="342">
        <v>1471</v>
      </c>
      <c r="J19" s="342">
        <v>1314</v>
      </c>
      <c r="K19" s="341">
        <v>2426</v>
      </c>
      <c r="L19" s="342">
        <v>1255</v>
      </c>
      <c r="M19" s="342">
        <v>1171</v>
      </c>
      <c r="N19" s="341">
        <v>4080</v>
      </c>
      <c r="O19" s="342">
        <v>2092</v>
      </c>
      <c r="P19" s="342">
        <v>1988</v>
      </c>
      <c r="Q19" s="341">
        <v>5199</v>
      </c>
      <c r="R19" s="342">
        <v>2743</v>
      </c>
      <c r="S19" s="343">
        <v>2456</v>
      </c>
    </row>
    <row r="20" spans="1:19" ht="15.75" customHeight="1" x14ac:dyDescent="0.15">
      <c r="A20" s="340" t="s">
        <v>214</v>
      </c>
      <c r="B20" s="341">
        <v>14709</v>
      </c>
      <c r="C20" s="342">
        <v>7576</v>
      </c>
      <c r="D20" s="342">
        <v>7133</v>
      </c>
      <c r="E20" s="341">
        <v>775</v>
      </c>
      <c r="F20" s="342">
        <v>398</v>
      </c>
      <c r="G20" s="342">
        <v>377</v>
      </c>
      <c r="H20" s="341">
        <v>2751</v>
      </c>
      <c r="I20" s="342">
        <v>1444</v>
      </c>
      <c r="J20" s="342">
        <v>1307</v>
      </c>
      <c r="K20" s="341">
        <v>2280</v>
      </c>
      <c r="L20" s="342">
        <v>1122</v>
      </c>
      <c r="M20" s="342">
        <v>1158</v>
      </c>
      <c r="N20" s="341">
        <v>3987</v>
      </c>
      <c r="O20" s="342">
        <v>2066</v>
      </c>
      <c r="P20" s="342">
        <v>1921</v>
      </c>
      <c r="Q20" s="341">
        <v>4916</v>
      </c>
      <c r="R20" s="342">
        <v>2546</v>
      </c>
      <c r="S20" s="343">
        <v>2370</v>
      </c>
    </row>
    <row r="21" spans="1:19" ht="15.75" customHeight="1" x14ac:dyDescent="0.15">
      <c r="A21" s="340" t="s">
        <v>206</v>
      </c>
      <c r="B21" s="341">
        <v>15013</v>
      </c>
      <c r="C21" s="342">
        <v>7752</v>
      </c>
      <c r="D21" s="342">
        <v>7261</v>
      </c>
      <c r="E21" s="341">
        <v>713</v>
      </c>
      <c r="F21" s="342">
        <v>376</v>
      </c>
      <c r="G21" s="342">
        <v>337</v>
      </c>
      <c r="H21" s="341">
        <v>2780</v>
      </c>
      <c r="I21" s="342">
        <v>1515</v>
      </c>
      <c r="J21" s="342">
        <v>1265</v>
      </c>
      <c r="K21" s="341">
        <v>2377</v>
      </c>
      <c r="L21" s="342">
        <v>1167</v>
      </c>
      <c r="M21" s="342">
        <v>1210</v>
      </c>
      <c r="N21" s="341">
        <v>3995</v>
      </c>
      <c r="O21" s="342">
        <v>2038</v>
      </c>
      <c r="P21" s="342">
        <v>1957</v>
      </c>
      <c r="Q21" s="341">
        <v>5148</v>
      </c>
      <c r="R21" s="342">
        <v>2656</v>
      </c>
      <c r="S21" s="343">
        <v>2492</v>
      </c>
    </row>
    <row r="22" spans="1:19" ht="15.75" customHeight="1" x14ac:dyDescent="0.15">
      <c r="A22" s="340" t="s">
        <v>198</v>
      </c>
      <c r="B22" s="341">
        <v>14325</v>
      </c>
      <c r="C22" s="342">
        <v>7367</v>
      </c>
      <c r="D22" s="342">
        <v>6958</v>
      </c>
      <c r="E22" s="341">
        <v>631</v>
      </c>
      <c r="F22" s="342">
        <v>328</v>
      </c>
      <c r="G22" s="342">
        <v>303</v>
      </c>
      <c r="H22" s="341">
        <v>2728</v>
      </c>
      <c r="I22" s="342">
        <v>1401</v>
      </c>
      <c r="J22" s="342">
        <v>1327</v>
      </c>
      <c r="K22" s="341">
        <v>2195</v>
      </c>
      <c r="L22" s="342">
        <v>1103</v>
      </c>
      <c r="M22" s="342">
        <v>1092</v>
      </c>
      <c r="N22" s="341">
        <v>3836</v>
      </c>
      <c r="O22" s="342">
        <v>2039</v>
      </c>
      <c r="P22" s="342">
        <v>1797</v>
      </c>
      <c r="Q22" s="341">
        <v>4935</v>
      </c>
      <c r="R22" s="342">
        <v>2496</v>
      </c>
      <c r="S22" s="343">
        <v>2439</v>
      </c>
    </row>
    <row r="23" spans="1:19" ht="15.75" customHeight="1" x14ac:dyDescent="0.15">
      <c r="A23" s="340" t="s">
        <v>205</v>
      </c>
      <c r="B23" s="341">
        <v>14828</v>
      </c>
      <c r="C23" s="342">
        <v>7610</v>
      </c>
      <c r="D23" s="342">
        <v>7218</v>
      </c>
      <c r="E23" s="341">
        <v>687</v>
      </c>
      <c r="F23" s="342">
        <v>353</v>
      </c>
      <c r="G23" s="342">
        <v>334</v>
      </c>
      <c r="H23" s="341">
        <v>2849</v>
      </c>
      <c r="I23" s="342">
        <v>1479</v>
      </c>
      <c r="J23" s="342">
        <v>1370</v>
      </c>
      <c r="K23" s="341">
        <v>2281</v>
      </c>
      <c r="L23" s="342">
        <v>1152</v>
      </c>
      <c r="M23" s="342">
        <v>1129</v>
      </c>
      <c r="N23" s="341">
        <v>3965</v>
      </c>
      <c r="O23" s="342">
        <v>2097</v>
      </c>
      <c r="P23" s="342">
        <v>1868</v>
      </c>
      <c r="Q23" s="341">
        <v>5046</v>
      </c>
      <c r="R23" s="342">
        <v>2529</v>
      </c>
      <c r="S23" s="343">
        <v>2517</v>
      </c>
    </row>
    <row r="24" spans="1:19" s="339" customFormat="1" ht="15.75" customHeight="1" x14ac:dyDescent="0.15">
      <c r="A24" s="344" t="s">
        <v>38</v>
      </c>
      <c r="B24" s="337">
        <v>76684</v>
      </c>
      <c r="C24" s="332">
        <v>39844</v>
      </c>
      <c r="D24" s="332">
        <v>36840</v>
      </c>
      <c r="E24" s="337">
        <v>3897</v>
      </c>
      <c r="F24" s="332">
        <v>2007</v>
      </c>
      <c r="G24" s="332">
        <v>1890</v>
      </c>
      <c r="H24" s="337">
        <v>15158</v>
      </c>
      <c r="I24" s="332">
        <v>7963</v>
      </c>
      <c r="J24" s="332">
        <v>7195</v>
      </c>
      <c r="K24" s="337">
        <v>11045</v>
      </c>
      <c r="L24" s="332">
        <v>5517</v>
      </c>
      <c r="M24" s="332">
        <v>5528</v>
      </c>
      <c r="N24" s="337">
        <v>21042</v>
      </c>
      <c r="O24" s="332">
        <v>11151</v>
      </c>
      <c r="P24" s="332">
        <v>9891</v>
      </c>
      <c r="Q24" s="337">
        <v>25542</v>
      </c>
      <c r="R24" s="332">
        <v>13206</v>
      </c>
      <c r="S24" s="338">
        <v>12336</v>
      </c>
    </row>
    <row r="25" spans="1:19" ht="15.75" customHeight="1" x14ac:dyDescent="0.15">
      <c r="A25" s="340" t="s">
        <v>200</v>
      </c>
      <c r="B25" s="341">
        <v>16112</v>
      </c>
      <c r="C25" s="342">
        <v>8382</v>
      </c>
      <c r="D25" s="342">
        <v>7730</v>
      </c>
      <c r="E25" s="341">
        <v>770</v>
      </c>
      <c r="F25" s="342">
        <v>379</v>
      </c>
      <c r="G25" s="342">
        <v>391</v>
      </c>
      <c r="H25" s="341">
        <v>3108</v>
      </c>
      <c r="I25" s="342">
        <v>1633</v>
      </c>
      <c r="J25" s="342">
        <v>1475</v>
      </c>
      <c r="K25" s="341">
        <v>2384</v>
      </c>
      <c r="L25" s="342">
        <v>1194</v>
      </c>
      <c r="M25" s="342">
        <v>1190</v>
      </c>
      <c r="N25" s="341">
        <v>4358</v>
      </c>
      <c r="O25" s="342">
        <v>2348</v>
      </c>
      <c r="P25" s="342">
        <v>2010</v>
      </c>
      <c r="Q25" s="341">
        <v>5492</v>
      </c>
      <c r="R25" s="342">
        <v>2828</v>
      </c>
      <c r="S25" s="343">
        <v>2664</v>
      </c>
    </row>
    <row r="26" spans="1:19" ht="15.75" customHeight="1" x14ac:dyDescent="0.15">
      <c r="A26" s="340" t="s">
        <v>215</v>
      </c>
      <c r="B26" s="341">
        <v>14540</v>
      </c>
      <c r="C26" s="342">
        <v>7530</v>
      </c>
      <c r="D26" s="342">
        <v>7010</v>
      </c>
      <c r="E26" s="341">
        <v>720</v>
      </c>
      <c r="F26" s="342">
        <v>381</v>
      </c>
      <c r="G26" s="342">
        <v>339</v>
      </c>
      <c r="H26" s="341">
        <v>2899</v>
      </c>
      <c r="I26" s="342">
        <v>1534</v>
      </c>
      <c r="J26" s="342">
        <v>1365</v>
      </c>
      <c r="K26" s="341">
        <v>2188</v>
      </c>
      <c r="L26" s="342">
        <v>1067</v>
      </c>
      <c r="M26" s="342">
        <v>1121</v>
      </c>
      <c r="N26" s="341">
        <v>3874</v>
      </c>
      <c r="O26" s="342">
        <v>2033</v>
      </c>
      <c r="P26" s="342">
        <v>1841</v>
      </c>
      <c r="Q26" s="341">
        <v>4859</v>
      </c>
      <c r="R26" s="342">
        <v>2515</v>
      </c>
      <c r="S26" s="343">
        <v>2344</v>
      </c>
    </row>
    <row r="27" spans="1:19" ht="15.75" customHeight="1" x14ac:dyDescent="0.15">
      <c r="A27" s="340" t="s">
        <v>201</v>
      </c>
      <c r="B27" s="341">
        <v>14157</v>
      </c>
      <c r="C27" s="342">
        <v>7330</v>
      </c>
      <c r="D27" s="342">
        <v>6827</v>
      </c>
      <c r="E27" s="341">
        <v>668</v>
      </c>
      <c r="F27" s="342">
        <v>333</v>
      </c>
      <c r="G27" s="342">
        <v>335</v>
      </c>
      <c r="H27" s="341">
        <v>2729</v>
      </c>
      <c r="I27" s="342">
        <v>1460</v>
      </c>
      <c r="J27" s="342">
        <v>1269</v>
      </c>
      <c r="K27" s="341">
        <v>2068</v>
      </c>
      <c r="L27" s="342">
        <v>1026</v>
      </c>
      <c r="M27" s="342">
        <v>1042</v>
      </c>
      <c r="N27" s="341">
        <v>3897</v>
      </c>
      <c r="O27" s="342">
        <v>2057</v>
      </c>
      <c r="P27" s="342">
        <v>1840</v>
      </c>
      <c r="Q27" s="341">
        <v>4795</v>
      </c>
      <c r="R27" s="342">
        <v>2454</v>
      </c>
      <c r="S27" s="343">
        <v>2341</v>
      </c>
    </row>
    <row r="28" spans="1:19" ht="15.75" customHeight="1" x14ac:dyDescent="0.15">
      <c r="A28" s="340" t="s">
        <v>210</v>
      </c>
      <c r="B28" s="341">
        <v>15427</v>
      </c>
      <c r="C28" s="342">
        <v>8001</v>
      </c>
      <c r="D28" s="342">
        <v>7426</v>
      </c>
      <c r="E28" s="341">
        <v>773</v>
      </c>
      <c r="F28" s="342">
        <v>410</v>
      </c>
      <c r="G28" s="342">
        <v>363</v>
      </c>
      <c r="H28" s="341">
        <v>3139</v>
      </c>
      <c r="I28" s="342">
        <v>1598</v>
      </c>
      <c r="J28" s="342">
        <v>1541</v>
      </c>
      <c r="K28" s="341">
        <v>2207</v>
      </c>
      <c r="L28" s="342">
        <v>1118</v>
      </c>
      <c r="M28" s="342">
        <v>1089</v>
      </c>
      <c r="N28" s="341">
        <v>4222</v>
      </c>
      <c r="O28" s="342">
        <v>2235</v>
      </c>
      <c r="P28" s="342">
        <v>1987</v>
      </c>
      <c r="Q28" s="341">
        <v>5086</v>
      </c>
      <c r="R28" s="342">
        <v>2640</v>
      </c>
      <c r="S28" s="343">
        <v>2446</v>
      </c>
    </row>
    <row r="29" spans="1:19" ht="15.75" customHeight="1" x14ac:dyDescent="0.15">
      <c r="A29" s="340" t="s">
        <v>209</v>
      </c>
      <c r="B29" s="341">
        <v>16448</v>
      </c>
      <c r="C29" s="342">
        <v>8601</v>
      </c>
      <c r="D29" s="342">
        <v>7847</v>
      </c>
      <c r="E29" s="341">
        <v>966</v>
      </c>
      <c r="F29" s="342">
        <v>504</v>
      </c>
      <c r="G29" s="342">
        <v>462</v>
      </c>
      <c r="H29" s="341">
        <v>3283</v>
      </c>
      <c r="I29" s="342">
        <v>1738</v>
      </c>
      <c r="J29" s="342">
        <v>1545</v>
      </c>
      <c r="K29" s="341">
        <v>2198</v>
      </c>
      <c r="L29" s="342">
        <v>1112</v>
      </c>
      <c r="M29" s="342">
        <v>1086</v>
      </c>
      <c r="N29" s="341">
        <v>4691</v>
      </c>
      <c r="O29" s="342">
        <v>2478</v>
      </c>
      <c r="P29" s="342">
        <v>2213</v>
      </c>
      <c r="Q29" s="341">
        <v>5310</v>
      </c>
      <c r="R29" s="342">
        <v>2769</v>
      </c>
      <c r="S29" s="343">
        <v>2541</v>
      </c>
    </row>
    <row r="30" spans="1:19" s="339" customFormat="1" ht="16.5" customHeight="1" x14ac:dyDescent="0.15">
      <c r="A30" s="344" t="s">
        <v>32</v>
      </c>
      <c r="B30" s="337">
        <v>96222</v>
      </c>
      <c r="C30" s="332">
        <v>49981</v>
      </c>
      <c r="D30" s="332">
        <v>46241</v>
      </c>
      <c r="E30" s="337">
        <v>7000</v>
      </c>
      <c r="F30" s="332">
        <v>3589</v>
      </c>
      <c r="G30" s="332">
        <v>3411</v>
      </c>
      <c r="H30" s="337">
        <v>20251</v>
      </c>
      <c r="I30" s="332">
        <v>10380</v>
      </c>
      <c r="J30" s="332">
        <v>9871</v>
      </c>
      <c r="K30" s="337">
        <v>12802</v>
      </c>
      <c r="L30" s="332">
        <v>6574</v>
      </c>
      <c r="M30" s="332">
        <v>6228</v>
      </c>
      <c r="N30" s="337">
        <v>27762</v>
      </c>
      <c r="O30" s="332">
        <v>14502</v>
      </c>
      <c r="P30" s="332">
        <v>13260</v>
      </c>
      <c r="Q30" s="337">
        <v>28407</v>
      </c>
      <c r="R30" s="332">
        <v>14936</v>
      </c>
      <c r="S30" s="338">
        <v>13471</v>
      </c>
    </row>
    <row r="31" spans="1:19" ht="16.5" customHeight="1" x14ac:dyDescent="0.15">
      <c r="A31" s="340" t="s">
        <v>203</v>
      </c>
      <c r="B31" s="341">
        <v>16235</v>
      </c>
      <c r="C31" s="342">
        <v>8346</v>
      </c>
      <c r="D31" s="342">
        <v>7889</v>
      </c>
      <c r="E31" s="341">
        <v>1023</v>
      </c>
      <c r="F31" s="342">
        <v>480</v>
      </c>
      <c r="G31" s="342">
        <v>543</v>
      </c>
      <c r="H31" s="341">
        <v>3350</v>
      </c>
      <c r="I31" s="342">
        <v>1788</v>
      </c>
      <c r="J31" s="342">
        <v>1562</v>
      </c>
      <c r="K31" s="341">
        <v>2258</v>
      </c>
      <c r="L31" s="342">
        <v>1113</v>
      </c>
      <c r="M31" s="342">
        <v>1145</v>
      </c>
      <c r="N31" s="341">
        <v>4586</v>
      </c>
      <c r="O31" s="342">
        <v>2381</v>
      </c>
      <c r="P31" s="342">
        <v>2205</v>
      </c>
      <c r="Q31" s="341">
        <v>5018</v>
      </c>
      <c r="R31" s="342">
        <v>2584</v>
      </c>
      <c r="S31" s="343">
        <v>2434</v>
      </c>
    </row>
    <row r="32" spans="1:19" ht="16.5" customHeight="1" x14ac:dyDescent="0.15">
      <c r="A32" s="340" t="s">
        <v>208</v>
      </c>
      <c r="B32" s="341">
        <v>18754</v>
      </c>
      <c r="C32" s="342">
        <v>9769</v>
      </c>
      <c r="D32" s="342">
        <v>8985</v>
      </c>
      <c r="E32" s="341">
        <v>1253</v>
      </c>
      <c r="F32" s="342">
        <v>620</v>
      </c>
      <c r="G32" s="342">
        <v>633</v>
      </c>
      <c r="H32" s="341">
        <v>3957</v>
      </c>
      <c r="I32" s="342">
        <v>2020</v>
      </c>
      <c r="J32" s="342">
        <v>1937</v>
      </c>
      <c r="K32" s="341">
        <v>2489</v>
      </c>
      <c r="L32" s="342">
        <v>1292</v>
      </c>
      <c r="M32" s="342">
        <v>1197</v>
      </c>
      <c r="N32" s="341">
        <v>5362</v>
      </c>
      <c r="O32" s="342">
        <v>2822</v>
      </c>
      <c r="P32" s="342">
        <v>2540</v>
      </c>
      <c r="Q32" s="341">
        <v>5693</v>
      </c>
      <c r="R32" s="342">
        <v>3015</v>
      </c>
      <c r="S32" s="343">
        <v>2678</v>
      </c>
    </row>
    <row r="33" spans="1:19" ht="16.5" customHeight="1" x14ac:dyDescent="0.15">
      <c r="A33" s="340" t="s">
        <v>207</v>
      </c>
      <c r="B33" s="341">
        <v>21133</v>
      </c>
      <c r="C33" s="342">
        <v>10943</v>
      </c>
      <c r="D33" s="342">
        <v>10190</v>
      </c>
      <c r="E33" s="341">
        <v>1598</v>
      </c>
      <c r="F33" s="342">
        <v>816</v>
      </c>
      <c r="G33" s="342">
        <v>782</v>
      </c>
      <c r="H33" s="341">
        <v>4355</v>
      </c>
      <c r="I33" s="342">
        <v>2194</v>
      </c>
      <c r="J33" s="342">
        <v>2161</v>
      </c>
      <c r="K33" s="341">
        <v>2765</v>
      </c>
      <c r="L33" s="342">
        <v>1414</v>
      </c>
      <c r="M33" s="342">
        <v>1351</v>
      </c>
      <c r="N33" s="341">
        <v>6106</v>
      </c>
      <c r="O33" s="342">
        <v>3240</v>
      </c>
      <c r="P33" s="342">
        <v>2866</v>
      </c>
      <c r="Q33" s="341">
        <v>6309</v>
      </c>
      <c r="R33" s="342">
        <v>3279</v>
      </c>
      <c r="S33" s="343">
        <v>3030</v>
      </c>
    </row>
    <row r="34" spans="1:19" ht="16.5" customHeight="1" x14ac:dyDescent="0.15">
      <c r="A34" s="340" t="s">
        <v>225</v>
      </c>
      <c r="B34" s="341">
        <v>19943</v>
      </c>
      <c r="C34" s="342">
        <v>10412</v>
      </c>
      <c r="D34" s="342">
        <v>9531</v>
      </c>
      <c r="E34" s="341">
        <v>1540</v>
      </c>
      <c r="F34" s="342">
        <v>813</v>
      </c>
      <c r="G34" s="342">
        <v>727</v>
      </c>
      <c r="H34" s="341">
        <v>4238</v>
      </c>
      <c r="I34" s="342">
        <v>2167</v>
      </c>
      <c r="J34" s="342">
        <v>2071</v>
      </c>
      <c r="K34" s="341">
        <v>2601</v>
      </c>
      <c r="L34" s="342">
        <v>1360</v>
      </c>
      <c r="M34" s="342">
        <v>1241</v>
      </c>
      <c r="N34" s="341">
        <v>5780</v>
      </c>
      <c r="O34" s="342">
        <v>2994</v>
      </c>
      <c r="P34" s="342">
        <v>2786</v>
      </c>
      <c r="Q34" s="341">
        <v>5784</v>
      </c>
      <c r="R34" s="342">
        <v>3078</v>
      </c>
      <c r="S34" s="343">
        <v>2706</v>
      </c>
    </row>
    <row r="35" spans="1:19" ht="16.5" customHeight="1" x14ac:dyDescent="0.15">
      <c r="A35" s="340" t="s">
        <v>211</v>
      </c>
      <c r="B35" s="341">
        <v>20157</v>
      </c>
      <c r="C35" s="342">
        <v>10511</v>
      </c>
      <c r="D35" s="342">
        <v>9646</v>
      </c>
      <c r="E35" s="341">
        <v>1586</v>
      </c>
      <c r="F35" s="342">
        <v>860</v>
      </c>
      <c r="G35" s="342">
        <v>726</v>
      </c>
      <c r="H35" s="341">
        <v>4351</v>
      </c>
      <c r="I35" s="342">
        <v>2211</v>
      </c>
      <c r="J35" s="342">
        <v>2140</v>
      </c>
      <c r="K35" s="341">
        <v>2689</v>
      </c>
      <c r="L35" s="342">
        <v>1395</v>
      </c>
      <c r="M35" s="342">
        <v>1294</v>
      </c>
      <c r="N35" s="341">
        <v>5928</v>
      </c>
      <c r="O35" s="342">
        <v>3065</v>
      </c>
      <c r="P35" s="342">
        <v>2863</v>
      </c>
      <c r="Q35" s="341">
        <v>5603</v>
      </c>
      <c r="R35" s="342">
        <v>2980</v>
      </c>
      <c r="S35" s="343">
        <v>2623</v>
      </c>
    </row>
    <row r="36" spans="1:19" s="339" customFormat="1" ht="16.5" customHeight="1" x14ac:dyDescent="0.15">
      <c r="A36" s="345" t="s">
        <v>26</v>
      </c>
      <c r="B36" s="337">
        <v>102397</v>
      </c>
      <c r="C36" s="332">
        <v>53600</v>
      </c>
      <c r="D36" s="332">
        <v>48797</v>
      </c>
      <c r="E36" s="337">
        <v>7849</v>
      </c>
      <c r="F36" s="332">
        <v>4020</v>
      </c>
      <c r="G36" s="332">
        <v>3829</v>
      </c>
      <c r="H36" s="337">
        <v>22364</v>
      </c>
      <c r="I36" s="332">
        <v>11497</v>
      </c>
      <c r="J36" s="332">
        <v>10867</v>
      </c>
      <c r="K36" s="337">
        <v>13289</v>
      </c>
      <c r="L36" s="332">
        <v>6751</v>
      </c>
      <c r="M36" s="332">
        <v>6538</v>
      </c>
      <c r="N36" s="337">
        <v>30582</v>
      </c>
      <c r="O36" s="332">
        <v>16191</v>
      </c>
      <c r="P36" s="332">
        <v>14391</v>
      </c>
      <c r="Q36" s="337">
        <v>28313</v>
      </c>
      <c r="R36" s="332">
        <v>15141</v>
      </c>
      <c r="S36" s="338">
        <v>13172</v>
      </c>
    </row>
    <row r="37" spans="1:19" ht="16.5" customHeight="1" x14ac:dyDescent="0.15">
      <c r="A37" s="346" t="s">
        <v>25</v>
      </c>
      <c r="B37" s="341">
        <v>20896</v>
      </c>
      <c r="C37" s="342">
        <v>10928</v>
      </c>
      <c r="D37" s="342">
        <v>9968</v>
      </c>
      <c r="E37" s="341">
        <v>1658</v>
      </c>
      <c r="F37" s="342">
        <v>874</v>
      </c>
      <c r="G37" s="342">
        <v>784</v>
      </c>
      <c r="H37" s="341">
        <v>4633</v>
      </c>
      <c r="I37" s="342">
        <v>2328</v>
      </c>
      <c r="J37" s="342">
        <v>2305</v>
      </c>
      <c r="K37" s="341">
        <v>2630</v>
      </c>
      <c r="L37" s="342">
        <v>1334</v>
      </c>
      <c r="M37" s="342">
        <v>1296</v>
      </c>
      <c r="N37" s="341">
        <v>6124</v>
      </c>
      <c r="O37" s="342">
        <v>3266</v>
      </c>
      <c r="P37" s="342">
        <v>2858</v>
      </c>
      <c r="Q37" s="341">
        <v>5851</v>
      </c>
      <c r="R37" s="342">
        <v>3126</v>
      </c>
      <c r="S37" s="343">
        <v>2725</v>
      </c>
    </row>
    <row r="38" spans="1:19" ht="16.5" customHeight="1" x14ac:dyDescent="0.15">
      <c r="A38" s="346" t="s">
        <v>24</v>
      </c>
      <c r="B38" s="341">
        <v>20465</v>
      </c>
      <c r="C38" s="342">
        <v>10734</v>
      </c>
      <c r="D38" s="342">
        <v>9731</v>
      </c>
      <c r="E38" s="341">
        <v>1514</v>
      </c>
      <c r="F38" s="342">
        <v>778</v>
      </c>
      <c r="G38" s="342">
        <v>736</v>
      </c>
      <c r="H38" s="341">
        <v>4456</v>
      </c>
      <c r="I38" s="342">
        <v>2275</v>
      </c>
      <c r="J38" s="342">
        <v>2181</v>
      </c>
      <c r="K38" s="341">
        <v>2685</v>
      </c>
      <c r="L38" s="342">
        <v>1337</v>
      </c>
      <c r="M38" s="342">
        <v>1348</v>
      </c>
      <c r="N38" s="341">
        <v>6059</v>
      </c>
      <c r="O38" s="342">
        <v>3247</v>
      </c>
      <c r="P38" s="342">
        <v>2812</v>
      </c>
      <c r="Q38" s="341">
        <v>5751</v>
      </c>
      <c r="R38" s="342">
        <v>3097</v>
      </c>
      <c r="S38" s="343">
        <v>2654</v>
      </c>
    </row>
    <row r="39" spans="1:19" ht="16.5" customHeight="1" x14ac:dyDescent="0.15">
      <c r="A39" s="346" t="s">
        <v>23</v>
      </c>
      <c r="B39" s="341">
        <v>21021</v>
      </c>
      <c r="C39" s="342">
        <v>10842</v>
      </c>
      <c r="D39" s="342">
        <v>10179</v>
      </c>
      <c r="E39" s="341">
        <v>1596</v>
      </c>
      <c r="F39" s="342">
        <v>786</v>
      </c>
      <c r="G39" s="342">
        <v>810</v>
      </c>
      <c r="H39" s="341">
        <v>4695</v>
      </c>
      <c r="I39" s="342">
        <v>2383</v>
      </c>
      <c r="J39" s="342">
        <v>2312</v>
      </c>
      <c r="K39" s="341">
        <v>2757</v>
      </c>
      <c r="L39" s="342">
        <v>1381</v>
      </c>
      <c r="M39" s="342">
        <v>1376</v>
      </c>
      <c r="N39" s="341">
        <v>6299</v>
      </c>
      <c r="O39" s="342">
        <v>3275</v>
      </c>
      <c r="P39" s="342">
        <v>3024</v>
      </c>
      <c r="Q39" s="341">
        <v>5674</v>
      </c>
      <c r="R39" s="342">
        <v>3017</v>
      </c>
      <c r="S39" s="343">
        <v>2657</v>
      </c>
    </row>
    <row r="40" spans="1:19" ht="16.5" customHeight="1" x14ac:dyDescent="0.15">
      <c r="A40" s="340" t="s">
        <v>199</v>
      </c>
      <c r="B40" s="341">
        <v>20287</v>
      </c>
      <c r="C40" s="342">
        <v>10762</v>
      </c>
      <c r="D40" s="342">
        <v>9525</v>
      </c>
      <c r="E40" s="341">
        <v>1587</v>
      </c>
      <c r="F40" s="342">
        <v>842</v>
      </c>
      <c r="G40" s="342">
        <v>745</v>
      </c>
      <c r="H40" s="341">
        <v>4303</v>
      </c>
      <c r="I40" s="342">
        <v>2289</v>
      </c>
      <c r="J40" s="342">
        <v>2014</v>
      </c>
      <c r="K40" s="341">
        <v>2653</v>
      </c>
      <c r="L40" s="342">
        <v>1381</v>
      </c>
      <c r="M40" s="342">
        <v>1272</v>
      </c>
      <c r="N40" s="341">
        <v>6226</v>
      </c>
      <c r="O40" s="342">
        <v>3294</v>
      </c>
      <c r="P40" s="342">
        <v>2932</v>
      </c>
      <c r="Q40" s="341">
        <v>5518</v>
      </c>
      <c r="R40" s="342">
        <v>2956</v>
      </c>
      <c r="S40" s="343">
        <v>2562</v>
      </c>
    </row>
    <row r="41" spans="1:19" ht="16.5" customHeight="1" x14ac:dyDescent="0.15">
      <c r="A41" s="340" t="s">
        <v>223</v>
      </c>
      <c r="B41" s="341">
        <v>19728</v>
      </c>
      <c r="C41" s="342">
        <v>10334</v>
      </c>
      <c r="D41" s="342">
        <v>9394</v>
      </c>
      <c r="E41" s="341">
        <v>1494</v>
      </c>
      <c r="F41" s="342">
        <v>740</v>
      </c>
      <c r="G41" s="342">
        <v>754</v>
      </c>
      <c r="H41" s="341">
        <v>4277</v>
      </c>
      <c r="I41" s="342">
        <v>2222</v>
      </c>
      <c r="J41" s="342">
        <v>2055</v>
      </c>
      <c r="K41" s="341">
        <v>2564</v>
      </c>
      <c r="L41" s="342">
        <v>1318</v>
      </c>
      <c r="M41" s="342">
        <v>1246</v>
      </c>
      <c r="N41" s="341">
        <v>5874</v>
      </c>
      <c r="O41" s="342">
        <v>3109</v>
      </c>
      <c r="P41" s="342">
        <v>2765</v>
      </c>
      <c r="Q41" s="341">
        <v>5519</v>
      </c>
      <c r="R41" s="342">
        <v>2945</v>
      </c>
      <c r="S41" s="343">
        <v>2574</v>
      </c>
    </row>
    <row r="42" spans="1:19" s="339" customFormat="1" ht="16.5" customHeight="1" x14ac:dyDescent="0.15">
      <c r="A42" s="344" t="s">
        <v>20</v>
      </c>
      <c r="B42" s="337">
        <v>87822</v>
      </c>
      <c r="C42" s="332">
        <v>45666</v>
      </c>
      <c r="D42" s="332">
        <v>42156</v>
      </c>
      <c r="E42" s="337">
        <v>7177</v>
      </c>
      <c r="F42" s="332">
        <v>3680</v>
      </c>
      <c r="G42" s="332">
        <v>3497</v>
      </c>
      <c r="H42" s="337">
        <v>17556</v>
      </c>
      <c r="I42" s="332">
        <v>9155</v>
      </c>
      <c r="J42" s="332">
        <v>8401</v>
      </c>
      <c r="K42" s="337">
        <v>11612</v>
      </c>
      <c r="L42" s="332">
        <v>5912</v>
      </c>
      <c r="M42" s="332">
        <v>5700</v>
      </c>
      <c r="N42" s="337">
        <v>26867</v>
      </c>
      <c r="O42" s="332">
        <v>14042</v>
      </c>
      <c r="P42" s="332">
        <v>12825</v>
      </c>
      <c r="Q42" s="337">
        <v>24610</v>
      </c>
      <c r="R42" s="332">
        <v>12877</v>
      </c>
      <c r="S42" s="338">
        <v>11733</v>
      </c>
    </row>
    <row r="43" spans="1:19" ht="16.5" customHeight="1" x14ac:dyDescent="0.15">
      <c r="A43" s="340" t="s">
        <v>202</v>
      </c>
      <c r="B43" s="341">
        <v>19959</v>
      </c>
      <c r="C43" s="342">
        <v>10476</v>
      </c>
      <c r="D43" s="342">
        <v>9483</v>
      </c>
      <c r="E43" s="341">
        <v>1630</v>
      </c>
      <c r="F43" s="342">
        <v>828</v>
      </c>
      <c r="G43" s="342">
        <v>802</v>
      </c>
      <c r="H43" s="341">
        <v>4198</v>
      </c>
      <c r="I43" s="342">
        <v>2196</v>
      </c>
      <c r="J43" s="342">
        <v>2002</v>
      </c>
      <c r="K43" s="341">
        <v>2570</v>
      </c>
      <c r="L43" s="342">
        <v>1308</v>
      </c>
      <c r="M43" s="342">
        <v>1262</v>
      </c>
      <c r="N43" s="341">
        <v>5995</v>
      </c>
      <c r="O43" s="342">
        <v>3153</v>
      </c>
      <c r="P43" s="342">
        <v>2842</v>
      </c>
      <c r="Q43" s="341">
        <v>5566</v>
      </c>
      <c r="R43" s="342">
        <v>2991</v>
      </c>
      <c r="S43" s="343">
        <v>2575</v>
      </c>
    </row>
    <row r="44" spans="1:19" ht="16.5" customHeight="1" x14ac:dyDescent="0.15">
      <c r="A44" s="340" t="s">
        <v>226</v>
      </c>
      <c r="B44" s="341">
        <v>18698</v>
      </c>
      <c r="C44" s="342">
        <v>9711</v>
      </c>
      <c r="D44" s="342">
        <v>8987</v>
      </c>
      <c r="E44" s="341">
        <v>1462</v>
      </c>
      <c r="F44" s="342">
        <v>717</v>
      </c>
      <c r="G44" s="342">
        <v>745</v>
      </c>
      <c r="H44" s="341">
        <v>3798</v>
      </c>
      <c r="I44" s="342">
        <v>1971</v>
      </c>
      <c r="J44" s="342">
        <v>1827</v>
      </c>
      <c r="K44" s="341">
        <v>2516</v>
      </c>
      <c r="L44" s="342">
        <v>1250</v>
      </c>
      <c r="M44" s="342">
        <v>1266</v>
      </c>
      <c r="N44" s="341">
        <v>5681</v>
      </c>
      <c r="O44" s="342">
        <v>3023</v>
      </c>
      <c r="P44" s="342">
        <v>2658</v>
      </c>
      <c r="Q44" s="341">
        <v>5241</v>
      </c>
      <c r="R44" s="342">
        <v>2750</v>
      </c>
      <c r="S44" s="343">
        <v>2491</v>
      </c>
    </row>
    <row r="45" spans="1:19" ht="16.5" customHeight="1" x14ac:dyDescent="0.15">
      <c r="A45" s="340" t="s">
        <v>230</v>
      </c>
      <c r="B45" s="341">
        <v>16688</v>
      </c>
      <c r="C45" s="342">
        <v>8784</v>
      </c>
      <c r="D45" s="342">
        <v>7904</v>
      </c>
      <c r="E45" s="341">
        <v>1394</v>
      </c>
      <c r="F45" s="342">
        <v>735</v>
      </c>
      <c r="G45" s="342">
        <v>659</v>
      </c>
      <c r="H45" s="341">
        <v>3239</v>
      </c>
      <c r="I45" s="342">
        <v>1729</v>
      </c>
      <c r="J45" s="342">
        <v>1510</v>
      </c>
      <c r="K45" s="341">
        <v>2183</v>
      </c>
      <c r="L45" s="342">
        <v>1158</v>
      </c>
      <c r="M45" s="342">
        <v>1025</v>
      </c>
      <c r="N45" s="341">
        <v>5112</v>
      </c>
      <c r="O45" s="342">
        <v>2678</v>
      </c>
      <c r="P45" s="342">
        <v>2434</v>
      </c>
      <c r="Q45" s="341">
        <v>4760</v>
      </c>
      <c r="R45" s="342">
        <v>2484</v>
      </c>
      <c r="S45" s="343">
        <v>2276</v>
      </c>
    </row>
    <row r="46" spans="1:19" ht="16.5" customHeight="1" x14ac:dyDescent="0.15">
      <c r="A46" s="340" t="s">
        <v>229</v>
      </c>
      <c r="B46" s="341">
        <v>16365</v>
      </c>
      <c r="C46" s="342">
        <v>8424</v>
      </c>
      <c r="D46" s="342">
        <v>7941</v>
      </c>
      <c r="E46" s="341">
        <v>1342</v>
      </c>
      <c r="F46" s="342">
        <v>687</v>
      </c>
      <c r="G46" s="342">
        <v>655</v>
      </c>
      <c r="H46" s="341">
        <v>3247</v>
      </c>
      <c r="I46" s="342">
        <v>1674</v>
      </c>
      <c r="J46" s="342">
        <v>1573</v>
      </c>
      <c r="K46" s="341">
        <v>2176</v>
      </c>
      <c r="L46" s="342">
        <v>1117</v>
      </c>
      <c r="M46" s="342">
        <v>1059</v>
      </c>
      <c r="N46" s="341">
        <v>5097</v>
      </c>
      <c r="O46" s="342">
        <v>2615</v>
      </c>
      <c r="P46" s="342">
        <v>2482</v>
      </c>
      <c r="Q46" s="341">
        <v>4503</v>
      </c>
      <c r="R46" s="342">
        <v>2331</v>
      </c>
      <c r="S46" s="343">
        <v>2172</v>
      </c>
    </row>
    <row r="47" spans="1:19" ht="16.5" customHeight="1" x14ac:dyDescent="0.15">
      <c r="A47" s="340" t="s">
        <v>233</v>
      </c>
      <c r="B47" s="341">
        <v>16112</v>
      </c>
      <c r="C47" s="342">
        <v>8271</v>
      </c>
      <c r="D47" s="342">
        <v>7841</v>
      </c>
      <c r="E47" s="341">
        <v>1349</v>
      </c>
      <c r="F47" s="342">
        <v>713</v>
      </c>
      <c r="G47" s="342">
        <v>636</v>
      </c>
      <c r="H47" s="341">
        <v>3074</v>
      </c>
      <c r="I47" s="342">
        <v>1585</v>
      </c>
      <c r="J47" s="342">
        <v>1489</v>
      </c>
      <c r="K47" s="341">
        <v>2167</v>
      </c>
      <c r="L47" s="342">
        <v>1079</v>
      </c>
      <c r="M47" s="342">
        <v>1088</v>
      </c>
      <c r="N47" s="341">
        <v>4982</v>
      </c>
      <c r="O47" s="342">
        <v>2573</v>
      </c>
      <c r="P47" s="342">
        <v>2409</v>
      </c>
      <c r="Q47" s="341">
        <v>4540</v>
      </c>
      <c r="R47" s="342">
        <v>2321</v>
      </c>
      <c r="S47" s="343">
        <v>2219</v>
      </c>
    </row>
    <row r="48" spans="1:19" s="339" customFormat="1" ht="16.5" customHeight="1" x14ac:dyDescent="0.15">
      <c r="A48" s="344" t="s">
        <v>14</v>
      </c>
      <c r="B48" s="337">
        <v>89595</v>
      </c>
      <c r="C48" s="332">
        <v>45505</v>
      </c>
      <c r="D48" s="332">
        <v>44090</v>
      </c>
      <c r="E48" s="337">
        <v>6905</v>
      </c>
      <c r="F48" s="332">
        <v>3547</v>
      </c>
      <c r="G48" s="332">
        <v>3358</v>
      </c>
      <c r="H48" s="337">
        <v>16751</v>
      </c>
      <c r="I48" s="332">
        <v>8412</v>
      </c>
      <c r="J48" s="332">
        <v>8339</v>
      </c>
      <c r="K48" s="337">
        <v>12617</v>
      </c>
      <c r="L48" s="332">
        <v>6176</v>
      </c>
      <c r="M48" s="332">
        <v>6441</v>
      </c>
      <c r="N48" s="337">
        <v>26878</v>
      </c>
      <c r="O48" s="332">
        <v>13939</v>
      </c>
      <c r="P48" s="332">
        <v>12939</v>
      </c>
      <c r="Q48" s="337">
        <v>26444</v>
      </c>
      <c r="R48" s="332">
        <v>13431</v>
      </c>
      <c r="S48" s="338">
        <v>13013</v>
      </c>
    </row>
    <row r="49" spans="1:19" ht="16.5" customHeight="1" x14ac:dyDescent="0.15">
      <c r="A49" s="340" t="s">
        <v>231</v>
      </c>
      <c r="B49" s="341">
        <v>16195</v>
      </c>
      <c r="C49" s="342">
        <v>8260</v>
      </c>
      <c r="D49" s="342">
        <v>7935</v>
      </c>
      <c r="E49" s="341">
        <v>1330</v>
      </c>
      <c r="F49" s="342">
        <v>680</v>
      </c>
      <c r="G49" s="342">
        <v>650</v>
      </c>
      <c r="H49" s="341">
        <v>2988</v>
      </c>
      <c r="I49" s="342">
        <v>1520</v>
      </c>
      <c r="J49" s="342">
        <v>1468</v>
      </c>
      <c r="K49" s="341">
        <v>2174</v>
      </c>
      <c r="L49" s="342">
        <v>1095</v>
      </c>
      <c r="M49" s="342">
        <v>1079</v>
      </c>
      <c r="N49" s="341">
        <v>5015</v>
      </c>
      <c r="O49" s="342">
        <v>2572</v>
      </c>
      <c r="P49" s="342">
        <v>2443</v>
      </c>
      <c r="Q49" s="341">
        <v>4688</v>
      </c>
      <c r="R49" s="342">
        <v>2393</v>
      </c>
      <c r="S49" s="343">
        <v>2295</v>
      </c>
    </row>
    <row r="50" spans="1:19" ht="16.5" customHeight="1" x14ac:dyDescent="0.15">
      <c r="A50" s="340" t="s">
        <v>212</v>
      </c>
      <c r="B50" s="341">
        <v>16573</v>
      </c>
      <c r="C50" s="342">
        <v>8388</v>
      </c>
      <c r="D50" s="342">
        <v>8185</v>
      </c>
      <c r="E50" s="341">
        <v>1328</v>
      </c>
      <c r="F50" s="342">
        <v>651</v>
      </c>
      <c r="G50" s="342">
        <v>677</v>
      </c>
      <c r="H50" s="341">
        <v>3101</v>
      </c>
      <c r="I50" s="342">
        <v>1591</v>
      </c>
      <c r="J50" s="342">
        <v>1510</v>
      </c>
      <c r="K50" s="341">
        <v>2242</v>
      </c>
      <c r="L50" s="342">
        <v>1111</v>
      </c>
      <c r="M50" s="342">
        <v>1131</v>
      </c>
      <c r="N50" s="341">
        <v>4995</v>
      </c>
      <c r="O50" s="342">
        <v>2550</v>
      </c>
      <c r="P50" s="342">
        <v>2445</v>
      </c>
      <c r="Q50" s="341">
        <v>4907</v>
      </c>
      <c r="R50" s="342">
        <v>2485</v>
      </c>
      <c r="S50" s="343">
        <v>2422</v>
      </c>
    </row>
    <row r="51" spans="1:19" ht="16.5" customHeight="1" x14ac:dyDescent="0.15">
      <c r="A51" s="340" t="s">
        <v>232</v>
      </c>
      <c r="B51" s="341">
        <v>17503</v>
      </c>
      <c r="C51" s="342">
        <v>8855</v>
      </c>
      <c r="D51" s="342">
        <v>8648</v>
      </c>
      <c r="E51" s="341">
        <v>1374</v>
      </c>
      <c r="F51" s="342">
        <v>710</v>
      </c>
      <c r="G51" s="342">
        <v>664</v>
      </c>
      <c r="H51" s="341">
        <v>3257</v>
      </c>
      <c r="I51" s="342">
        <v>1611</v>
      </c>
      <c r="J51" s="342">
        <v>1646</v>
      </c>
      <c r="K51" s="341">
        <v>2499</v>
      </c>
      <c r="L51" s="342">
        <v>1178</v>
      </c>
      <c r="M51" s="342">
        <v>1321</v>
      </c>
      <c r="N51" s="341">
        <v>5228</v>
      </c>
      <c r="O51" s="342">
        <v>2722</v>
      </c>
      <c r="P51" s="342">
        <v>2506</v>
      </c>
      <c r="Q51" s="341">
        <v>5145</v>
      </c>
      <c r="R51" s="342">
        <v>2634</v>
      </c>
      <c r="S51" s="343">
        <v>2511</v>
      </c>
    </row>
    <row r="52" spans="1:19" ht="16.5" customHeight="1" x14ac:dyDescent="0.15">
      <c r="A52" s="340" t="s">
        <v>224</v>
      </c>
      <c r="B52" s="341">
        <v>18310</v>
      </c>
      <c r="C52" s="342">
        <v>9305</v>
      </c>
      <c r="D52" s="342">
        <v>9005</v>
      </c>
      <c r="E52" s="341">
        <v>1397</v>
      </c>
      <c r="F52" s="342">
        <v>746</v>
      </c>
      <c r="G52" s="342">
        <v>651</v>
      </c>
      <c r="H52" s="341">
        <v>3447</v>
      </c>
      <c r="I52" s="342">
        <v>1684</v>
      </c>
      <c r="J52" s="342">
        <v>1763</v>
      </c>
      <c r="K52" s="341">
        <v>2631</v>
      </c>
      <c r="L52" s="342">
        <v>1274</v>
      </c>
      <c r="M52" s="342">
        <v>1357</v>
      </c>
      <c r="N52" s="341">
        <v>5444</v>
      </c>
      <c r="O52" s="342">
        <v>2884</v>
      </c>
      <c r="P52" s="342">
        <v>2560</v>
      </c>
      <c r="Q52" s="341">
        <v>5391</v>
      </c>
      <c r="R52" s="342">
        <v>2717</v>
      </c>
      <c r="S52" s="343">
        <v>2674</v>
      </c>
    </row>
    <row r="53" spans="1:19" ht="16.5" customHeight="1" x14ac:dyDescent="0.15">
      <c r="A53" s="340" t="s">
        <v>187</v>
      </c>
      <c r="B53" s="341">
        <v>21014</v>
      </c>
      <c r="C53" s="342">
        <v>10697</v>
      </c>
      <c r="D53" s="342">
        <v>10317</v>
      </c>
      <c r="E53" s="341">
        <v>1476</v>
      </c>
      <c r="F53" s="342">
        <v>760</v>
      </c>
      <c r="G53" s="342">
        <v>716</v>
      </c>
      <c r="H53" s="341">
        <v>3958</v>
      </c>
      <c r="I53" s="342">
        <v>2006</v>
      </c>
      <c r="J53" s="342">
        <v>1952</v>
      </c>
      <c r="K53" s="341">
        <v>3071</v>
      </c>
      <c r="L53" s="342">
        <v>1518</v>
      </c>
      <c r="M53" s="342">
        <v>1553</v>
      </c>
      <c r="N53" s="341">
        <v>6196</v>
      </c>
      <c r="O53" s="342">
        <v>3211</v>
      </c>
      <c r="P53" s="342">
        <v>2985</v>
      </c>
      <c r="Q53" s="341">
        <v>6313</v>
      </c>
      <c r="R53" s="342">
        <v>3202</v>
      </c>
      <c r="S53" s="343">
        <v>3111</v>
      </c>
    </row>
    <row r="54" spans="1:19" s="339" customFormat="1" ht="16.5" customHeight="1" x14ac:dyDescent="0.15">
      <c r="A54" s="344" t="s">
        <v>9</v>
      </c>
      <c r="B54" s="337">
        <v>114453</v>
      </c>
      <c r="C54" s="332">
        <v>57040</v>
      </c>
      <c r="D54" s="332">
        <v>57413</v>
      </c>
      <c r="E54" s="337">
        <v>7514</v>
      </c>
      <c r="F54" s="332">
        <v>3992</v>
      </c>
      <c r="G54" s="332">
        <v>3522</v>
      </c>
      <c r="H54" s="337">
        <v>21901</v>
      </c>
      <c r="I54" s="332">
        <v>10734</v>
      </c>
      <c r="J54" s="332">
        <v>11167</v>
      </c>
      <c r="K54" s="337">
        <v>16837</v>
      </c>
      <c r="L54" s="332">
        <v>8170</v>
      </c>
      <c r="M54" s="332">
        <v>8667</v>
      </c>
      <c r="N54" s="337">
        <v>32274</v>
      </c>
      <c r="O54" s="332">
        <v>16375</v>
      </c>
      <c r="P54" s="332">
        <v>15899</v>
      </c>
      <c r="Q54" s="337">
        <v>35927</v>
      </c>
      <c r="R54" s="332">
        <v>17769</v>
      </c>
      <c r="S54" s="338">
        <v>18158</v>
      </c>
    </row>
    <row r="55" spans="1:19" ht="16.5" customHeight="1" x14ac:dyDescent="0.15">
      <c r="A55" s="340" t="s">
        <v>188</v>
      </c>
      <c r="B55" s="341">
        <v>23299</v>
      </c>
      <c r="C55" s="342">
        <v>11733</v>
      </c>
      <c r="D55" s="342">
        <v>11566</v>
      </c>
      <c r="E55" s="341">
        <v>1640</v>
      </c>
      <c r="F55" s="342">
        <v>896</v>
      </c>
      <c r="G55" s="342">
        <v>744</v>
      </c>
      <c r="H55" s="341">
        <v>4387</v>
      </c>
      <c r="I55" s="342">
        <v>2219</v>
      </c>
      <c r="J55" s="342">
        <v>2168</v>
      </c>
      <c r="K55" s="341">
        <v>3418</v>
      </c>
      <c r="L55" s="342">
        <v>1623</v>
      </c>
      <c r="M55" s="342">
        <v>1795</v>
      </c>
      <c r="N55" s="341">
        <v>6672</v>
      </c>
      <c r="O55" s="342">
        <v>3439</v>
      </c>
      <c r="P55" s="342">
        <v>3233</v>
      </c>
      <c r="Q55" s="341">
        <v>7182</v>
      </c>
      <c r="R55" s="342">
        <v>3556</v>
      </c>
      <c r="S55" s="343">
        <v>3626</v>
      </c>
    </row>
    <row r="56" spans="1:19" ht="16.5" customHeight="1" x14ac:dyDescent="0.15">
      <c r="A56" s="340" t="s">
        <v>186</v>
      </c>
      <c r="B56" s="341">
        <v>23321</v>
      </c>
      <c r="C56" s="342">
        <v>11691</v>
      </c>
      <c r="D56" s="342">
        <v>11630</v>
      </c>
      <c r="E56" s="341">
        <v>1631</v>
      </c>
      <c r="F56" s="342">
        <v>860</v>
      </c>
      <c r="G56" s="342">
        <v>771</v>
      </c>
      <c r="H56" s="341">
        <v>4425</v>
      </c>
      <c r="I56" s="342">
        <v>2218</v>
      </c>
      <c r="J56" s="342">
        <v>2207</v>
      </c>
      <c r="K56" s="341">
        <v>3504</v>
      </c>
      <c r="L56" s="342">
        <v>1688</v>
      </c>
      <c r="M56" s="342">
        <v>1816</v>
      </c>
      <c r="N56" s="341">
        <v>6554</v>
      </c>
      <c r="O56" s="342">
        <v>3308</v>
      </c>
      <c r="P56" s="342">
        <v>3246</v>
      </c>
      <c r="Q56" s="341">
        <v>7207</v>
      </c>
      <c r="R56" s="342">
        <v>3617</v>
      </c>
      <c r="S56" s="343">
        <v>3590</v>
      </c>
    </row>
    <row r="57" spans="1:19" ht="16.5" customHeight="1" x14ac:dyDescent="0.15">
      <c r="A57" s="340" t="s">
        <v>185</v>
      </c>
      <c r="B57" s="341">
        <v>23284</v>
      </c>
      <c r="C57" s="342">
        <v>11567</v>
      </c>
      <c r="D57" s="342">
        <v>11717</v>
      </c>
      <c r="E57" s="341">
        <v>1420</v>
      </c>
      <c r="F57" s="342">
        <v>744</v>
      </c>
      <c r="G57" s="342">
        <v>676</v>
      </c>
      <c r="H57" s="341">
        <v>4516</v>
      </c>
      <c r="I57" s="342">
        <v>2196</v>
      </c>
      <c r="J57" s="342">
        <v>2320</v>
      </c>
      <c r="K57" s="341">
        <v>3425</v>
      </c>
      <c r="L57" s="342">
        <v>1662</v>
      </c>
      <c r="M57" s="342">
        <v>1763</v>
      </c>
      <c r="N57" s="341">
        <v>6577</v>
      </c>
      <c r="O57" s="342">
        <v>3344</v>
      </c>
      <c r="P57" s="342">
        <v>3233</v>
      </c>
      <c r="Q57" s="341">
        <v>7346</v>
      </c>
      <c r="R57" s="342">
        <v>3621</v>
      </c>
      <c r="S57" s="343">
        <v>3725</v>
      </c>
    </row>
    <row r="58" spans="1:19" ht="16.5" customHeight="1" x14ac:dyDescent="0.15">
      <c r="A58" s="340" t="s">
        <v>183</v>
      </c>
      <c r="B58" s="341">
        <v>23785</v>
      </c>
      <c r="C58" s="342">
        <v>11659</v>
      </c>
      <c r="D58" s="342">
        <v>12126</v>
      </c>
      <c r="E58" s="341">
        <v>1462</v>
      </c>
      <c r="F58" s="342">
        <v>746</v>
      </c>
      <c r="G58" s="342">
        <v>716</v>
      </c>
      <c r="H58" s="341">
        <v>4566</v>
      </c>
      <c r="I58" s="342">
        <v>2141</v>
      </c>
      <c r="J58" s="342">
        <v>2425</v>
      </c>
      <c r="K58" s="341">
        <v>3469</v>
      </c>
      <c r="L58" s="342">
        <v>1696</v>
      </c>
      <c r="M58" s="342">
        <v>1773</v>
      </c>
      <c r="N58" s="341">
        <v>6706</v>
      </c>
      <c r="O58" s="342">
        <v>3385</v>
      </c>
      <c r="P58" s="342">
        <v>3321</v>
      </c>
      <c r="Q58" s="341">
        <v>7582</v>
      </c>
      <c r="R58" s="342">
        <v>3691</v>
      </c>
      <c r="S58" s="343">
        <v>3891</v>
      </c>
    </row>
    <row r="59" spans="1:19" ht="16.5" customHeight="1" x14ac:dyDescent="0.15">
      <c r="A59" s="340" t="s">
        <v>184</v>
      </c>
      <c r="B59" s="341">
        <v>20764</v>
      </c>
      <c r="C59" s="342">
        <v>10390</v>
      </c>
      <c r="D59" s="342">
        <v>10374</v>
      </c>
      <c r="E59" s="341">
        <v>1361</v>
      </c>
      <c r="F59" s="342">
        <v>746</v>
      </c>
      <c r="G59" s="342">
        <v>615</v>
      </c>
      <c r="H59" s="341">
        <v>4007</v>
      </c>
      <c r="I59" s="342">
        <v>1960</v>
      </c>
      <c r="J59" s="342">
        <v>2047</v>
      </c>
      <c r="K59" s="341">
        <v>3021</v>
      </c>
      <c r="L59" s="342">
        <v>1501</v>
      </c>
      <c r="M59" s="342">
        <v>1520</v>
      </c>
      <c r="N59" s="341">
        <v>5765</v>
      </c>
      <c r="O59" s="342">
        <v>2899</v>
      </c>
      <c r="P59" s="342">
        <v>2866</v>
      </c>
      <c r="Q59" s="341">
        <v>6610</v>
      </c>
      <c r="R59" s="342">
        <v>3284</v>
      </c>
      <c r="S59" s="343">
        <v>3326</v>
      </c>
    </row>
    <row r="60" spans="1:19" s="339" customFormat="1" ht="16.5" customHeight="1" x14ac:dyDescent="0.15">
      <c r="A60" s="344" t="s">
        <v>59</v>
      </c>
      <c r="B60" s="337">
        <v>118287</v>
      </c>
      <c r="C60" s="332">
        <v>58689</v>
      </c>
      <c r="D60" s="332">
        <v>59598</v>
      </c>
      <c r="E60" s="337">
        <v>7034</v>
      </c>
      <c r="F60" s="332">
        <v>3670</v>
      </c>
      <c r="G60" s="332">
        <v>3364</v>
      </c>
      <c r="H60" s="337">
        <v>23644</v>
      </c>
      <c r="I60" s="332">
        <v>11444</v>
      </c>
      <c r="J60" s="332">
        <v>12200</v>
      </c>
      <c r="K60" s="337">
        <v>16962</v>
      </c>
      <c r="L60" s="332">
        <v>8413</v>
      </c>
      <c r="M60" s="332">
        <v>8549</v>
      </c>
      <c r="N60" s="337">
        <v>33039</v>
      </c>
      <c r="O60" s="332">
        <v>16546</v>
      </c>
      <c r="P60" s="332">
        <v>16493</v>
      </c>
      <c r="Q60" s="337">
        <v>37608</v>
      </c>
      <c r="R60" s="332">
        <v>18616</v>
      </c>
      <c r="S60" s="338">
        <v>18992</v>
      </c>
    </row>
    <row r="61" spans="1:19" ht="16.5" customHeight="1" x14ac:dyDescent="0.15">
      <c r="A61" s="340" t="s">
        <v>182</v>
      </c>
      <c r="B61" s="341">
        <v>22696</v>
      </c>
      <c r="C61" s="342">
        <v>11131</v>
      </c>
      <c r="D61" s="342">
        <v>11565</v>
      </c>
      <c r="E61" s="341">
        <v>1396</v>
      </c>
      <c r="F61" s="342">
        <v>735</v>
      </c>
      <c r="G61" s="342">
        <v>661</v>
      </c>
      <c r="H61" s="341">
        <v>4453</v>
      </c>
      <c r="I61" s="342">
        <v>2151</v>
      </c>
      <c r="J61" s="342">
        <v>2302</v>
      </c>
      <c r="K61" s="341">
        <v>3464</v>
      </c>
      <c r="L61" s="342">
        <v>1704</v>
      </c>
      <c r="M61" s="342">
        <v>1760</v>
      </c>
      <c r="N61" s="341">
        <v>6200</v>
      </c>
      <c r="O61" s="342">
        <v>3061</v>
      </c>
      <c r="P61" s="342">
        <v>3139</v>
      </c>
      <c r="Q61" s="341">
        <v>7183</v>
      </c>
      <c r="R61" s="342">
        <v>3480</v>
      </c>
      <c r="S61" s="343">
        <v>3703</v>
      </c>
    </row>
    <row r="62" spans="1:19" ht="16.5" customHeight="1" x14ac:dyDescent="0.15">
      <c r="A62" s="340" t="s">
        <v>181</v>
      </c>
      <c r="B62" s="341">
        <v>22543</v>
      </c>
      <c r="C62" s="342">
        <v>11288</v>
      </c>
      <c r="D62" s="342">
        <v>11255</v>
      </c>
      <c r="E62" s="341">
        <v>1351</v>
      </c>
      <c r="F62" s="342">
        <v>735</v>
      </c>
      <c r="G62" s="342">
        <v>616</v>
      </c>
      <c r="H62" s="341">
        <v>4513</v>
      </c>
      <c r="I62" s="342">
        <v>2214</v>
      </c>
      <c r="J62" s="342">
        <v>2299</v>
      </c>
      <c r="K62" s="341">
        <v>3240</v>
      </c>
      <c r="L62" s="342">
        <v>1614</v>
      </c>
      <c r="M62" s="342">
        <v>1626</v>
      </c>
      <c r="N62" s="341">
        <v>6227</v>
      </c>
      <c r="O62" s="342">
        <v>3131</v>
      </c>
      <c r="P62" s="342">
        <v>3096</v>
      </c>
      <c r="Q62" s="341">
        <v>7212</v>
      </c>
      <c r="R62" s="342">
        <v>3594</v>
      </c>
      <c r="S62" s="343">
        <v>3618</v>
      </c>
    </row>
    <row r="63" spans="1:19" ht="16.5" customHeight="1" x14ac:dyDescent="0.15">
      <c r="A63" s="340" t="s">
        <v>180</v>
      </c>
      <c r="B63" s="341">
        <v>22341</v>
      </c>
      <c r="C63" s="342">
        <v>11120</v>
      </c>
      <c r="D63" s="342">
        <v>11221</v>
      </c>
      <c r="E63" s="341">
        <v>1302</v>
      </c>
      <c r="F63" s="342">
        <v>676</v>
      </c>
      <c r="G63" s="342">
        <v>626</v>
      </c>
      <c r="H63" s="341">
        <v>4413</v>
      </c>
      <c r="I63" s="342">
        <v>2123</v>
      </c>
      <c r="J63" s="342">
        <v>2290</v>
      </c>
      <c r="K63" s="341">
        <v>3249</v>
      </c>
      <c r="L63" s="342">
        <v>1636</v>
      </c>
      <c r="M63" s="342">
        <v>1613</v>
      </c>
      <c r="N63" s="341">
        <v>6269</v>
      </c>
      <c r="O63" s="342">
        <v>3192</v>
      </c>
      <c r="P63" s="342">
        <v>3077</v>
      </c>
      <c r="Q63" s="341">
        <v>7108</v>
      </c>
      <c r="R63" s="342">
        <v>3493</v>
      </c>
      <c r="S63" s="343">
        <v>3615</v>
      </c>
    </row>
    <row r="64" spans="1:19" ht="16.5" customHeight="1" x14ac:dyDescent="0.15">
      <c r="A64" s="340" t="s">
        <v>179</v>
      </c>
      <c r="B64" s="341">
        <v>25195</v>
      </c>
      <c r="C64" s="342">
        <v>12585</v>
      </c>
      <c r="D64" s="342">
        <v>12610</v>
      </c>
      <c r="E64" s="341">
        <v>1422</v>
      </c>
      <c r="F64" s="342">
        <v>755</v>
      </c>
      <c r="G64" s="342">
        <v>667</v>
      </c>
      <c r="H64" s="341">
        <v>5117</v>
      </c>
      <c r="I64" s="342">
        <v>2498</v>
      </c>
      <c r="J64" s="342">
        <v>2619</v>
      </c>
      <c r="K64" s="341">
        <v>3498</v>
      </c>
      <c r="L64" s="342">
        <v>1755</v>
      </c>
      <c r="M64" s="342">
        <v>1743</v>
      </c>
      <c r="N64" s="341">
        <v>7146</v>
      </c>
      <c r="O64" s="342">
        <v>3583</v>
      </c>
      <c r="P64" s="342">
        <v>3563</v>
      </c>
      <c r="Q64" s="341">
        <v>8012</v>
      </c>
      <c r="R64" s="342">
        <v>3994</v>
      </c>
      <c r="S64" s="343">
        <v>4018</v>
      </c>
    </row>
    <row r="65" spans="1:19" ht="16.5" customHeight="1" x14ac:dyDescent="0.15">
      <c r="A65" s="340" t="s">
        <v>143</v>
      </c>
      <c r="B65" s="341">
        <v>25512</v>
      </c>
      <c r="C65" s="342">
        <v>12565</v>
      </c>
      <c r="D65" s="342">
        <v>12947</v>
      </c>
      <c r="E65" s="341">
        <v>1563</v>
      </c>
      <c r="F65" s="342">
        <v>769</v>
      </c>
      <c r="G65" s="342">
        <v>794</v>
      </c>
      <c r="H65" s="341">
        <v>5148</v>
      </c>
      <c r="I65" s="342">
        <v>2458</v>
      </c>
      <c r="J65" s="342">
        <v>2690</v>
      </c>
      <c r="K65" s="341">
        <v>3511</v>
      </c>
      <c r="L65" s="342">
        <v>1704</v>
      </c>
      <c r="M65" s="342">
        <v>1807</v>
      </c>
      <c r="N65" s="341">
        <v>7197</v>
      </c>
      <c r="O65" s="342">
        <v>3579</v>
      </c>
      <c r="P65" s="342">
        <v>3618</v>
      </c>
      <c r="Q65" s="341">
        <v>8093</v>
      </c>
      <c r="R65" s="342">
        <v>4055</v>
      </c>
      <c r="S65" s="343">
        <v>4038</v>
      </c>
    </row>
    <row r="66" spans="1:19" s="339" customFormat="1" ht="16.5" customHeight="1" x14ac:dyDescent="0.15">
      <c r="A66" s="344" t="s">
        <v>65</v>
      </c>
      <c r="B66" s="337">
        <v>127993</v>
      </c>
      <c r="C66" s="332">
        <v>63501</v>
      </c>
      <c r="D66" s="332">
        <v>64492</v>
      </c>
      <c r="E66" s="337">
        <v>8075</v>
      </c>
      <c r="F66" s="332">
        <v>4065</v>
      </c>
      <c r="G66" s="332">
        <v>4010</v>
      </c>
      <c r="H66" s="337">
        <v>26824</v>
      </c>
      <c r="I66" s="332">
        <v>13034</v>
      </c>
      <c r="J66" s="332">
        <v>13790</v>
      </c>
      <c r="K66" s="337">
        <v>17422</v>
      </c>
      <c r="L66" s="332">
        <v>8445</v>
      </c>
      <c r="M66" s="332">
        <v>8977</v>
      </c>
      <c r="N66" s="337">
        <v>37070</v>
      </c>
      <c r="O66" s="332">
        <v>18275</v>
      </c>
      <c r="P66" s="332">
        <v>18795</v>
      </c>
      <c r="Q66" s="337">
        <v>38602</v>
      </c>
      <c r="R66" s="332">
        <v>19682</v>
      </c>
      <c r="S66" s="338">
        <v>18920</v>
      </c>
    </row>
    <row r="67" spans="1:19" ht="16.5" customHeight="1" x14ac:dyDescent="0.15">
      <c r="A67" s="340" t="s">
        <v>178</v>
      </c>
      <c r="B67" s="341">
        <v>25566</v>
      </c>
      <c r="C67" s="342">
        <v>12739</v>
      </c>
      <c r="D67" s="342">
        <v>12827</v>
      </c>
      <c r="E67" s="341">
        <v>1588</v>
      </c>
      <c r="F67" s="342">
        <v>806</v>
      </c>
      <c r="G67" s="342">
        <v>782</v>
      </c>
      <c r="H67" s="341">
        <v>5341</v>
      </c>
      <c r="I67" s="342">
        <v>2551</v>
      </c>
      <c r="J67" s="342">
        <v>2790</v>
      </c>
      <c r="K67" s="341">
        <v>3556</v>
      </c>
      <c r="L67" s="342">
        <v>1764</v>
      </c>
      <c r="M67" s="342">
        <v>1792</v>
      </c>
      <c r="N67" s="341">
        <v>7184</v>
      </c>
      <c r="O67" s="342">
        <v>3579</v>
      </c>
      <c r="P67" s="342">
        <v>3605</v>
      </c>
      <c r="Q67" s="341">
        <v>7897</v>
      </c>
      <c r="R67" s="342">
        <v>4039</v>
      </c>
      <c r="S67" s="343">
        <v>3858</v>
      </c>
    </row>
    <row r="68" spans="1:19" ht="16.5" customHeight="1" x14ac:dyDescent="0.15">
      <c r="A68" s="340" t="s">
        <v>194</v>
      </c>
      <c r="B68" s="341">
        <v>26505</v>
      </c>
      <c r="C68" s="342">
        <v>13155</v>
      </c>
      <c r="D68" s="342">
        <v>13350</v>
      </c>
      <c r="E68" s="341">
        <v>1621</v>
      </c>
      <c r="F68" s="342">
        <v>822</v>
      </c>
      <c r="G68" s="342">
        <v>799</v>
      </c>
      <c r="H68" s="341">
        <v>5482</v>
      </c>
      <c r="I68" s="342">
        <v>2632</v>
      </c>
      <c r="J68" s="342">
        <v>2850</v>
      </c>
      <c r="K68" s="341">
        <v>3635</v>
      </c>
      <c r="L68" s="342">
        <v>1761</v>
      </c>
      <c r="M68" s="342">
        <v>1874</v>
      </c>
      <c r="N68" s="341">
        <v>7559</v>
      </c>
      <c r="O68" s="342">
        <v>3713</v>
      </c>
      <c r="P68" s="342">
        <v>3846</v>
      </c>
      <c r="Q68" s="341">
        <v>8208</v>
      </c>
      <c r="R68" s="342">
        <v>4227</v>
      </c>
      <c r="S68" s="343">
        <v>3981</v>
      </c>
    </row>
    <row r="69" spans="1:19" ht="16.5" customHeight="1" x14ac:dyDescent="0.15">
      <c r="A69" s="340" t="s">
        <v>140</v>
      </c>
      <c r="B69" s="341">
        <v>25751</v>
      </c>
      <c r="C69" s="342">
        <v>12788</v>
      </c>
      <c r="D69" s="342">
        <v>12963</v>
      </c>
      <c r="E69" s="341">
        <v>1678</v>
      </c>
      <c r="F69" s="342">
        <v>841</v>
      </c>
      <c r="G69" s="342">
        <v>837</v>
      </c>
      <c r="H69" s="341">
        <v>5403</v>
      </c>
      <c r="I69" s="342">
        <v>2713</v>
      </c>
      <c r="J69" s="342">
        <v>2690</v>
      </c>
      <c r="K69" s="341">
        <v>3463</v>
      </c>
      <c r="L69" s="342">
        <v>1656</v>
      </c>
      <c r="M69" s="342">
        <v>1807</v>
      </c>
      <c r="N69" s="341">
        <v>7458</v>
      </c>
      <c r="O69" s="342">
        <v>3619</v>
      </c>
      <c r="P69" s="342">
        <v>3839</v>
      </c>
      <c r="Q69" s="341">
        <v>7749</v>
      </c>
      <c r="R69" s="342">
        <v>3959</v>
      </c>
      <c r="S69" s="343">
        <v>3790</v>
      </c>
    </row>
    <row r="70" spans="1:19" ht="16.5" customHeight="1" x14ac:dyDescent="0.15">
      <c r="A70" s="340" t="s">
        <v>173</v>
      </c>
      <c r="B70" s="341">
        <v>24489</v>
      </c>
      <c r="C70" s="342">
        <v>12153</v>
      </c>
      <c r="D70" s="342">
        <v>12336</v>
      </c>
      <c r="E70" s="341">
        <v>1611</v>
      </c>
      <c r="F70" s="342">
        <v>795</v>
      </c>
      <c r="G70" s="342">
        <v>816</v>
      </c>
      <c r="H70" s="341">
        <v>5259</v>
      </c>
      <c r="I70" s="342">
        <v>2537</v>
      </c>
      <c r="J70" s="342">
        <v>2722</v>
      </c>
      <c r="K70" s="341">
        <v>3279</v>
      </c>
      <c r="L70" s="342">
        <v>1608</v>
      </c>
      <c r="M70" s="342">
        <v>1671</v>
      </c>
      <c r="N70" s="341">
        <v>7142</v>
      </c>
      <c r="O70" s="342">
        <v>3480</v>
      </c>
      <c r="P70" s="342">
        <v>3662</v>
      </c>
      <c r="Q70" s="341">
        <v>7198</v>
      </c>
      <c r="R70" s="342">
        <v>3733</v>
      </c>
      <c r="S70" s="343">
        <v>3465</v>
      </c>
    </row>
    <row r="71" spans="1:19" ht="16.5" customHeight="1" x14ac:dyDescent="0.15">
      <c r="A71" s="340" t="s">
        <v>193</v>
      </c>
      <c r="B71" s="341">
        <v>25682</v>
      </c>
      <c r="C71" s="342">
        <v>12666</v>
      </c>
      <c r="D71" s="342">
        <v>13016</v>
      </c>
      <c r="E71" s="341">
        <v>1577</v>
      </c>
      <c r="F71" s="342">
        <v>801</v>
      </c>
      <c r="G71" s="342">
        <v>776</v>
      </c>
      <c r="H71" s="341">
        <v>5339</v>
      </c>
      <c r="I71" s="342">
        <v>2601</v>
      </c>
      <c r="J71" s="342">
        <v>2738</v>
      </c>
      <c r="K71" s="341">
        <v>3489</v>
      </c>
      <c r="L71" s="342">
        <v>1656</v>
      </c>
      <c r="M71" s="342">
        <v>1833</v>
      </c>
      <c r="N71" s="341">
        <v>7727</v>
      </c>
      <c r="O71" s="342">
        <v>3884</v>
      </c>
      <c r="P71" s="342">
        <v>3843</v>
      </c>
      <c r="Q71" s="341">
        <v>7550</v>
      </c>
      <c r="R71" s="342">
        <v>3724</v>
      </c>
      <c r="S71" s="343">
        <v>3826</v>
      </c>
    </row>
    <row r="72" spans="1:19" s="339" customFormat="1" ht="16.5" customHeight="1" x14ac:dyDescent="0.15">
      <c r="A72" s="344" t="s">
        <v>71</v>
      </c>
      <c r="B72" s="337">
        <v>109886</v>
      </c>
      <c r="C72" s="332">
        <v>54465</v>
      </c>
      <c r="D72" s="332">
        <v>55421</v>
      </c>
      <c r="E72" s="337">
        <v>7570</v>
      </c>
      <c r="F72" s="332">
        <v>3720</v>
      </c>
      <c r="G72" s="332">
        <v>3850</v>
      </c>
      <c r="H72" s="337">
        <v>22863</v>
      </c>
      <c r="I72" s="332">
        <v>11223</v>
      </c>
      <c r="J72" s="332">
        <v>11640</v>
      </c>
      <c r="K72" s="337">
        <v>15338</v>
      </c>
      <c r="L72" s="332">
        <v>7248</v>
      </c>
      <c r="M72" s="332">
        <v>8090</v>
      </c>
      <c r="N72" s="337">
        <v>34207</v>
      </c>
      <c r="O72" s="332">
        <v>16694</v>
      </c>
      <c r="P72" s="332">
        <v>17513</v>
      </c>
      <c r="Q72" s="337">
        <v>29908</v>
      </c>
      <c r="R72" s="332">
        <v>15580</v>
      </c>
      <c r="S72" s="338">
        <v>14328</v>
      </c>
    </row>
    <row r="73" spans="1:19" ht="16.5" customHeight="1" x14ac:dyDescent="0.15">
      <c r="A73" s="340" t="s">
        <v>141</v>
      </c>
      <c r="B73" s="341">
        <v>23259</v>
      </c>
      <c r="C73" s="342">
        <v>11418</v>
      </c>
      <c r="D73" s="342">
        <v>11841</v>
      </c>
      <c r="E73" s="341">
        <v>1439</v>
      </c>
      <c r="F73" s="342">
        <v>743</v>
      </c>
      <c r="G73" s="342">
        <v>696</v>
      </c>
      <c r="H73" s="341">
        <v>4983</v>
      </c>
      <c r="I73" s="342">
        <v>2419</v>
      </c>
      <c r="J73" s="342">
        <v>2564</v>
      </c>
      <c r="K73" s="341">
        <v>3220</v>
      </c>
      <c r="L73" s="342">
        <v>1476</v>
      </c>
      <c r="M73" s="342">
        <v>1744</v>
      </c>
      <c r="N73" s="341">
        <v>7100</v>
      </c>
      <c r="O73" s="342">
        <v>3417</v>
      </c>
      <c r="P73" s="342">
        <v>3683</v>
      </c>
      <c r="Q73" s="341">
        <v>6517</v>
      </c>
      <c r="R73" s="342">
        <v>3363</v>
      </c>
      <c r="S73" s="343">
        <v>3154</v>
      </c>
    </row>
    <row r="74" spans="1:19" ht="16.5" customHeight="1" x14ac:dyDescent="0.15">
      <c r="A74" s="340" t="s">
        <v>175</v>
      </c>
      <c r="B74" s="341">
        <v>22416</v>
      </c>
      <c r="C74" s="342">
        <v>11370</v>
      </c>
      <c r="D74" s="342">
        <v>11046</v>
      </c>
      <c r="E74" s="341">
        <v>1539</v>
      </c>
      <c r="F74" s="342">
        <v>775</v>
      </c>
      <c r="G74" s="342">
        <v>764</v>
      </c>
      <c r="H74" s="341">
        <v>4642</v>
      </c>
      <c r="I74" s="342">
        <v>2300</v>
      </c>
      <c r="J74" s="342">
        <v>2342</v>
      </c>
      <c r="K74" s="341">
        <v>3001</v>
      </c>
      <c r="L74" s="342">
        <v>1484</v>
      </c>
      <c r="M74" s="342">
        <v>1517</v>
      </c>
      <c r="N74" s="341">
        <v>6924</v>
      </c>
      <c r="O74" s="342">
        <v>3524</v>
      </c>
      <c r="P74" s="342">
        <v>3400</v>
      </c>
      <c r="Q74" s="341">
        <v>6310</v>
      </c>
      <c r="R74" s="342">
        <v>3287</v>
      </c>
      <c r="S74" s="343">
        <v>3023</v>
      </c>
    </row>
    <row r="75" spans="1:19" ht="16.5" customHeight="1" x14ac:dyDescent="0.15">
      <c r="A75" s="340" t="s">
        <v>144</v>
      </c>
      <c r="B75" s="341">
        <v>22322</v>
      </c>
      <c r="C75" s="342">
        <v>10841</v>
      </c>
      <c r="D75" s="342">
        <v>11481</v>
      </c>
      <c r="E75" s="341">
        <v>1553</v>
      </c>
      <c r="F75" s="342">
        <v>748</v>
      </c>
      <c r="G75" s="342">
        <v>805</v>
      </c>
      <c r="H75" s="341">
        <v>4535</v>
      </c>
      <c r="I75" s="342">
        <v>2242</v>
      </c>
      <c r="J75" s="342">
        <v>2293</v>
      </c>
      <c r="K75" s="341">
        <v>3088</v>
      </c>
      <c r="L75" s="342">
        <v>1437</v>
      </c>
      <c r="M75" s="342">
        <v>1651</v>
      </c>
      <c r="N75" s="341">
        <v>6969</v>
      </c>
      <c r="O75" s="342">
        <v>3334</v>
      </c>
      <c r="P75" s="342">
        <v>3635</v>
      </c>
      <c r="Q75" s="341">
        <v>6177</v>
      </c>
      <c r="R75" s="342">
        <v>3080</v>
      </c>
      <c r="S75" s="343">
        <v>3097</v>
      </c>
    </row>
    <row r="76" spans="1:19" ht="16.5" customHeight="1" x14ac:dyDescent="0.15">
      <c r="A76" s="340" t="s">
        <v>174</v>
      </c>
      <c r="B76" s="341">
        <v>20940</v>
      </c>
      <c r="C76" s="342">
        <v>10450</v>
      </c>
      <c r="D76" s="342">
        <v>10490</v>
      </c>
      <c r="E76" s="341">
        <v>1510</v>
      </c>
      <c r="F76" s="342">
        <v>723</v>
      </c>
      <c r="G76" s="342">
        <v>787</v>
      </c>
      <c r="H76" s="341">
        <v>4417</v>
      </c>
      <c r="I76" s="342">
        <v>2181</v>
      </c>
      <c r="J76" s="342">
        <v>2236</v>
      </c>
      <c r="K76" s="341">
        <v>3009</v>
      </c>
      <c r="L76" s="342">
        <v>1430</v>
      </c>
      <c r="M76" s="342">
        <v>1579</v>
      </c>
      <c r="N76" s="341">
        <v>6523</v>
      </c>
      <c r="O76" s="342">
        <v>3178</v>
      </c>
      <c r="P76" s="342">
        <v>3345</v>
      </c>
      <c r="Q76" s="341">
        <v>5481</v>
      </c>
      <c r="R76" s="342">
        <v>2938</v>
      </c>
      <c r="S76" s="343">
        <v>2543</v>
      </c>
    </row>
    <row r="77" spans="1:19" ht="16.5" customHeight="1" x14ac:dyDescent="0.15">
      <c r="A77" s="340" t="s">
        <v>142</v>
      </c>
      <c r="B77" s="341">
        <v>20949</v>
      </c>
      <c r="C77" s="342">
        <v>10386</v>
      </c>
      <c r="D77" s="342">
        <v>10563</v>
      </c>
      <c r="E77" s="341">
        <v>1529</v>
      </c>
      <c r="F77" s="342">
        <v>731</v>
      </c>
      <c r="G77" s="342">
        <v>798</v>
      </c>
      <c r="H77" s="341">
        <v>4286</v>
      </c>
      <c r="I77" s="342">
        <v>2081</v>
      </c>
      <c r="J77" s="342">
        <v>2205</v>
      </c>
      <c r="K77" s="341">
        <v>3020</v>
      </c>
      <c r="L77" s="342">
        <v>1421</v>
      </c>
      <c r="M77" s="342">
        <v>1599</v>
      </c>
      <c r="N77" s="341">
        <v>6691</v>
      </c>
      <c r="O77" s="342">
        <v>3241</v>
      </c>
      <c r="P77" s="342">
        <v>3450</v>
      </c>
      <c r="Q77" s="341">
        <v>5423</v>
      </c>
      <c r="R77" s="342">
        <v>2912</v>
      </c>
      <c r="S77" s="343">
        <v>2511</v>
      </c>
    </row>
    <row r="78" spans="1:19" s="339" customFormat="1" ht="16.5" customHeight="1" x14ac:dyDescent="0.15">
      <c r="A78" s="344" t="s">
        <v>78</v>
      </c>
      <c r="B78" s="337">
        <v>103591</v>
      </c>
      <c r="C78" s="332">
        <v>49840</v>
      </c>
      <c r="D78" s="332">
        <v>53751</v>
      </c>
      <c r="E78" s="337">
        <v>8228</v>
      </c>
      <c r="F78" s="332">
        <v>3913</v>
      </c>
      <c r="G78" s="332">
        <v>4315</v>
      </c>
      <c r="H78" s="337">
        <v>21461</v>
      </c>
      <c r="I78" s="332">
        <v>10065</v>
      </c>
      <c r="J78" s="332">
        <v>11396</v>
      </c>
      <c r="K78" s="337">
        <v>16416</v>
      </c>
      <c r="L78" s="332">
        <v>7422</v>
      </c>
      <c r="M78" s="332">
        <v>8994</v>
      </c>
      <c r="N78" s="337">
        <v>33822</v>
      </c>
      <c r="O78" s="332">
        <v>16058</v>
      </c>
      <c r="P78" s="332">
        <v>17764</v>
      </c>
      <c r="Q78" s="337">
        <v>23664</v>
      </c>
      <c r="R78" s="332">
        <v>12382</v>
      </c>
      <c r="S78" s="338">
        <v>11282</v>
      </c>
    </row>
    <row r="79" spans="1:19" ht="16.5" customHeight="1" x14ac:dyDescent="0.15">
      <c r="A79" s="340" t="s">
        <v>197</v>
      </c>
      <c r="B79" s="341">
        <v>20822</v>
      </c>
      <c r="C79" s="342">
        <v>10258</v>
      </c>
      <c r="D79" s="342">
        <v>10564</v>
      </c>
      <c r="E79" s="341">
        <v>1515</v>
      </c>
      <c r="F79" s="342">
        <v>741</v>
      </c>
      <c r="G79" s="342">
        <v>774</v>
      </c>
      <c r="H79" s="341">
        <v>4350</v>
      </c>
      <c r="I79" s="342">
        <v>2036</v>
      </c>
      <c r="J79" s="342">
        <v>2314</v>
      </c>
      <c r="K79" s="341">
        <v>3160</v>
      </c>
      <c r="L79" s="342">
        <v>1417</v>
      </c>
      <c r="M79" s="342">
        <v>1743</v>
      </c>
      <c r="N79" s="341">
        <v>6705</v>
      </c>
      <c r="O79" s="342">
        <v>3248</v>
      </c>
      <c r="P79" s="342">
        <v>3457</v>
      </c>
      <c r="Q79" s="341">
        <v>5092</v>
      </c>
      <c r="R79" s="342">
        <v>2816</v>
      </c>
      <c r="S79" s="343">
        <v>2276</v>
      </c>
    </row>
    <row r="80" spans="1:19" ht="16.5" customHeight="1" x14ac:dyDescent="0.15">
      <c r="A80" s="340" t="s">
        <v>145</v>
      </c>
      <c r="B80" s="341">
        <v>21188</v>
      </c>
      <c r="C80" s="342">
        <v>10266</v>
      </c>
      <c r="D80" s="342">
        <v>10922</v>
      </c>
      <c r="E80" s="341">
        <v>1644</v>
      </c>
      <c r="F80" s="342">
        <v>791</v>
      </c>
      <c r="G80" s="342">
        <v>853</v>
      </c>
      <c r="H80" s="341">
        <v>4366</v>
      </c>
      <c r="I80" s="342">
        <v>2099</v>
      </c>
      <c r="J80" s="342">
        <v>2267</v>
      </c>
      <c r="K80" s="341">
        <v>3258</v>
      </c>
      <c r="L80" s="342">
        <v>1458</v>
      </c>
      <c r="M80" s="342">
        <v>1800</v>
      </c>
      <c r="N80" s="341">
        <v>6957</v>
      </c>
      <c r="O80" s="342">
        <v>3344</v>
      </c>
      <c r="P80" s="342">
        <v>3613</v>
      </c>
      <c r="Q80" s="341">
        <v>4963</v>
      </c>
      <c r="R80" s="342">
        <v>2574</v>
      </c>
      <c r="S80" s="343">
        <v>2389</v>
      </c>
    </row>
    <row r="81" spans="1:19" ht="16.5" customHeight="1" x14ac:dyDescent="0.15">
      <c r="A81" s="340" t="s">
        <v>146</v>
      </c>
      <c r="B81" s="341">
        <v>22878</v>
      </c>
      <c r="C81" s="342">
        <v>10959</v>
      </c>
      <c r="D81" s="342">
        <v>11919</v>
      </c>
      <c r="E81" s="341">
        <v>1823</v>
      </c>
      <c r="F81" s="342">
        <v>847</v>
      </c>
      <c r="G81" s="342">
        <v>976</v>
      </c>
      <c r="H81" s="341">
        <v>4746</v>
      </c>
      <c r="I81" s="342">
        <v>2257</v>
      </c>
      <c r="J81" s="342">
        <v>2489</v>
      </c>
      <c r="K81" s="341">
        <v>3577</v>
      </c>
      <c r="L81" s="342">
        <v>1598</v>
      </c>
      <c r="M81" s="342">
        <v>1979</v>
      </c>
      <c r="N81" s="341">
        <v>7507</v>
      </c>
      <c r="O81" s="342">
        <v>3551</v>
      </c>
      <c r="P81" s="342">
        <v>3956</v>
      </c>
      <c r="Q81" s="341">
        <v>5225</v>
      </c>
      <c r="R81" s="342">
        <v>2706</v>
      </c>
      <c r="S81" s="343">
        <v>2519</v>
      </c>
    </row>
    <row r="82" spans="1:19" ht="16.5" customHeight="1" x14ac:dyDescent="0.15">
      <c r="A82" s="340" t="s">
        <v>196</v>
      </c>
      <c r="B82" s="341">
        <v>20488</v>
      </c>
      <c r="C82" s="342">
        <v>9715</v>
      </c>
      <c r="D82" s="342">
        <v>10773</v>
      </c>
      <c r="E82" s="341">
        <v>1656</v>
      </c>
      <c r="F82" s="342">
        <v>787</v>
      </c>
      <c r="G82" s="342">
        <v>869</v>
      </c>
      <c r="H82" s="341">
        <v>4196</v>
      </c>
      <c r="I82" s="342">
        <v>1934</v>
      </c>
      <c r="J82" s="342">
        <v>2262</v>
      </c>
      <c r="K82" s="341">
        <v>3368</v>
      </c>
      <c r="L82" s="342">
        <v>1530</v>
      </c>
      <c r="M82" s="342">
        <v>1838</v>
      </c>
      <c r="N82" s="341">
        <v>6825</v>
      </c>
      <c r="O82" s="342">
        <v>3199</v>
      </c>
      <c r="P82" s="342">
        <v>3626</v>
      </c>
      <c r="Q82" s="341">
        <v>4443</v>
      </c>
      <c r="R82" s="342">
        <v>2265</v>
      </c>
      <c r="S82" s="343">
        <v>2178</v>
      </c>
    </row>
    <row r="83" spans="1:19" ht="16.5" customHeight="1" x14ac:dyDescent="0.15">
      <c r="A83" s="340" t="s">
        <v>177</v>
      </c>
      <c r="B83" s="341">
        <v>18215</v>
      </c>
      <c r="C83" s="342">
        <v>8642</v>
      </c>
      <c r="D83" s="342">
        <v>9573</v>
      </c>
      <c r="E83" s="341">
        <v>1590</v>
      </c>
      <c r="F83" s="342">
        <v>747</v>
      </c>
      <c r="G83" s="342">
        <v>843</v>
      </c>
      <c r="H83" s="341">
        <v>3803</v>
      </c>
      <c r="I83" s="342">
        <v>1739</v>
      </c>
      <c r="J83" s="342">
        <v>2064</v>
      </c>
      <c r="K83" s="341">
        <v>3053</v>
      </c>
      <c r="L83" s="342">
        <v>1419</v>
      </c>
      <c r="M83" s="342">
        <v>1634</v>
      </c>
      <c r="N83" s="341">
        <v>5828</v>
      </c>
      <c r="O83" s="342">
        <v>2716</v>
      </c>
      <c r="P83" s="342">
        <v>3112</v>
      </c>
      <c r="Q83" s="341">
        <v>3941</v>
      </c>
      <c r="R83" s="342">
        <v>2021</v>
      </c>
      <c r="S83" s="343">
        <v>1920</v>
      </c>
    </row>
    <row r="84" spans="1:19" s="339" customFormat="1" ht="16.5" customHeight="1" x14ac:dyDescent="0.15">
      <c r="A84" s="344" t="s">
        <v>83</v>
      </c>
      <c r="B84" s="337">
        <v>73741</v>
      </c>
      <c r="C84" s="332">
        <v>34760</v>
      </c>
      <c r="D84" s="332">
        <v>38981</v>
      </c>
      <c r="E84" s="337">
        <v>7009</v>
      </c>
      <c r="F84" s="332">
        <v>3267</v>
      </c>
      <c r="G84" s="332">
        <v>3742</v>
      </c>
      <c r="H84" s="337">
        <v>15353</v>
      </c>
      <c r="I84" s="332">
        <v>7179</v>
      </c>
      <c r="J84" s="332">
        <v>8174</v>
      </c>
      <c r="K84" s="337">
        <v>12926</v>
      </c>
      <c r="L84" s="332">
        <v>5916</v>
      </c>
      <c r="M84" s="332">
        <v>7010</v>
      </c>
      <c r="N84" s="337">
        <v>23972</v>
      </c>
      <c r="O84" s="332">
        <v>11323</v>
      </c>
      <c r="P84" s="332">
        <v>12649</v>
      </c>
      <c r="Q84" s="337">
        <v>14481</v>
      </c>
      <c r="R84" s="332">
        <v>7075</v>
      </c>
      <c r="S84" s="338">
        <v>7406</v>
      </c>
    </row>
    <row r="85" spans="1:19" ht="16.5" customHeight="1" x14ac:dyDescent="0.15">
      <c r="A85" s="340" t="s">
        <v>189</v>
      </c>
      <c r="B85" s="341">
        <v>17824</v>
      </c>
      <c r="C85" s="342">
        <v>8495</v>
      </c>
      <c r="D85" s="342">
        <v>9329</v>
      </c>
      <c r="E85" s="341">
        <v>1626</v>
      </c>
      <c r="F85" s="342">
        <v>773</v>
      </c>
      <c r="G85" s="342">
        <v>853</v>
      </c>
      <c r="H85" s="341">
        <v>3720</v>
      </c>
      <c r="I85" s="342">
        <v>1760</v>
      </c>
      <c r="J85" s="342">
        <v>1960</v>
      </c>
      <c r="K85" s="341">
        <v>3070</v>
      </c>
      <c r="L85" s="342">
        <v>1412</v>
      </c>
      <c r="M85" s="342">
        <v>1658</v>
      </c>
      <c r="N85" s="341">
        <v>5773</v>
      </c>
      <c r="O85" s="342">
        <v>2754</v>
      </c>
      <c r="P85" s="342">
        <v>3019</v>
      </c>
      <c r="Q85" s="341">
        <v>3635</v>
      </c>
      <c r="R85" s="342">
        <v>1796</v>
      </c>
      <c r="S85" s="343">
        <v>1839</v>
      </c>
    </row>
    <row r="86" spans="1:19" ht="16.5" customHeight="1" x14ac:dyDescent="0.15">
      <c r="A86" s="340" t="s">
        <v>195</v>
      </c>
      <c r="B86" s="341">
        <v>15119</v>
      </c>
      <c r="C86" s="342">
        <v>7276</v>
      </c>
      <c r="D86" s="342">
        <v>7843</v>
      </c>
      <c r="E86" s="341">
        <v>1414</v>
      </c>
      <c r="F86" s="342">
        <v>691</v>
      </c>
      <c r="G86" s="342">
        <v>723</v>
      </c>
      <c r="H86" s="341">
        <v>3154</v>
      </c>
      <c r="I86" s="342">
        <v>1486</v>
      </c>
      <c r="J86" s="342">
        <v>1668</v>
      </c>
      <c r="K86" s="341">
        <v>2665</v>
      </c>
      <c r="L86" s="342">
        <v>1234</v>
      </c>
      <c r="M86" s="342">
        <v>1431</v>
      </c>
      <c r="N86" s="341">
        <v>4865</v>
      </c>
      <c r="O86" s="342">
        <v>2373</v>
      </c>
      <c r="P86" s="342">
        <v>2492</v>
      </c>
      <c r="Q86" s="341">
        <v>3021</v>
      </c>
      <c r="R86" s="342">
        <v>1492</v>
      </c>
      <c r="S86" s="343">
        <v>1529</v>
      </c>
    </row>
    <row r="87" spans="1:19" ht="16.5" customHeight="1" x14ac:dyDescent="0.15">
      <c r="A87" s="340" t="s">
        <v>227</v>
      </c>
      <c r="B87" s="341">
        <v>16056</v>
      </c>
      <c r="C87" s="342">
        <v>7540</v>
      </c>
      <c r="D87" s="342">
        <v>8516</v>
      </c>
      <c r="E87" s="341">
        <v>1583</v>
      </c>
      <c r="F87" s="342">
        <v>717</v>
      </c>
      <c r="G87" s="342">
        <v>866</v>
      </c>
      <c r="H87" s="341">
        <v>3351</v>
      </c>
      <c r="I87" s="342">
        <v>1596</v>
      </c>
      <c r="J87" s="342">
        <v>1755</v>
      </c>
      <c r="K87" s="341">
        <v>2814</v>
      </c>
      <c r="L87" s="342">
        <v>1276</v>
      </c>
      <c r="M87" s="342">
        <v>1538</v>
      </c>
      <c r="N87" s="341">
        <v>5268</v>
      </c>
      <c r="O87" s="342">
        <v>2468</v>
      </c>
      <c r="P87" s="342">
        <v>2800</v>
      </c>
      <c r="Q87" s="341">
        <v>3040</v>
      </c>
      <c r="R87" s="342">
        <v>1483</v>
      </c>
      <c r="S87" s="343">
        <v>1557</v>
      </c>
    </row>
    <row r="88" spans="1:19" ht="16.5" customHeight="1" x14ac:dyDescent="0.15">
      <c r="A88" s="340" t="s">
        <v>190</v>
      </c>
      <c r="B88" s="341">
        <v>13317</v>
      </c>
      <c r="C88" s="342">
        <v>6238</v>
      </c>
      <c r="D88" s="342">
        <v>7079</v>
      </c>
      <c r="E88" s="341">
        <v>1292</v>
      </c>
      <c r="F88" s="342">
        <v>605</v>
      </c>
      <c r="G88" s="342">
        <v>687</v>
      </c>
      <c r="H88" s="341">
        <v>2711</v>
      </c>
      <c r="I88" s="342">
        <v>1241</v>
      </c>
      <c r="J88" s="342">
        <v>1470</v>
      </c>
      <c r="K88" s="341">
        <v>2308</v>
      </c>
      <c r="L88" s="342">
        <v>1055</v>
      </c>
      <c r="M88" s="342">
        <v>1253</v>
      </c>
      <c r="N88" s="341">
        <v>4395</v>
      </c>
      <c r="O88" s="342">
        <v>2062</v>
      </c>
      <c r="P88" s="342">
        <v>2333</v>
      </c>
      <c r="Q88" s="341">
        <v>2611</v>
      </c>
      <c r="R88" s="342">
        <v>1275</v>
      </c>
      <c r="S88" s="343">
        <v>1336</v>
      </c>
    </row>
    <row r="89" spans="1:19" ht="16.5" customHeight="1" x14ac:dyDescent="0.15">
      <c r="A89" s="340" t="s">
        <v>139</v>
      </c>
      <c r="B89" s="341">
        <v>11425</v>
      </c>
      <c r="C89" s="342">
        <v>5211</v>
      </c>
      <c r="D89" s="342">
        <v>6214</v>
      </c>
      <c r="E89" s="341">
        <v>1094</v>
      </c>
      <c r="F89" s="342">
        <v>481</v>
      </c>
      <c r="G89" s="342">
        <v>613</v>
      </c>
      <c r="H89" s="341">
        <v>2417</v>
      </c>
      <c r="I89" s="342">
        <v>1096</v>
      </c>
      <c r="J89" s="342">
        <v>1321</v>
      </c>
      <c r="K89" s="341">
        <v>2069</v>
      </c>
      <c r="L89" s="342">
        <v>939</v>
      </c>
      <c r="M89" s="342">
        <v>1130</v>
      </c>
      <c r="N89" s="341">
        <v>3671</v>
      </c>
      <c r="O89" s="342">
        <v>1666</v>
      </c>
      <c r="P89" s="342">
        <v>2005</v>
      </c>
      <c r="Q89" s="341">
        <v>2174</v>
      </c>
      <c r="R89" s="342">
        <v>1029</v>
      </c>
      <c r="S89" s="343">
        <v>1145</v>
      </c>
    </row>
    <row r="90" spans="1:19" s="339" customFormat="1" ht="13.5" customHeight="1" x14ac:dyDescent="0.15">
      <c r="A90" s="344" t="s">
        <v>91</v>
      </c>
      <c r="B90" s="337">
        <v>55443</v>
      </c>
      <c r="C90" s="332">
        <v>25062</v>
      </c>
      <c r="D90" s="332">
        <v>30381</v>
      </c>
      <c r="E90" s="337">
        <v>5733</v>
      </c>
      <c r="F90" s="332">
        <v>2555</v>
      </c>
      <c r="G90" s="332">
        <v>3178</v>
      </c>
      <c r="H90" s="337">
        <v>11494</v>
      </c>
      <c r="I90" s="332">
        <v>5209</v>
      </c>
      <c r="J90" s="332">
        <v>6285</v>
      </c>
      <c r="K90" s="337">
        <v>10342</v>
      </c>
      <c r="L90" s="332">
        <v>4558</v>
      </c>
      <c r="M90" s="332">
        <v>5784</v>
      </c>
      <c r="N90" s="337">
        <v>17808</v>
      </c>
      <c r="O90" s="332">
        <v>8193</v>
      </c>
      <c r="P90" s="332">
        <v>9615</v>
      </c>
      <c r="Q90" s="337">
        <v>10066</v>
      </c>
      <c r="R90" s="332">
        <v>4547</v>
      </c>
      <c r="S90" s="338">
        <v>5519</v>
      </c>
    </row>
    <row r="91" spans="1:19" ht="13.5" customHeight="1" x14ac:dyDescent="0.15">
      <c r="A91" s="340" t="s">
        <v>192</v>
      </c>
      <c r="B91" s="341">
        <v>12828</v>
      </c>
      <c r="C91" s="342">
        <v>5865</v>
      </c>
      <c r="D91" s="342">
        <v>6963</v>
      </c>
      <c r="E91" s="341">
        <v>1257</v>
      </c>
      <c r="F91" s="342">
        <v>557</v>
      </c>
      <c r="G91" s="342">
        <v>700</v>
      </c>
      <c r="H91" s="341">
        <v>2680</v>
      </c>
      <c r="I91" s="342">
        <v>1236</v>
      </c>
      <c r="J91" s="342">
        <v>1444</v>
      </c>
      <c r="K91" s="341">
        <v>2418</v>
      </c>
      <c r="L91" s="342">
        <v>1075</v>
      </c>
      <c r="M91" s="342">
        <v>1343</v>
      </c>
      <c r="N91" s="341">
        <v>4144</v>
      </c>
      <c r="O91" s="342">
        <v>1912</v>
      </c>
      <c r="P91" s="342">
        <v>2232</v>
      </c>
      <c r="Q91" s="341">
        <v>2329</v>
      </c>
      <c r="R91" s="342">
        <v>1085</v>
      </c>
      <c r="S91" s="343">
        <v>1244</v>
      </c>
    </row>
    <row r="92" spans="1:19" ht="13.5" customHeight="1" x14ac:dyDescent="0.15">
      <c r="A92" s="340" t="s">
        <v>170</v>
      </c>
      <c r="B92" s="341">
        <v>10352</v>
      </c>
      <c r="C92" s="342">
        <v>4720</v>
      </c>
      <c r="D92" s="342">
        <v>5632</v>
      </c>
      <c r="E92" s="341">
        <v>1065</v>
      </c>
      <c r="F92" s="342">
        <v>506</v>
      </c>
      <c r="G92" s="342">
        <v>559</v>
      </c>
      <c r="H92" s="341">
        <v>2145</v>
      </c>
      <c r="I92" s="342">
        <v>973</v>
      </c>
      <c r="J92" s="342">
        <v>1172</v>
      </c>
      <c r="K92" s="341">
        <v>1879</v>
      </c>
      <c r="L92" s="342">
        <v>827</v>
      </c>
      <c r="M92" s="342">
        <v>1052</v>
      </c>
      <c r="N92" s="341">
        <v>3360</v>
      </c>
      <c r="O92" s="342">
        <v>1542</v>
      </c>
      <c r="P92" s="342">
        <v>1818</v>
      </c>
      <c r="Q92" s="341">
        <v>1903</v>
      </c>
      <c r="R92" s="342">
        <v>872</v>
      </c>
      <c r="S92" s="343">
        <v>1031</v>
      </c>
    </row>
    <row r="93" spans="1:19" ht="13.5" customHeight="1" x14ac:dyDescent="0.15">
      <c r="A93" s="340" t="s">
        <v>169</v>
      </c>
      <c r="B93" s="341">
        <v>10800</v>
      </c>
      <c r="C93" s="342">
        <v>4915</v>
      </c>
      <c r="D93" s="342">
        <v>5885</v>
      </c>
      <c r="E93" s="341">
        <v>1119</v>
      </c>
      <c r="F93" s="342">
        <v>501</v>
      </c>
      <c r="G93" s="342">
        <v>618</v>
      </c>
      <c r="H93" s="341">
        <v>2293</v>
      </c>
      <c r="I93" s="342">
        <v>1044</v>
      </c>
      <c r="J93" s="342">
        <v>1249</v>
      </c>
      <c r="K93" s="341">
        <v>1974</v>
      </c>
      <c r="L93" s="342">
        <v>876</v>
      </c>
      <c r="M93" s="342">
        <v>1098</v>
      </c>
      <c r="N93" s="341">
        <v>3484</v>
      </c>
      <c r="O93" s="342">
        <v>1638</v>
      </c>
      <c r="P93" s="342">
        <v>1846</v>
      </c>
      <c r="Q93" s="341">
        <v>1930</v>
      </c>
      <c r="R93" s="342">
        <v>856</v>
      </c>
      <c r="S93" s="343">
        <v>1074</v>
      </c>
    </row>
    <row r="94" spans="1:19" ht="13.5" customHeight="1" x14ac:dyDescent="0.15">
      <c r="A94" s="340" t="s">
        <v>166</v>
      </c>
      <c r="B94" s="341">
        <v>11210</v>
      </c>
      <c r="C94" s="342">
        <v>4980</v>
      </c>
      <c r="D94" s="342">
        <v>6230</v>
      </c>
      <c r="E94" s="341">
        <v>1192</v>
      </c>
      <c r="F94" s="342">
        <v>523</v>
      </c>
      <c r="G94" s="342">
        <v>669</v>
      </c>
      <c r="H94" s="341">
        <v>2270</v>
      </c>
      <c r="I94" s="342">
        <v>997</v>
      </c>
      <c r="J94" s="342">
        <v>1273</v>
      </c>
      <c r="K94" s="341">
        <v>2139</v>
      </c>
      <c r="L94" s="342">
        <v>949</v>
      </c>
      <c r="M94" s="342">
        <v>1190</v>
      </c>
      <c r="N94" s="341">
        <v>3574</v>
      </c>
      <c r="O94" s="342">
        <v>1620</v>
      </c>
      <c r="P94" s="342">
        <v>1954</v>
      </c>
      <c r="Q94" s="341">
        <v>2035</v>
      </c>
      <c r="R94" s="342">
        <v>891</v>
      </c>
      <c r="S94" s="343">
        <v>1144</v>
      </c>
    </row>
    <row r="95" spans="1:19" ht="13.5" customHeight="1" x14ac:dyDescent="0.15">
      <c r="A95" s="340" t="s">
        <v>191</v>
      </c>
      <c r="B95" s="341">
        <v>10253</v>
      </c>
      <c r="C95" s="342">
        <v>4582</v>
      </c>
      <c r="D95" s="342">
        <v>5671</v>
      </c>
      <c r="E95" s="341">
        <v>1100</v>
      </c>
      <c r="F95" s="342">
        <v>468</v>
      </c>
      <c r="G95" s="342">
        <v>632</v>
      </c>
      <c r="H95" s="341">
        <v>2106</v>
      </c>
      <c r="I95" s="342">
        <v>959</v>
      </c>
      <c r="J95" s="342">
        <v>1147</v>
      </c>
      <c r="K95" s="341">
        <v>1932</v>
      </c>
      <c r="L95" s="342">
        <v>831</v>
      </c>
      <c r="M95" s="342">
        <v>1101</v>
      </c>
      <c r="N95" s="341">
        <v>3246</v>
      </c>
      <c r="O95" s="342">
        <v>1481</v>
      </c>
      <c r="P95" s="342">
        <v>1765</v>
      </c>
      <c r="Q95" s="341">
        <v>1869</v>
      </c>
      <c r="R95" s="342">
        <v>843</v>
      </c>
      <c r="S95" s="343">
        <v>1026</v>
      </c>
    </row>
    <row r="96" spans="1:19" s="339" customFormat="1" ht="13.5" customHeight="1" x14ac:dyDescent="0.15">
      <c r="A96" s="344" t="s">
        <v>94</v>
      </c>
      <c r="B96" s="337">
        <v>40626</v>
      </c>
      <c r="C96" s="332">
        <v>17611</v>
      </c>
      <c r="D96" s="332">
        <v>23015</v>
      </c>
      <c r="E96" s="337">
        <v>4485</v>
      </c>
      <c r="F96" s="332">
        <v>1956</v>
      </c>
      <c r="G96" s="332">
        <v>2529</v>
      </c>
      <c r="H96" s="337">
        <v>8417</v>
      </c>
      <c r="I96" s="332">
        <v>3663</v>
      </c>
      <c r="J96" s="332">
        <v>4754</v>
      </c>
      <c r="K96" s="337">
        <v>7665</v>
      </c>
      <c r="L96" s="332">
        <v>3383</v>
      </c>
      <c r="M96" s="332">
        <v>4282</v>
      </c>
      <c r="N96" s="337">
        <v>12708</v>
      </c>
      <c r="O96" s="332">
        <v>5481</v>
      </c>
      <c r="P96" s="332">
        <v>7227</v>
      </c>
      <c r="Q96" s="337">
        <v>7351</v>
      </c>
      <c r="R96" s="332">
        <v>3128</v>
      </c>
      <c r="S96" s="338">
        <v>4223</v>
      </c>
    </row>
    <row r="97" spans="1:19" ht="13.5" customHeight="1" x14ac:dyDescent="0.15">
      <c r="A97" s="340" t="s">
        <v>168</v>
      </c>
      <c r="B97" s="341">
        <v>10785</v>
      </c>
      <c r="C97" s="342">
        <v>4669</v>
      </c>
      <c r="D97" s="342">
        <v>6116</v>
      </c>
      <c r="E97" s="341">
        <v>1136</v>
      </c>
      <c r="F97" s="342">
        <v>499</v>
      </c>
      <c r="G97" s="342">
        <v>637</v>
      </c>
      <c r="H97" s="341">
        <v>2270</v>
      </c>
      <c r="I97" s="342">
        <v>977</v>
      </c>
      <c r="J97" s="342">
        <v>1293</v>
      </c>
      <c r="K97" s="341">
        <v>2046</v>
      </c>
      <c r="L97" s="342">
        <v>892</v>
      </c>
      <c r="M97" s="342">
        <v>1154</v>
      </c>
      <c r="N97" s="341">
        <v>3358</v>
      </c>
      <c r="O97" s="342">
        <v>1456</v>
      </c>
      <c r="P97" s="342">
        <v>1902</v>
      </c>
      <c r="Q97" s="341">
        <v>1975</v>
      </c>
      <c r="R97" s="342">
        <v>845</v>
      </c>
      <c r="S97" s="343">
        <v>1130</v>
      </c>
    </row>
    <row r="98" spans="1:19" ht="13.5" customHeight="1" x14ac:dyDescent="0.15">
      <c r="A98" s="340" t="s">
        <v>228</v>
      </c>
      <c r="B98" s="341">
        <v>8494</v>
      </c>
      <c r="C98" s="342">
        <v>3841</v>
      </c>
      <c r="D98" s="342">
        <v>4653</v>
      </c>
      <c r="E98" s="341">
        <v>904</v>
      </c>
      <c r="F98" s="342">
        <v>373</v>
      </c>
      <c r="G98" s="342">
        <v>531</v>
      </c>
      <c r="H98" s="341">
        <v>1735</v>
      </c>
      <c r="I98" s="342">
        <v>780</v>
      </c>
      <c r="J98" s="342">
        <v>955</v>
      </c>
      <c r="K98" s="341">
        <v>1598</v>
      </c>
      <c r="L98" s="342">
        <v>727</v>
      </c>
      <c r="M98" s="342">
        <v>871</v>
      </c>
      <c r="N98" s="341">
        <v>2686</v>
      </c>
      <c r="O98" s="342">
        <v>1245</v>
      </c>
      <c r="P98" s="342">
        <v>1441</v>
      </c>
      <c r="Q98" s="341">
        <v>1571</v>
      </c>
      <c r="R98" s="342">
        <v>716</v>
      </c>
      <c r="S98" s="343">
        <v>855</v>
      </c>
    </row>
    <row r="99" spans="1:19" ht="13.5" customHeight="1" x14ac:dyDescent="0.15">
      <c r="A99" s="340" t="s">
        <v>165</v>
      </c>
      <c r="B99" s="341">
        <v>7449</v>
      </c>
      <c r="C99" s="342">
        <v>3231</v>
      </c>
      <c r="D99" s="342">
        <v>4218</v>
      </c>
      <c r="E99" s="341">
        <v>862</v>
      </c>
      <c r="F99" s="342">
        <v>374</v>
      </c>
      <c r="G99" s="342">
        <v>488</v>
      </c>
      <c r="H99" s="341">
        <v>1537</v>
      </c>
      <c r="I99" s="342">
        <v>673</v>
      </c>
      <c r="J99" s="342">
        <v>864</v>
      </c>
      <c r="K99" s="341">
        <v>1405</v>
      </c>
      <c r="L99" s="342">
        <v>634</v>
      </c>
      <c r="M99" s="342">
        <v>771</v>
      </c>
      <c r="N99" s="341">
        <v>2325</v>
      </c>
      <c r="O99" s="342">
        <v>974</v>
      </c>
      <c r="P99" s="342">
        <v>1351</v>
      </c>
      <c r="Q99" s="341">
        <v>1320</v>
      </c>
      <c r="R99" s="342">
        <v>576</v>
      </c>
      <c r="S99" s="343">
        <v>744</v>
      </c>
    </row>
    <row r="100" spans="1:19" ht="13.5" customHeight="1" x14ac:dyDescent="0.15">
      <c r="A100" s="340" t="s">
        <v>167</v>
      </c>
      <c r="B100" s="341">
        <v>7283</v>
      </c>
      <c r="C100" s="342">
        <v>3105</v>
      </c>
      <c r="D100" s="342">
        <v>4178</v>
      </c>
      <c r="E100" s="341">
        <v>814</v>
      </c>
      <c r="F100" s="342">
        <v>385</v>
      </c>
      <c r="G100" s="342">
        <v>429</v>
      </c>
      <c r="H100" s="341">
        <v>1504</v>
      </c>
      <c r="I100" s="342">
        <v>634</v>
      </c>
      <c r="J100" s="342">
        <v>870</v>
      </c>
      <c r="K100" s="341">
        <v>1372</v>
      </c>
      <c r="L100" s="342">
        <v>589</v>
      </c>
      <c r="M100" s="342">
        <v>783</v>
      </c>
      <c r="N100" s="341">
        <v>2302</v>
      </c>
      <c r="O100" s="342">
        <v>978</v>
      </c>
      <c r="P100" s="342">
        <v>1324</v>
      </c>
      <c r="Q100" s="341">
        <v>1291</v>
      </c>
      <c r="R100" s="342">
        <v>519</v>
      </c>
      <c r="S100" s="343">
        <v>772</v>
      </c>
    </row>
    <row r="101" spans="1:19" ht="13.5" customHeight="1" x14ac:dyDescent="0.15">
      <c r="A101" s="340" t="s">
        <v>176</v>
      </c>
      <c r="B101" s="341">
        <v>6615</v>
      </c>
      <c r="C101" s="342">
        <v>2765</v>
      </c>
      <c r="D101" s="342">
        <v>3850</v>
      </c>
      <c r="E101" s="341">
        <v>769</v>
      </c>
      <c r="F101" s="342">
        <v>325</v>
      </c>
      <c r="G101" s="342">
        <v>444</v>
      </c>
      <c r="H101" s="341">
        <v>1371</v>
      </c>
      <c r="I101" s="342">
        <v>599</v>
      </c>
      <c r="J101" s="342">
        <v>772</v>
      </c>
      <c r="K101" s="341">
        <v>1244</v>
      </c>
      <c r="L101" s="342">
        <v>541</v>
      </c>
      <c r="M101" s="342">
        <v>703</v>
      </c>
      <c r="N101" s="341">
        <v>2037</v>
      </c>
      <c r="O101" s="342">
        <v>828</v>
      </c>
      <c r="P101" s="342">
        <v>1209</v>
      </c>
      <c r="Q101" s="341">
        <v>1194</v>
      </c>
      <c r="R101" s="342">
        <v>472</v>
      </c>
      <c r="S101" s="343">
        <v>722</v>
      </c>
    </row>
    <row r="102" spans="1:19" s="339" customFormat="1" ht="13.5" customHeight="1" x14ac:dyDescent="0.15">
      <c r="A102" s="344" t="s">
        <v>100</v>
      </c>
      <c r="B102" s="337">
        <v>31601</v>
      </c>
      <c r="C102" s="332">
        <v>12425</v>
      </c>
      <c r="D102" s="332">
        <v>19176</v>
      </c>
      <c r="E102" s="337">
        <v>3729</v>
      </c>
      <c r="F102" s="332">
        <v>1607</v>
      </c>
      <c r="G102" s="332">
        <v>2122</v>
      </c>
      <c r="H102" s="337">
        <v>6346</v>
      </c>
      <c r="I102" s="332">
        <v>2479</v>
      </c>
      <c r="J102" s="332">
        <v>3867</v>
      </c>
      <c r="K102" s="337">
        <v>5834</v>
      </c>
      <c r="L102" s="332">
        <v>2432</v>
      </c>
      <c r="M102" s="332">
        <v>3402</v>
      </c>
      <c r="N102" s="337">
        <v>9787</v>
      </c>
      <c r="O102" s="332">
        <v>3876</v>
      </c>
      <c r="P102" s="332">
        <v>5911</v>
      </c>
      <c r="Q102" s="337">
        <v>5905</v>
      </c>
      <c r="R102" s="332">
        <v>2031</v>
      </c>
      <c r="S102" s="338">
        <v>3874</v>
      </c>
    </row>
    <row r="103" spans="1:19" ht="13.5" customHeight="1" x14ac:dyDescent="0.15">
      <c r="A103" s="340" t="s">
        <v>163</v>
      </c>
      <c r="B103" s="341">
        <v>8966</v>
      </c>
      <c r="C103" s="342">
        <v>3775</v>
      </c>
      <c r="D103" s="342">
        <v>5191</v>
      </c>
      <c r="E103" s="341">
        <v>1033</v>
      </c>
      <c r="F103" s="342">
        <v>452</v>
      </c>
      <c r="G103" s="342">
        <v>581</v>
      </c>
      <c r="H103" s="341">
        <v>1797</v>
      </c>
      <c r="I103" s="342">
        <v>729</v>
      </c>
      <c r="J103" s="342">
        <v>1068</v>
      </c>
      <c r="K103" s="341">
        <v>1642</v>
      </c>
      <c r="L103" s="342">
        <v>728</v>
      </c>
      <c r="M103" s="342">
        <v>914</v>
      </c>
      <c r="N103" s="341">
        <v>2859</v>
      </c>
      <c r="O103" s="342">
        <v>1236</v>
      </c>
      <c r="P103" s="342">
        <v>1623</v>
      </c>
      <c r="Q103" s="341">
        <v>1635</v>
      </c>
      <c r="R103" s="342">
        <v>630</v>
      </c>
      <c r="S103" s="343">
        <v>1005</v>
      </c>
    </row>
    <row r="104" spans="1:19" ht="13.5" customHeight="1" x14ac:dyDescent="0.15">
      <c r="A104" s="340" t="s">
        <v>162</v>
      </c>
      <c r="B104" s="341">
        <v>6918</v>
      </c>
      <c r="C104" s="342">
        <v>2725</v>
      </c>
      <c r="D104" s="342">
        <v>4193</v>
      </c>
      <c r="E104" s="341">
        <v>826</v>
      </c>
      <c r="F104" s="342">
        <v>345</v>
      </c>
      <c r="G104" s="342">
        <v>481</v>
      </c>
      <c r="H104" s="341">
        <v>1389</v>
      </c>
      <c r="I104" s="342">
        <v>563</v>
      </c>
      <c r="J104" s="342">
        <v>826</v>
      </c>
      <c r="K104" s="341">
        <v>1270</v>
      </c>
      <c r="L104" s="342">
        <v>519</v>
      </c>
      <c r="M104" s="342">
        <v>751</v>
      </c>
      <c r="N104" s="341">
        <v>2090</v>
      </c>
      <c r="O104" s="342">
        <v>831</v>
      </c>
      <c r="P104" s="342">
        <v>1259</v>
      </c>
      <c r="Q104" s="341">
        <v>1343</v>
      </c>
      <c r="R104" s="342">
        <v>467</v>
      </c>
      <c r="S104" s="343">
        <v>876</v>
      </c>
    </row>
    <row r="105" spans="1:19" ht="13.5" customHeight="1" x14ac:dyDescent="0.15">
      <c r="A105" s="340" t="s">
        <v>160</v>
      </c>
      <c r="B105" s="341">
        <v>5644</v>
      </c>
      <c r="C105" s="342">
        <v>2145</v>
      </c>
      <c r="D105" s="342">
        <v>3499</v>
      </c>
      <c r="E105" s="341">
        <v>691</v>
      </c>
      <c r="F105" s="342">
        <v>290</v>
      </c>
      <c r="G105" s="342">
        <v>401</v>
      </c>
      <c r="H105" s="341">
        <v>1101</v>
      </c>
      <c r="I105" s="342">
        <v>427</v>
      </c>
      <c r="J105" s="342">
        <v>674</v>
      </c>
      <c r="K105" s="341">
        <v>1046</v>
      </c>
      <c r="L105" s="342">
        <v>423</v>
      </c>
      <c r="M105" s="342">
        <v>623</v>
      </c>
      <c r="N105" s="341">
        <v>1745</v>
      </c>
      <c r="O105" s="342">
        <v>653</v>
      </c>
      <c r="P105" s="342">
        <v>1092</v>
      </c>
      <c r="Q105" s="341">
        <v>1061</v>
      </c>
      <c r="R105" s="342">
        <v>352</v>
      </c>
      <c r="S105" s="343">
        <v>709</v>
      </c>
    </row>
    <row r="106" spans="1:19" ht="13.5" customHeight="1" x14ac:dyDescent="0.15">
      <c r="A106" s="340" t="s">
        <v>161</v>
      </c>
      <c r="B106" s="341">
        <v>5356</v>
      </c>
      <c r="C106" s="342">
        <v>2045</v>
      </c>
      <c r="D106" s="342">
        <v>3311</v>
      </c>
      <c r="E106" s="341">
        <v>637</v>
      </c>
      <c r="F106" s="342">
        <v>281</v>
      </c>
      <c r="G106" s="342">
        <v>356</v>
      </c>
      <c r="H106" s="341">
        <v>1105</v>
      </c>
      <c r="I106" s="342">
        <v>418</v>
      </c>
      <c r="J106" s="342">
        <v>687</v>
      </c>
      <c r="K106" s="341">
        <v>1007</v>
      </c>
      <c r="L106" s="342">
        <v>418</v>
      </c>
      <c r="M106" s="342">
        <v>589</v>
      </c>
      <c r="N106" s="341">
        <v>1637</v>
      </c>
      <c r="O106" s="342">
        <v>630</v>
      </c>
      <c r="P106" s="342">
        <v>1007</v>
      </c>
      <c r="Q106" s="341">
        <v>970</v>
      </c>
      <c r="R106" s="342">
        <v>298</v>
      </c>
      <c r="S106" s="343">
        <v>672</v>
      </c>
    </row>
    <row r="107" spans="1:19" ht="13.5" customHeight="1" x14ac:dyDescent="0.15">
      <c r="A107" s="340" t="s">
        <v>155</v>
      </c>
      <c r="B107" s="341">
        <v>4717</v>
      </c>
      <c r="C107" s="342">
        <v>1735</v>
      </c>
      <c r="D107" s="342">
        <v>2982</v>
      </c>
      <c r="E107" s="341">
        <v>542</v>
      </c>
      <c r="F107" s="342">
        <v>239</v>
      </c>
      <c r="G107" s="342">
        <v>303</v>
      </c>
      <c r="H107" s="341">
        <v>954</v>
      </c>
      <c r="I107" s="342">
        <v>342</v>
      </c>
      <c r="J107" s="342">
        <v>612</v>
      </c>
      <c r="K107" s="341">
        <v>869</v>
      </c>
      <c r="L107" s="342">
        <v>344</v>
      </c>
      <c r="M107" s="342">
        <v>525</v>
      </c>
      <c r="N107" s="341">
        <v>1456</v>
      </c>
      <c r="O107" s="342">
        <v>526</v>
      </c>
      <c r="P107" s="342">
        <v>930</v>
      </c>
      <c r="Q107" s="341">
        <v>896</v>
      </c>
      <c r="R107" s="342">
        <v>284</v>
      </c>
      <c r="S107" s="343">
        <v>612</v>
      </c>
    </row>
    <row r="108" spans="1:19" s="339" customFormat="1" ht="13.5" customHeight="1" x14ac:dyDescent="0.15">
      <c r="A108" s="344" t="s">
        <v>107</v>
      </c>
      <c r="B108" s="337">
        <v>15081</v>
      </c>
      <c r="C108" s="332">
        <v>4830</v>
      </c>
      <c r="D108" s="332">
        <v>10251</v>
      </c>
      <c r="E108" s="337">
        <v>1720</v>
      </c>
      <c r="F108" s="332">
        <v>701</v>
      </c>
      <c r="G108" s="332">
        <v>1019</v>
      </c>
      <c r="H108" s="337">
        <v>3054</v>
      </c>
      <c r="I108" s="332">
        <v>1012</v>
      </c>
      <c r="J108" s="332">
        <v>2042</v>
      </c>
      <c r="K108" s="337">
        <v>2772</v>
      </c>
      <c r="L108" s="332">
        <v>887</v>
      </c>
      <c r="M108" s="332">
        <v>1885</v>
      </c>
      <c r="N108" s="337">
        <v>4584</v>
      </c>
      <c r="O108" s="332">
        <v>1448</v>
      </c>
      <c r="P108" s="332">
        <v>3136</v>
      </c>
      <c r="Q108" s="337">
        <v>2951</v>
      </c>
      <c r="R108" s="332">
        <v>782</v>
      </c>
      <c r="S108" s="338">
        <v>2169</v>
      </c>
    </row>
    <row r="109" spans="1:19" ht="13.5" customHeight="1" x14ac:dyDescent="0.15">
      <c r="A109" s="340" t="s">
        <v>153</v>
      </c>
      <c r="B109" s="341">
        <v>4155</v>
      </c>
      <c r="C109" s="342">
        <v>1467</v>
      </c>
      <c r="D109" s="342">
        <v>2688</v>
      </c>
      <c r="E109" s="341">
        <v>474</v>
      </c>
      <c r="F109" s="342">
        <v>206</v>
      </c>
      <c r="G109" s="342">
        <v>268</v>
      </c>
      <c r="H109" s="341">
        <v>821</v>
      </c>
      <c r="I109" s="342">
        <v>298</v>
      </c>
      <c r="J109" s="342">
        <v>523</v>
      </c>
      <c r="K109" s="341">
        <v>770</v>
      </c>
      <c r="L109" s="342">
        <v>250</v>
      </c>
      <c r="M109" s="342">
        <v>520</v>
      </c>
      <c r="N109" s="341">
        <v>1247</v>
      </c>
      <c r="O109" s="342">
        <v>460</v>
      </c>
      <c r="P109" s="342">
        <v>787</v>
      </c>
      <c r="Q109" s="341">
        <v>843</v>
      </c>
      <c r="R109" s="342">
        <v>253</v>
      </c>
      <c r="S109" s="343">
        <v>590</v>
      </c>
    </row>
    <row r="110" spans="1:19" ht="13.5" customHeight="1" x14ac:dyDescent="0.15">
      <c r="A110" s="340" t="s">
        <v>164</v>
      </c>
      <c r="B110" s="341">
        <v>3284</v>
      </c>
      <c r="C110" s="342">
        <v>1080</v>
      </c>
      <c r="D110" s="342">
        <v>2204</v>
      </c>
      <c r="E110" s="341">
        <v>418</v>
      </c>
      <c r="F110" s="342">
        <v>184</v>
      </c>
      <c r="G110" s="342">
        <v>234</v>
      </c>
      <c r="H110" s="341">
        <v>667</v>
      </c>
      <c r="I110" s="342">
        <v>231</v>
      </c>
      <c r="J110" s="342">
        <v>436</v>
      </c>
      <c r="K110" s="341">
        <v>575</v>
      </c>
      <c r="L110" s="342">
        <v>194</v>
      </c>
      <c r="M110" s="342">
        <v>381</v>
      </c>
      <c r="N110" s="341">
        <v>1004</v>
      </c>
      <c r="O110" s="342">
        <v>318</v>
      </c>
      <c r="P110" s="342">
        <v>686</v>
      </c>
      <c r="Q110" s="341">
        <v>620</v>
      </c>
      <c r="R110" s="342">
        <v>153</v>
      </c>
      <c r="S110" s="343">
        <v>467</v>
      </c>
    </row>
    <row r="111" spans="1:19" ht="13.5" customHeight="1" x14ac:dyDescent="0.15">
      <c r="A111" s="340" t="s">
        <v>159</v>
      </c>
      <c r="B111" s="341">
        <v>3068</v>
      </c>
      <c r="C111" s="342">
        <v>962</v>
      </c>
      <c r="D111" s="342">
        <v>2106</v>
      </c>
      <c r="E111" s="341">
        <v>324</v>
      </c>
      <c r="F111" s="342">
        <v>113</v>
      </c>
      <c r="G111" s="342">
        <v>211</v>
      </c>
      <c r="H111" s="341">
        <v>613</v>
      </c>
      <c r="I111" s="342">
        <v>209</v>
      </c>
      <c r="J111" s="342">
        <v>404</v>
      </c>
      <c r="K111" s="341">
        <v>577</v>
      </c>
      <c r="L111" s="342">
        <v>192</v>
      </c>
      <c r="M111" s="342">
        <v>385</v>
      </c>
      <c r="N111" s="341">
        <v>930</v>
      </c>
      <c r="O111" s="342">
        <v>272</v>
      </c>
      <c r="P111" s="342">
        <v>658</v>
      </c>
      <c r="Q111" s="341">
        <v>624</v>
      </c>
      <c r="R111" s="342">
        <v>176</v>
      </c>
      <c r="S111" s="343">
        <v>448</v>
      </c>
    </row>
    <row r="112" spans="1:19" ht="13.5" customHeight="1" x14ac:dyDescent="0.15">
      <c r="A112" s="340" t="s">
        <v>147</v>
      </c>
      <c r="B112" s="341">
        <v>2646</v>
      </c>
      <c r="C112" s="342">
        <v>808</v>
      </c>
      <c r="D112" s="342">
        <v>1838</v>
      </c>
      <c r="E112" s="341">
        <v>298</v>
      </c>
      <c r="F112" s="342">
        <v>119</v>
      </c>
      <c r="G112" s="342">
        <v>179</v>
      </c>
      <c r="H112" s="341">
        <v>517</v>
      </c>
      <c r="I112" s="342">
        <v>159</v>
      </c>
      <c r="J112" s="342">
        <v>358</v>
      </c>
      <c r="K112" s="341">
        <v>480</v>
      </c>
      <c r="L112" s="342">
        <v>154</v>
      </c>
      <c r="M112" s="342">
        <v>326</v>
      </c>
      <c r="N112" s="341">
        <v>819</v>
      </c>
      <c r="O112" s="342">
        <v>238</v>
      </c>
      <c r="P112" s="342">
        <v>581</v>
      </c>
      <c r="Q112" s="341">
        <v>532</v>
      </c>
      <c r="R112" s="342">
        <v>138</v>
      </c>
      <c r="S112" s="343">
        <v>394</v>
      </c>
    </row>
    <row r="113" spans="1:19" ht="13.5" customHeight="1" x14ac:dyDescent="0.15">
      <c r="A113" s="340" t="s">
        <v>157</v>
      </c>
      <c r="B113" s="341">
        <v>1928</v>
      </c>
      <c r="C113" s="342">
        <v>513</v>
      </c>
      <c r="D113" s="342">
        <v>1415</v>
      </c>
      <c r="E113" s="341">
        <v>206</v>
      </c>
      <c r="F113" s="342">
        <v>79</v>
      </c>
      <c r="G113" s="342">
        <v>127</v>
      </c>
      <c r="H113" s="341">
        <v>436</v>
      </c>
      <c r="I113" s="342">
        <v>115</v>
      </c>
      <c r="J113" s="342">
        <v>321</v>
      </c>
      <c r="K113" s="341">
        <v>370</v>
      </c>
      <c r="L113" s="342">
        <v>97</v>
      </c>
      <c r="M113" s="342">
        <v>273</v>
      </c>
      <c r="N113" s="341">
        <v>584</v>
      </c>
      <c r="O113" s="342">
        <v>160</v>
      </c>
      <c r="P113" s="342">
        <v>424</v>
      </c>
      <c r="Q113" s="341">
        <v>332</v>
      </c>
      <c r="R113" s="342">
        <v>62</v>
      </c>
      <c r="S113" s="343">
        <v>270</v>
      </c>
    </row>
    <row r="114" spans="1:19" s="339" customFormat="1" ht="13.5" customHeight="1" x14ac:dyDescent="0.15">
      <c r="A114" s="344" t="s">
        <v>116</v>
      </c>
      <c r="B114" s="337">
        <v>5215</v>
      </c>
      <c r="C114" s="332">
        <v>1210</v>
      </c>
      <c r="D114" s="332">
        <v>4005</v>
      </c>
      <c r="E114" s="337">
        <v>605</v>
      </c>
      <c r="F114" s="332">
        <v>183</v>
      </c>
      <c r="G114" s="332">
        <v>422</v>
      </c>
      <c r="H114" s="337">
        <v>1058</v>
      </c>
      <c r="I114" s="332">
        <v>255</v>
      </c>
      <c r="J114" s="332">
        <v>803</v>
      </c>
      <c r="K114" s="337">
        <v>960</v>
      </c>
      <c r="L114" s="332">
        <v>231</v>
      </c>
      <c r="M114" s="332">
        <v>729</v>
      </c>
      <c r="N114" s="337">
        <v>1595</v>
      </c>
      <c r="O114" s="332">
        <v>361</v>
      </c>
      <c r="P114" s="332">
        <v>1234</v>
      </c>
      <c r="Q114" s="337">
        <v>997</v>
      </c>
      <c r="R114" s="332">
        <v>180</v>
      </c>
      <c r="S114" s="338">
        <v>817</v>
      </c>
    </row>
    <row r="115" spans="1:19" ht="13.5" customHeight="1" x14ac:dyDescent="0.15">
      <c r="A115" s="340" t="s">
        <v>150</v>
      </c>
      <c r="B115" s="341">
        <v>1580</v>
      </c>
      <c r="C115" s="342">
        <v>413</v>
      </c>
      <c r="D115" s="342">
        <v>1167</v>
      </c>
      <c r="E115" s="341">
        <v>190</v>
      </c>
      <c r="F115" s="342">
        <v>55</v>
      </c>
      <c r="G115" s="342">
        <v>135</v>
      </c>
      <c r="H115" s="341">
        <v>329</v>
      </c>
      <c r="I115" s="342">
        <v>82</v>
      </c>
      <c r="J115" s="342">
        <v>247</v>
      </c>
      <c r="K115" s="341">
        <v>291</v>
      </c>
      <c r="L115" s="342">
        <v>81</v>
      </c>
      <c r="M115" s="342">
        <v>210</v>
      </c>
      <c r="N115" s="341">
        <v>459</v>
      </c>
      <c r="O115" s="342">
        <v>134</v>
      </c>
      <c r="P115" s="342">
        <v>325</v>
      </c>
      <c r="Q115" s="341">
        <v>311</v>
      </c>
      <c r="R115" s="342">
        <v>61</v>
      </c>
      <c r="S115" s="343">
        <v>250</v>
      </c>
    </row>
    <row r="116" spans="1:19" ht="13.5" customHeight="1" x14ac:dyDescent="0.15">
      <c r="A116" s="340" t="s">
        <v>171</v>
      </c>
      <c r="B116" s="341">
        <v>1171</v>
      </c>
      <c r="C116" s="342">
        <v>277</v>
      </c>
      <c r="D116" s="342">
        <v>894</v>
      </c>
      <c r="E116" s="341">
        <v>138</v>
      </c>
      <c r="F116" s="342">
        <v>47</v>
      </c>
      <c r="G116" s="342">
        <v>91</v>
      </c>
      <c r="H116" s="341">
        <v>227</v>
      </c>
      <c r="I116" s="342">
        <v>53</v>
      </c>
      <c r="J116" s="342">
        <v>174</v>
      </c>
      <c r="K116" s="341">
        <v>194</v>
      </c>
      <c r="L116" s="342">
        <v>47</v>
      </c>
      <c r="M116" s="342">
        <v>147</v>
      </c>
      <c r="N116" s="341">
        <v>395</v>
      </c>
      <c r="O116" s="342">
        <v>94</v>
      </c>
      <c r="P116" s="342">
        <v>301</v>
      </c>
      <c r="Q116" s="341">
        <v>217</v>
      </c>
      <c r="R116" s="342">
        <v>36</v>
      </c>
      <c r="S116" s="343">
        <v>181</v>
      </c>
    </row>
    <row r="117" spans="1:19" ht="13.5" customHeight="1" x14ac:dyDescent="0.15">
      <c r="A117" s="340" t="s">
        <v>158</v>
      </c>
      <c r="B117" s="341">
        <v>1079</v>
      </c>
      <c r="C117" s="342">
        <v>211</v>
      </c>
      <c r="D117" s="342">
        <v>868</v>
      </c>
      <c r="E117" s="341">
        <v>121</v>
      </c>
      <c r="F117" s="342">
        <v>33</v>
      </c>
      <c r="G117" s="342">
        <v>88</v>
      </c>
      <c r="H117" s="341">
        <v>197</v>
      </c>
      <c r="I117" s="342">
        <v>45</v>
      </c>
      <c r="J117" s="342">
        <v>152</v>
      </c>
      <c r="K117" s="341">
        <v>199</v>
      </c>
      <c r="L117" s="342">
        <v>43</v>
      </c>
      <c r="M117" s="342">
        <v>156</v>
      </c>
      <c r="N117" s="341">
        <v>344</v>
      </c>
      <c r="O117" s="342">
        <v>58</v>
      </c>
      <c r="P117" s="342">
        <v>286</v>
      </c>
      <c r="Q117" s="341">
        <v>218</v>
      </c>
      <c r="R117" s="342">
        <v>32</v>
      </c>
      <c r="S117" s="343">
        <v>186</v>
      </c>
    </row>
    <row r="118" spans="1:19" ht="13.5" customHeight="1" x14ac:dyDescent="0.15">
      <c r="A118" s="340" t="s">
        <v>154</v>
      </c>
      <c r="B118" s="341">
        <v>821</v>
      </c>
      <c r="C118" s="342">
        <v>208</v>
      </c>
      <c r="D118" s="342">
        <v>613</v>
      </c>
      <c r="E118" s="341">
        <v>95</v>
      </c>
      <c r="F118" s="342">
        <v>31</v>
      </c>
      <c r="G118" s="342">
        <v>64</v>
      </c>
      <c r="H118" s="341">
        <v>177</v>
      </c>
      <c r="I118" s="342">
        <v>54</v>
      </c>
      <c r="J118" s="342">
        <v>123</v>
      </c>
      <c r="K118" s="341">
        <v>169</v>
      </c>
      <c r="L118" s="342">
        <v>39</v>
      </c>
      <c r="M118" s="342">
        <v>130</v>
      </c>
      <c r="N118" s="341">
        <v>224</v>
      </c>
      <c r="O118" s="342">
        <v>51</v>
      </c>
      <c r="P118" s="342">
        <v>173</v>
      </c>
      <c r="Q118" s="341">
        <v>156</v>
      </c>
      <c r="R118" s="342">
        <v>33</v>
      </c>
      <c r="S118" s="343">
        <v>123</v>
      </c>
    </row>
    <row r="119" spans="1:19" ht="13.5" customHeight="1" x14ac:dyDescent="0.15">
      <c r="A119" s="340" t="s">
        <v>148</v>
      </c>
      <c r="B119" s="341">
        <v>564</v>
      </c>
      <c r="C119" s="342">
        <v>101</v>
      </c>
      <c r="D119" s="342">
        <v>463</v>
      </c>
      <c r="E119" s="341">
        <v>61</v>
      </c>
      <c r="F119" s="342">
        <v>17</v>
      </c>
      <c r="G119" s="342">
        <v>44</v>
      </c>
      <c r="H119" s="341">
        <v>128</v>
      </c>
      <c r="I119" s="342">
        <v>21</v>
      </c>
      <c r="J119" s="342">
        <v>107</v>
      </c>
      <c r="K119" s="341">
        <v>107</v>
      </c>
      <c r="L119" s="342">
        <v>21</v>
      </c>
      <c r="M119" s="342">
        <v>86</v>
      </c>
      <c r="N119" s="341">
        <v>173</v>
      </c>
      <c r="O119" s="342">
        <v>24</v>
      </c>
      <c r="P119" s="342">
        <v>149</v>
      </c>
      <c r="Q119" s="341">
        <v>95</v>
      </c>
      <c r="R119" s="342">
        <v>18</v>
      </c>
      <c r="S119" s="343">
        <v>77</v>
      </c>
    </row>
    <row r="120" spans="1:19" s="339" customFormat="1" ht="13.5" customHeight="1" x14ac:dyDescent="0.15">
      <c r="A120" s="344" t="s">
        <v>117</v>
      </c>
      <c r="B120" s="337">
        <v>1090</v>
      </c>
      <c r="C120" s="332">
        <v>180</v>
      </c>
      <c r="D120" s="332">
        <v>910</v>
      </c>
      <c r="E120" s="337">
        <v>122</v>
      </c>
      <c r="F120" s="332">
        <v>25</v>
      </c>
      <c r="G120" s="332">
        <v>97</v>
      </c>
      <c r="H120" s="337">
        <v>220</v>
      </c>
      <c r="I120" s="332">
        <v>40</v>
      </c>
      <c r="J120" s="332">
        <v>180</v>
      </c>
      <c r="K120" s="337">
        <v>207</v>
      </c>
      <c r="L120" s="332">
        <v>27</v>
      </c>
      <c r="M120" s="332">
        <v>180</v>
      </c>
      <c r="N120" s="337">
        <v>331</v>
      </c>
      <c r="O120" s="332">
        <v>60</v>
      </c>
      <c r="P120" s="332">
        <v>271</v>
      </c>
      <c r="Q120" s="337">
        <v>210</v>
      </c>
      <c r="R120" s="332">
        <v>28</v>
      </c>
      <c r="S120" s="338">
        <v>182</v>
      </c>
    </row>
    <row r="121" spans="1:19" ht="13.5" customHeight="1" x14ac:dyDescent="0.15">
      <c r="A121" s="340" t="s">
        <v>152</v>
      </c>
      <c r="B121" s="341">
        <v>398</v>
      </c>
      <c r="C121" s="342">
        <v>82</v>
      </c>
      <c r="D121" s="342">
        <v>316</v>
      </c>
      <c r="E121" s="341">
        <v>39</v>
      </c>
      <c r="F121" s="342">
        <v>8</v>
      </c>
      <c r="G121" s="342">
        <v>31</v>
      </c>
      <c r="H121" s="341">
        <v>86</v>
      </c>
      <c r="I121" s="342">
        <v>23</v>
      </c>
      <c r="J121" s="342">
        <v>63</v>
      </c>
      <c r="K121" s="341">
        <v>69</v>
      </c>
      <c r="L121" s="342">
        <v>9</v>
      </c>
      <c r="M121" s="342">
        <v>60</v>
      </c>
      <c r="N121" s="341">
        <v>129</v>
      </c>
      <c r="O121" s="342">
        <v>30</v>
      </c>
      <c r="P121" s="342">
        <v>99</v>
      </c>
      <c r="Q121" s="341">
        <v>75</v>
      </c>
      <c r="R121" s="342">
        <v>12</v>
      </c>
      <c r="S121" s="343">
        <v>63</v>
      </c>
    </row>
    <row r="122" spans="1:19" ht="13.5" customHeight="1" x14ac:dyDescent="0.15">
      <c r="A122" s="340" t="s">
        <v>149</v>
      </c>
      <c r="B122" s="341">
        <v>279</v>
      </c>
      <c r="C122" s="342">
        <v>42</v>
      </c>
      <c r="D122" s="342">
        <v>237</v>
      </c>
      <c r="E122" s="341">
        <v>29</v>
      </c>
      <c r="F122" s="342">
        <v>6</v>
      </c>
      <c r="G122" s="342">
        <v>23</v>
      </c>
      <c r="H122" s="341">
        <v>50</v>
      </c>
      <c r="I122" s="342">
        <v>9</v>
      </c>
      <c r="J122" s="342">
        <v>41</v>
      </c>
      <c r="K122" s="341">
        <v>53</v>
      </c>
      <c r="L122" s="342">
        <v>6</v>
      </c>
      <c r="M122" s="342">
        <v>47</v>
      </c>
      <c r="N122" s="341">
        <v>97</v>
      </c>
      <c r="O122" s="342">
        <v>13</v>
      </c>
      <c r="P122" s="342">
        <v>84</v>
      </c>
      <c r="Q122" s="341">
        <v>50</v>
      </c>
      <c r="R122" s="342">
        <v>8</v>
      </c>
      <c r="S122" s="343">
        <v>42</v>
      </c>
    </row>
    <row r="123" spans="1:19" ht="13.5" customHeight="1" x14ac:dyDescent="0.15">
      <c r="A123" s="340" t="s">
        <v>172</v>
      </c>
      <c r="B123" s="341">
        <v>192</v>
      </c>
      <c r="C123" s="342">
        <v>29</v>
      </c>
      <c r="D123" s="342">
        <v>163</v>
      </c>
      <c r="E123" s="341">
        <v>30</v>
      </c>
      <c r="F123" s="342">
        <v>6</v>
      </c>
      <c r="G123" s="342">
        <v>24</v>
      </c>
      <c r="H123" s="341">
        <v>34</v>
      </c>
      <c r="I123" s="342">
        <v>4</v>
      </c>
      <c r="J123" s="342">
        <v>30</v>
      </c>
      <c r="K123" s="341">
        <v>42</v>
      </c>
      <c r="L123" s="342">
        <v>5</v>
      </c>
      <c r="M123" s="342">
        <v>37</v>
      </c>
      <c r="N123" s="341">
        <v>49</v>
      </c>
      <c r="O123" s="342">
        <v>12</v>
      </c>
      <c r="P123" s="342">
        <v>37</v>
      </c>
      <c r="Q123" s="341">
        <v>37</v>
      </c>
      <c r="R123" s="342">
        <v>2</v>
      </c>
      <c r="S123" s="343">
        <v>35</v>
      </c>
    </row>
    <row r="124" spans="1:19" ht="13.5" customHeight="1" x14ac:dyDescent="0.15">
      <c r="A124" s="340" t="s">
        <v>156</v>
      </c>
      <c r="B124" s="341">
        <v>97</v>
      </c>
      <c r="C124" s="342">
        <v>16</v>
      </c>
      <c r="D124" s="342">
        <v>81</v>
      </c>
      <c r="E124" s="341">
        <v>9</v>
      </c>
      <c r="F124" s="342">
        <v>2</v>
      </c>
      <c r="G124" s="342">
        <v>7</v>
      </c>
      <c r="H124" s="341">
        <v>20</v>
      </c>
      <c r="I124" s="342">
        <v>3</v>
      </c>
      <c r="J124" s="342">
        <v>17</v>
      </c>
      <c r="K124" s="341">
        <v>19</v>
      </c>
      <c r="L124" s="342">
        <v>4</v>
      </c>
      <c r="M124" s="342">
        <v>15</v>
      </c>
      <c r="N124" s="341">
        <v>27</v>
      </c>
      <c r="O124" s="342">
        <v>1</v>
      </c>
      <c r="P124" s="342">
        <v>26</v>
      </c>
      <c r="Q124" s="341">
        <v>22</v>
      </c>
      <c r="R124" s="342">
        <v>6</v>
      </c>
      <c r="S124" s="343">
        <v>16</v>
      </c>
    </row>
    <row r="125" spans="1:19" ht="13.5" customHeight="1" x14ac:dyDescent="0.15">
      <c r="A125" s="340" t="s">
        <v>151</v>
      </c>
      <c r="B125" s="341">
        <v>124</v>
      </c>
      <c r="C125" s="342">
        <v>11</v>
      </c>
      <c r="D125" s="342">
        <v>113</v>
      </c>
      <c r="E125" s="341">
        <v>15</v>
      </c>
      <c r="F125" s="342">
        <v>3</v>
      </c>
      <c r="G125" s="342">
        <v>12</v>
      </c>
      <c r="H125" s="341">
        <v>30</v>
      </c>
      <c r="I125" s="342">
        <v>1</v>
      </c>
      <c r="J125" s="342">
        <v>29</v>
      </c>
      <c r="K125" s="341">
        <v>24</v>
      </c>
      <c r="L125" s="342">
        <v>3</v>
      </c>
      <c r="M125" s="342">
        <v>21</v>
      </c>
      <c r="N125" s="341">
        <v>29</v>
      </c>
      <c r="O125" s="342">
        <v>4</v>
      </c>
      <c r="P125" s="342">
        <v>25</v>
      </c>
      <c r="Q125" s="341">
        <v>26</v>
      </c>
      <c r="R125" s="342">
        <v>0</v>
      </c>
      <c r="S125" s="343">
        <v>26</v>
      </c>
    </row>
    <row r="126" spans="1:19" s="339" customFormat="1" ht="13.5" customHeight="1" thickBot="1" x14ac:dyDescent="0.2">
      <c r="A126" s="347" t="s">
        <v>125</v>
      </c>
      <c r="B126" s="348">
        <v>173</v>
      </c>
      <c r="C126" s="349">
        <v>16</v>
      </c>
      <c r="D126" s="350">
        <v>157</v>
      </c>
      <c r="E126" s="348">
        <v>16</v>
      </c>
      <c r="F126" s="349">
        <v>2</v>
      </c>
      <c r="G126" s="350">
        <v>14</v>
      </c>
      <c r="H126" s="348">
        <v>43</v>
      </c>
      <c r="I126" s="349">
        <v>3</v>
      </c>
      <c r="J126" s="350">
        <v>40</v>
      </c>
      <c r="K126" s="348">
        <v>34</v>
      </c>
      <c r="L126" s="349">
        <v>6</v>
      </c>
      <c r="M126" s="350">
        <v>28</v>
      </c>
      <c r="N126" s="348">
        <v>49</v>
      </c>
      <c r="O126" s="349">
        <v>2</v>
      </c>
      <c r="P126" s="350">
        <v>47</v>
      </c>
      <c r="Q126" s="348">
        <v>31</v>
      </c>
      <c r="R126" s="349">
        <v>3</v>
      </c>
      <c r="S126" s="351">
        <v>28</v>
      </c>
    </row>
    <row r="127" spans="1:19" ht="14.25" x14ac:dyDescent="0.15">
      <c r="B127" s="332"/>
      <c r="C127" s="352"/>
      <c r="D127" s="352"/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7908F-47FD-4DAE-B477-81649D5FFCF1}">
  <dimension ref="A1:S127"/>
  <sheetViews>
    <sheetView tabSelected="1" zoomScaleNormal="100" workbookViewId="0">
      <selection sqref="A1:G1"/>
    </sheetView>
  </sheetViews>
  <sheetFormatPr defaultColWidth="8.88671875" defaultRowHeight="13.5" x14ac:dyDescent="0.15"/>
  <cols>
    <col min="1" max="1" width="10.21875" style="322" customWidth="1"/>
    <col min="2" max="4" width="12.109375" style="321" customWidth="1"/>
    <col min="5" max="19" width="10.6640625" style="321" customWidth="1"/>
    <col min="20" max="16384" width="8.88671875" style="321"/>
  </cols>
  <sheetData>
    <row r="1" spans="1:19" ht="23.25" x14ac:dyDescent="0.15">
      <c r="A1" s="389" t="s">
        <v>376</v>
      </c>
      <c r="B1" s="389"/>
      <c r="C1" s="389"/>
      <c r="D1" s="389"/>
      <c r="E1" s="389"/>
      <c r="F1" s="389"/>
      <c r="G1" s="389"/>
    </row>
    <row r="2" spans="1:19" ht="15.75" thickBot="1" x14ac:dyDescent="0.3">
      <c r="S2" s="323" t="s">
        <v>374</v>
      </c>
    </row>
    <row r="3" spans="1:19" ht="24.75" customHeight="1" x14ac:dyDescent="0.15">
      <c r="A3" s="324" t="s">
        <v>219</v>
      </c>
      <c r="B3" s="391" t="s">
        <v>361</v>
      </c>
      <c r="C3" s="391"/>
      <c r="D3" s="391"/>
      <c r="E3" s="392" t="s">
        <v>362</v>
      </c>
      <c r="F3" s="392"/>
      <c r="G3" s="392"/>
      <c r="H3" s="391" t="s">
        <v>363</v>
      </c>
      <c r="I3" s="391"/>
      <c r="J3" s="391"/>
      <c r="K3" s="392" t="s">
        <v>364</v>
      </c>
      <c r="L3" s="392"/>
      <c r="M3" s="392"/>
      <c r="N3" s="391" t="s">
        <v>365</v>
      </c>
      <c r="O3" s="391"/>
      <c r="P3" s="391"/>
      <c r="Q3" s="392" t="s">
        <v>366</v>
      </c>
      <c r="R3" s="392"/>
      <c r="S3" s="393"/>
    </row>
    <row r="4" spans="1:19" ht="24.75" customHeight="1" thickBot="1" x14ac:dyDescent="0.2">
      <c r="A4" s="325" t="s">
        <v>343</v>
      </c>
      <c r="B4" s="326" t="s">
        <v>3</v>
      </c>
      <c r="C4" s="327" t="s">
        <v>1</v>
      </c>
      <c r="D4" s="327" t="s">
        <v>2</v>
      </c>
      <c r="E4" s="328" t="s">
        <v>3</v>
      </c>
      <c r="F4" s="328" t="s">
        <v>1</v>
      </c>
      <c r="G4" s="328" t="s">
        <v>2</v>
      </c>
      <c r="H4" s="327" t="s">
        <v>3</v>
      </c>
      <c r="I4" s="327" t="s">
        <v>1</v>
      </c>
      <c r="J4" s="327" t="s">
        <v>2</v>
      </c>
      <c r="K4" s="328" t="s">
        <v>3</v>
      </c>
      <c r="L4" s="328" t="s">
        <v>1</v>
      </c>
      <c r="M4" s="328" t="s">
        <v>2</v>
      </c>
      <c r="N4" s="327" t="s">
        <v>3</v>
      </c>
      <c r="O4" s="327" t="s">
        <v>1</v>
      </c>
      <c r="P4" s="327" t="s">
        <v>2</v>
      </c>
      <c r="Q4" s="328" t="s">
        <v>3</v>
      </c>
      <c r="R4" s="328" t="s">
        <v>1</v>
      </c>
      <c r="S4" s="329" t="s">
        <v>2</v>
      </c>
    </row>
    <row r="5" spans="1:19" s="335" customFormat="1" ht="25.5" customHeight="1" thickTop="1" x14ac:dyDescent="0.15">
      <c r="A5" s="330" t="s">
        <v>213</v>
      </c>
      <c r="B5" s="394">
        <v>1424818</v>
      </c>
      <c r="C5" s="395">
        <v>703887</v>
      </c>
      <c r="D5" s="396">
        <v>720931</v>
      </c>
      <c r="E5" s="394">
        <v>106666</v>
      </c>
      <c r="F5" s="395">
        <v>52558</v>
      </c>
      <c r="G5" s="396">
        <v>54108</v>
      </c>
      <c r="H5" s="394">
        <v>286100</v>
      </c>
      <c r="I5" s="395">
        <v>140017</v>
      </c>
      <c r="J5" s="396">
        <v>146083</v>
      </c>
      <c r="K5" s="394">
        <v>210762</v>
      </c>
      <c r="L5" s="395">
        <v>101069</v>
      </c>
      <c r="M5" s="396">
        <v>109693</v>
      </c>
      <c r="N5" s="394">
        <v>422629</v>
      </c>
      <c r="O5" s="395">
        <v>209128</v>
      </c>
      <c r="P5" s="396">
        <v>213501</v>
      </c>
      <c r="Q5" s="394">
        <v>398661</v>
      </c>
      <c r="R5" s="395">
        <v>201115</v>
      </c>
      <c r="S5" s="397">
        <v>197546</v>
      </c>
    </row>
    <row r="6" spans="1:19" s="339" customFormat="1" ht="15.75" customHeight="1" x14ac:dyDescent="0.15">
      <c r="A6" s="336" t="s">
        <v>56</v>
      </c>
      <c r="B6" s="398">
        <v>40626</v>
      </c>
      <c r="C6" s="395">
        <v>20688</v>
      </c>
      <c r="D6" s="395">
        <v>19938</v>
      </c>
      <c r="E6" s="398">
        <v>3410</v>
      </c>
      <c r="F6" s="395">
        <v>1737</v>
      </c>
      <c r="G6" s="395">
        <v>1673</v>
      </c>
      <c r="H6" s="398">
        <v>6870</v>
      </c>
      <c r="I6" s="395">
        <v>3479</v>
      </c>
      <c r="J6" s="395">
        <v>3391</v>
      </c>
      <c r="K6" s="398">
        <v>5526</v>
      </c>
      <c r="L6" s="395">
        <v>2835</v>
      </c>
      <c r="M6" s="395">
        <v>2691</v>
      </c>
      <c r="N6" s="398">
        <v>12119</v>
      </c>
      <c r="O6" s="395">
        <v>6125</v>
      </c>
      <c r="P6" s="395">
        <v>5994</v>
      </c>
      <c r="Q6" s="398">
        <v>12701</v>
      </c>
      <c r="R6" s="395">
        <v>6512</v>
      </c>
      <c r="S6" s="399">
        <v>6189</v>
      </c>
    </row>
    <row r="7" spans="1:19" ht="15.75" customHeight="1" x14ac:dyDescent="0.15">
      <c r="A7" s="340" t="s">
        <v>345</v>
      </c>
      <c r="B7" s="400">
        <v>6726</v>
      </c>
      <c r="C7" s="401">
        <v>3479</v>
      </c>
      <c r="D7" s="401">
        <v>3247</v>
      </c>
      <c r="E7" s="400">
        <v>571</v>
      </c>
      <c r="F7" s="401">
        <v>305</v>
      </c>
      <c r="G7" s="401">
        <v>266</v>
      </c>
      <c r="H7" s="400">
        <v>1090</v>
      </c>
      <c r="I7" s="401">
        <v>558</v>
      </c>
      <c r="J7" s="401">
        <v>532</v>
      </c>
      <c r="K7" s="400">
        <v>912</v>
      </c>
      <c r="L7" s="401">
        <v>482</v>
      </c>
      <c r="M7" s="401">
        <v>430</v>
      </c>
      <c r="N7" s="400">
        <v>1992</v>
      </c>
      <c r="O7" s="401">
        <v>1018</v>
      </c>
      <c r="P7" s="401">
        <v>974</v>
      </c>
      <c r="Q7" s="400">
        <v>2161</v>
      </c>
      <c r="R7" s="401">
        <v>1116</v>
      </c>
      <c r="S7" s="402">
        <v>1045</v>
      </c>
    </row>
    <row r="8" spans="1:19" ht="15.75" customHeight="1" x14ac:dyDescent="0.15">
      <c r="A8" s="340" t="s">
        <v>347</v>
      </c>
      <c r="B8" s="400">
        <v>7730</v>
      </c>
      <c r="C8" s="401">
        <v>3939</v>
      </c>
      <c r="D8" s="401">
        <v>3791</v>
      </c>
      <c r="E8" s="400">
        <v>728</v>
      </c>
      <c r="F8" s="401">
        <v>371</v>
      </c>
      <c r="G8" s="401">
        <v>357</v>
      </c>
      <c r="H8" s="400">
        <v>1241</v>
      </c>
      <c r="I8" s="401">
        <v>609</v>
      </c>
      <c r="J8" s="401">
        <v>632</v>
      </c>
      <c r="K8" s="400">
        <v>1017</v>
      </c>
      <c r="L8" s="401">
        <v>525</v>
      </c>
      <c r="M8" s="401">
        <v>492</v>
      </c>
      <c r="N8" s="400">
        <v>2358</v>
      </c>
      <c r="O8" s="401">
        <v>1217</v>
      </c>
      <c r="P8" s="401">
        <v>1141</v>
      </c>
      <c r="Q8" s="400">
        <v>2386</v>
      </c>
      <c r="R8" s="401">
        <v>1217</v>
      </c>
      <c r="S8" s="402">
        <v>1169</v>
      </c>
    </row>
    <row r="9" spans="1:19" ht="15.75" customHeight="1" x14ac:dyDescent="0.15">
      <c r="A9" s="340" t="s">
        <v>338</v>
      </c>
      <c r="B9" s="400">
        <v>8112</v>
      </c>
      <c r="C9" s="401">
        <v>4152</v>
      </c>
      <c r="D9" s="401">
        <v>3960</v>
      </c>
      <c r="E9" s="400">
        <v>690</v>
      </c>
      <c r="F9" s="401">
        <v>340</v>
      </c>
      <c r="G9" s="401">
        <v>350</v>
      </c>
      <c r="H9" s="400">
        <v>1376</v>
      </c>
      <c r="I9" s="401">
        <v>714</v>
      </c>
      <c r="J9" s="401">
        <v>662</v>
      </c>
      <c r="K9" s="400">
        <v>1038</v>
      </c>
      <c r="L9" s="401">
        <v>537</v>
      </c>
      <c r="M9" s="401">
        <v>501</v>
      </c>
      <c r="N9" s="400">
        <v>2521</v>
      </c>
      <c r="O9" s="401">
        <v>1275</v>
      </c>
      <c r="P9" s="401">
        <v>1246</v>
      </c>
      <c r="Q9" s="400">
        <v>2487</v>
      </c>
      <c r="R9" s="401">
        <v>1286</v>
      </c>
      <c r="S9" s="402">
        <v>1201</v>
      </c>
    </row>
    <row r="10" spans="1:19" ht="15.75" customHeight="1" x14ac:dyDescent="0.15">
      <c r="A10" s="340" t="s">
        <v>344</v>
      </c>
      <c r="B10" s="400">
        <v>8614</v>
      </c>
      <c r="C10" s="401">
        <v>4298</v>
      </c>
      <c r="D10" s="401">
        <v>4316</v>
      </c>
      <c r="E10" s="400">
        <v>685</v>
      </c>
      <c r="F10" s="401">
        <v>351</v>
      </c>
      <c r="G10" s="401">
        <v>334</v>
      </c>
      <c r="H10" s="400">
        <v>1523</v>
      </c>
      <c r="I10" s="401">
        <v>764</v>
      </c>
      <c r="J10" s="401">
        <v>759</v>
      </c>
      <c r="K10" s="400">
        <v>1200</v>
      </c>
      <c r="L10" s="401">
        <v>592</v>
      </c>
      <c r="M10" s="401">
        <v>608</v>
      </c>
      <c r="N10" s="400">
        <v>2479</v>
      </c>
      <c r="O10" s="401">
        <v>1239</v>
      </c>
      <c r="P10" s="401">
        <v>1240</v>
      </c>
      <c r="Q10" s="400">
        <v>2727</v>
      </c>
      <c r="R10" s="401">
        <v>1352</v>
      </c>
      <c r="S10" s="402">
        <v>1375</v>
      </c>
    </row>
    <row r="11" spans="1:19" ht="15.75" customHeight="1" x14ac:dyDescent="0.15">
      <c r="A11" s="340" t="s">
        <v>339</v>
      </c>
      <c r="B11" s="400">
        <v>9444</v>
      </c>
      <c r="C11" s="401">
        <v>4820</v>
      </c>
      <c r="D11" s="401">
        <v>4624</v>
      </c>
      <c r="E11" s="400">
        <v>736</v>
      </c>
      <c r="F11" s="401">
        <v>370</v>
      </c>
      <c r="G11" s="401">
        <v>366</v>
      </c>
      <c r="H11" s="400">
        <v>1640</v>
      </c>
      <c r="I11" s="401">
        <v>834</v>
      </c>
      <c r="J11" s="401">
        <v>806</v>
      </c>
      <c r="K11" s="400">
        <v>1359</v>
      </c>
      <c r="L11" s="401">
        <v>699</v>
      </c>
      <c r="M11" s="401">
        <v>660</v>
      </c>
      <c r="N11" s="400">
        <v>2769</v>
      </c>
      <c r="O11" s="401">
        <v>1376</v>
      </c>
      <c r="P11" s="401">
        <v>1393</v>
      </c>
      <c r="Q11" s="400">
        <v>2940</v>
      </c>
      <c r="R11" s="401">
        <v>1541</v>
      </c>
      <c r="S11" s="402">
        <v>1399</v>
      </c>
    </row>
    <row r="12" spans="1:19" s="339" customFormat="1" ht="15.75" customHeight="1" x14ac:dyDescent="0.15">
      <c r="A12" s="344" t="s">
        <v>50</v>
      </c>
      <c r="B12" s="398">
        <v>62669</v>
      </c>
      <c r="C12" s="395">
        <v>32165</v>
      </c>
      <c r="D12" s="395">
        <v>30504</v>
      </c>
      <c r="E12" s="398">
        <v>4106</v>
      </c>
      <c r="F12" s="395">
        <v>2136</v>
      </c>
      <c r="G12" s="395">
        <v>1970</v>
      </c>
      <c r="H12" s="398">
        <v>11133</v>
      </c>
      <c r="I12" s="395">
        <v>5803</v>
      </c>
      <c r="J12" s="395">
        <v>5330</v>
      </c>
      <c r="K12" s="398">
        <v>9694</v>
      </c>
      <c r="L12" s="395">
        <v>4948</v>
      </c>
      <c r="M12" s="395">
        <v>4746</v>
      </c>
      <c r="N12" s="398">
        <v>17491</v>
      </c>
      <c r="O12" s="395">
        <v>8903</v>
      </c>
      <c r="P12" s="395">
        <v>8588</v>
      </c>
      <c r="Q12" s="398">
        <v>20245</v>
      </c>
      <c r="R12" s="395">
        <v>10375</v>
      </c>
      <c r="S12" s="399">
        <v>9870</v>
      </c>
    </row>
    <row r="13" spans="1:19" ht="15.75" customHeight="1" x14ac:dyDescent="0.15">
      <c r="A13" s="340" t="s">
        <v>346</v>
      </c>
      <c r="B13" s="400">
        <v>10532</v>
      </c>
      <c r="C13" s="401">
        <v>5432</v>
      </c>
      <c r="D13" s="401">
        <v>5100</v>
      </c>
      <c r="E13" s="400">
        <v>777</v>
      </c>
      <c r="F13" s="401">
        <v>389</v>
      </c>
      <c r="G13" s="401">
        <v>388</v>
      </c>
      <c r="H13" s="400">
        <v>1865</v>
      </c>
      <c r="I13" s="401">
        <v>975</v>
      </c>
      <c r="J13" s="401">
        <v>890</v>
      </c>
      <c r="K13" s="400">
        <v>1537</v>
      </c>
      <c r="L13" s="401">
        <v>802</v>
      </c>
      <c r="M13" s="401">
        <v>735</v>
      </c>
      <c r="N13" s="400">
        <v>3036</v>
      </c>
      <c r="O13" s="401">
        <v>1544</v>
      </c>
      <c r="P13" s="401">
        <v>1492</v>
      </c>
      <c r="Q13" s="400">
        <v>3317</v>
      </c>
      <c r="R13" s="401">
        <v>1722</v>
      </c>
      <c r="S13" s="402">
        <v>1595</v>
      </c>
    </row>
    <row r="14" spans="1:19" ht="15.75" customHeight="1" x14ac:dyDescent="0.15">
      <c r="A14" s="340" t="s">
        <v>340</v>
      </c>
      <c r="B14" s="400">
        <v>11784</v>
      </c>
      <c r="C14" s="401">
        <v>6080</v>
      </c>
      <c r="D14" s="401">
        <v>5704</v>
      </c>
      <c r="E14" s="400">
        <v>835</v>
      </c>
      <c r="F14" s="401">
        <v>452</v>
      </c>
      <c r="G14" s="401">
        <v>383</v>
      </c>
      <c r="H14" s="400">
        <v>2044</v>
      </c>
      <c r="I14" s="401">
        <v>1078</v>
      </c>
      <c r="J14" s="401">
        <v>966</v>
      </c>
      <c r="K14" s="400">
        <v>1751</v>
      </c>
      <c r="L14" s="401">
        <v>918</v>
      </c>
      <c r="M14" s="401">
        <v>833</v>
      </c>
      <c r="N14" s="400">
        <v>3287</v>
      </c>
      <c r="O14" s="401">
        <v>1693</v>
      </c>
      <c r="P14" s="401">
        <v>1594</v>
      </c>
      <c r="Q14" s="400">
        <v>3867</v>
      </c>
      <c r="R14" s="401">
        <v>1939</v>
      </c>
      <c r="S14" s="402">
        <v>1928</v>
      </c>
    </row>
    <row r="15" spans="1:19" ht="15.75" customHeight="1" x14ac:dyDescent="0.15">
      <c r="A15" s="340" t="s">
        <v>337</v>
      </c>
      <c r="B15" s="400">
        <v>13238</v>
      </c>
      <c r="C15" s="401">
        <v>6723</v>
      </c>
      <c r="D15" s="401">
        <v>6515</v>
      </c>
      <c r="E15" s="400">
        <v>830</v>
      </c>
      <c r="F15" s="401">
        <v>428</v>
      </c>
      <c r="G15" s="401">
        <v>402</v>
      </c>
      <c r="H15" s="400">
        <v>2310</v>
      </c>
      <c r="I15" s="401">
        <v>1183</v>
      </c>
      <c r="J15" s="401">
        <v>1127</v>
      </c>
      <c r="K15" s="400">
        <v>2031</v>
      </c>
      <c r="L15" s="401">
        <v>1007</v>
      </c>
      <c r="M15" s="401">
        <v>1024</v>
      </c>
      <c r="N15" s="400">
        <v>3734</v>
      </c>
      <c r="O15" s="401">
        <v>1896</v>
      </c>
      <c r="P15" s="401">
        <v>1838</v>
      </c>
      <c r="Q15" s="400">
        <v>4333</v>
      </c>
      <c r="R15" s="401">
        <v>2209</v>
      </c>
      <c r="S15" s="402">
        <v>2124</v>
      </c>
    </row>
    <row r="16" spans="1:19" ht="15.75" customHeight="1" x14ac:dyDescent="0.15">
      <c r="A16" s="340" t="s">
        <v>342</v>
      </c>
      <c r="B16" s="400">
        <v>13499</v>
      </c>
      <c r="C16" s="401">
        <v>6979</v>
      </c>
      <c r="D16" s="401">
        <v>6520</v>
      </c>
      <c r="E16" s="400">
        <v>888</v>
      </c>
      <c r="F16" s="401">
        <v>471</v>
      </c>
      <c r="G16" s="401">
        <v>417</v>
      </c>
      <c r="H16" s="400">
        <v>2419</v>
      </c>
      <c r="I16" s="401">
        <v>1271</v>
      </c>
      <c r="J16" s="401">
        <v>1148</v>
      </c>
      <c r="K16" s="400">
        <v>2150</v>
      </c>
      <c r="L16" s="401">
        <v>1091</v>
      </c>
      <c r="M16" s="401">
        <v>1059</v>
      </c>
      <c r="N16" s="400">
        <v>3709</v>
      </c>
      <c r="O16" s="401">
        <v>1901</v>
      </c>
      <c r="P16" s="401">
        <v>1808</v>
      </c>
      <c r="Q16" s="400">
        <v>4333</v>
      </c>
      <c r="R16" s="401">
        <v>2245</v>
      </c>
      <c r="S16" s="402">
        <v>2088</v>
      </c>
    </row>
    <row r="17" spans="1:19" ht="15.75" customHeight="1" x14ac:dyDescent="0.15">
      <c r="A17" s="340" t="s">
        <v>341</v>
      </c>
      <c r="B17" s="400">
        <v>13616</v>
      </c>
      <c r="C17" s="401">
        <v>6951</v>
      </c>
      <c r="D17" s="401">
        <v>6665</v>
      </c>
      <c r="E17" s="400">
        <v>776</v>
      </c>
      <c r="F17" s="401">
        <v>396</v>
      </c>
      <c r="G17" s="401">
        <v>380</v>
      </c>
      <c r="H17" s="400">
        <v>2495</v>
      </c>
      <c r="I17" s="401">
        <v>1296</v>
      </c>
      <c r="J17" s="401">
        <v>1199</v>
      </c>
      <c r="K17" s="400">
        <v>2225</v>
      </c>
      <c r="L17" s="401">
        <v>1130</v>
      </c>
      <c r="M17" s="401">
        <v>1095</v>
      </c>
      <c r="N17" s="400">
        <v>3725</v>
      </c>
      <c r="O17" s="401">
        <v>1869</v>
      </c>
      <c r="P17" s="401">
        <v>1856</v>
      </c>
      <c r="Q17" s="400">
        <v>4395</v>
      </c>
      <c r="R17" s="401">
        <v>2260</v>
      </c>
      <c r="S17" s="402">
        <v>2135</v>
      </c>
    </row>
    <row r="18" spans="1:19" s="339" customFormat="1" ht="15.75" customHeight="1" x14ac:dyDescent="0.15">
      <c r="A18" s="344" t="s">
        <v>44</v>
      </c>
      <c r="B18" s="398">
        <v>73647</v>
      </c>
      <c r="C18" s="395">
        <v>37976</v>
      </c>
      <c r="D18" s="395">
        <v>35671</v>
      </c>
      <c r="E18" s="398">
        <v>3691</v>
      </c>
      <c r="F18" s="395">
        <v>1919</v>
      </c>
      <c r="G18" s="395">
        <v>1772</v>
      </c>
      <c r="H18" s="398">
        <v>13749</v>
      </c>
      <c r="I18" s="395">
        <v>7217</v>
      </c>
      <c r="J18" s="395">
        <v>6532</v>
      </c>
      <c r="K18" s="398">
        <v>11552</v>
      </c>
      <c r="L18" s="395">
        <v>5776</v>
      </c>
      <c r="M18" s="395">
        <v>5776</v>
      </c>
      <c r="N18" s="398">
        <v>19840</v>
      </c>
      <c r="O18" s="395">
        <v>10310</v>
      </c>
      <c r="P18" s="395">
        <v>9530</v>
      </c>
      <c r="Q18" s="398">
        <v>24815</v>
      </c>
      <c r="R18" s="395">
        <v>12754</v>
      </c>
      <c r="S18" s="399">
        <v>12061</v>
      </c>
    </row>
    <row r="19" spans="1:19" ht="15.75" customHeight="1" x14ac:dyDescent="0.15">
      <c r="A19" s="340" t="s">
        <v>204</v>
      </c>
      <c r="B19" s="400">
        <v>14653</v>
      </c>
      <c r="C19" s="401">
        <v>7670</v>
      </c>
      <c r="D19" s="401">
        <v>6983</v>
      </c>
      <c r="E19" s="400">
        <v>829</v>
      </c>
      <c r="F19" s="401">
        <v>434</v>
      </c>
      <c r="G19" s="401">
        <v>395</v>
      </c>
      <c r="H19" s="400">
        <v>2716</v>
      </c>
      <c r="I19" s="401">
        <v>1411</v>
      </c>
      <c r="J19" s="401">
        <v>1305</v>
      </c>
      <c r="K19" s="400">
        <v>2333</v>
      </c>
      <c r="L19" s="401">
        <v>1202</v>
      </c>
      <c r="M19" s="401">
        <v>1131</v>
      </c>
      <c r="N19" s="400">
        <v>3871</v>
      </c>
      <c r="O19" s="401">
        <v>2078</v>
      </c>
      <c r="P19" s="401">
        <v>1793</v>
      </c>
      <c r="Q19" s="400">
        <v>4904</v>
      </c>
      <c r="R19" s="401">
        <v>2545</v>
      </c>
      <c r="S19" s="402">
        <v>2359</v>
      </c>
    </row>
    <row r="20" spans="1:19" ht="15.75" customHeight="1" x14ac:dyDescent="0.15">
      <c r="A20" s="340" t="s">
        <v>214</v>
      </c>
      <c r="B20" s="400">
        <v>14802</v>
      </c>
      <c r="C20" s="401">
        <v>7592</v>
      </c>
      <c r="D20" s="401">
        <v>7210</v>
      </c>
      <c r="E20" s="400">
        <v>735</v>
      </c>
      <c r="F20" s="401">
        <v>385</v>
      </c>
      <c r="G20" s="401">
        <v>350</v>
      </c>
      <c r="H20" s="400">
        <v>2720</v>
      </c>
      <c r="I20" s="401">
        <v>1433</v>
      </c>
      <c r="J20" s="401">
        <v>1287</v>
      </c>
      <c r="K20" s="400">
        <v>2362</v>
      </c>
      <c r="L20" s="401">
        <v>1146</v>
      </c>
      <c r="M20" s="401">
        <v>1216</v>
      </c>
      <c r="N20" s="400">
        <v>4031</v>
      </c>
      <c r="O20" s="401">
        <v>2047</v>
      </c>
      <c r="P20" s="401">
        <v>1984</v>
      </c>
      <c r="Q20" s="400">
        <v>4954</v>
      </c>
      <c r="R20" s="401">
        <v>2581</v>
      </c>
      <c r="S20" s="402">
        <v>2373</v>
      </c>
    </row>
    <row r="21" spans="1:19" ht="15.75" customHeight="1" x14ac:dyDescent="0.15">
      <c r="A21" s="340" t="s">
        <v>206</v>
      </c>
      <c r="B21" s="400">
        <v>15234</v>
      </c>
      <c r="C21" s="401">
        <v>7821</v>
      </c>
      <c r="D21" s="401">
        <v>7413</v>
      </c>
      <c r="E21" s="400">
        <v>812</v>
      </c>
      <c r="F21" s="401">
        <v>424</v>
      </c>
      <c r="G21" s="401">
        <v>388</v>
      </c>
      <c r="H21" s="400">
        <v>2821</v>
      </c>
      <c r="I21" s="401">
        <v>1500</v>
      </c>
      <c r="J21" s="401">
        <v>1321</v>
      </c>
      <c r="K21" s="400">
        <v>2349</v>
      </c>
      <c r="L21" s="401">
        <v>1159</v>
      </c>
      <c r="M21" s="401">
        <v>1190</v>
      </c>
      <c r="N21" s="400">
        <v>4063</v>
      </c>
      <c r="O21" s="401">
        <v>2049</v>
      </c>
      <c r="P21" s="401">
        <v>2014</v>
      </c>
      <c r="Q21" s="400">
        <v>5189</v>
      </c>
      <c r="R21" s="401">
        <v>2689</v>
      </c>
      <c r="S21" s="402">
        <v>2500</v>
      </c>
    </row>
    <row r="22" spans="1:19" ht="15.75" customHeight="1" x14ac:dyDescent="0.15">
      <c r="A22" s="340" t="s">
        <v>198</v>
      </c>
      <c r="B22" s="400">
        <v>14341</v>
      </c>
      <c r="C22" s="401">
        <v>7412</v>
      </c>
      <c r="D22" s="401">
        <v>6929</v>
      </c>
      <c r="E22" s="400">
        <v>675</v>
      </c>
      <c r="F22" s="401">
        <v>339</v>
      </c>
      <c r="G22" s="401">
        <v>336</v>
      </c>
      <c r="H22" s="400">
        <v>2663</v>
      </c>
      <c r="I22" s="401">
        <v>1403</v>
      </c>
      <c r="J22" s="401">
        <v>1260</v>
      </c>
      <c r="K22" s="400">
        <v>2246</v>
      </c>
      <c r="L22" s="401">
        <v>1122</v>
      </c>
      <c r="M22" s="401">
        <v>1124</v>
      </c>
      <c r="N22" s="400">
        <v>3934</v>
      </c>
      <c r="O22" s="401">
        <v>2068</v>
      </c>
      <c r="P22" s="401">
        <v>1866</v>
      </c>
      <c r="Q22" s="400">
        <v>4823</v>
      </c>
      <c r="R22" s="401">
        <v>2480</v>
      </c>
      <c r="S22" s="402">
        <v>2343</v>
      </c>
    </row>
    <row r="23" spans="1:19" ht="15.75" customHeight="1" x14ac:dyDescent="0.15">
      <c r="A23" s="340" t="s">
        <v>205</v>
      </c>
      <c r="B23" s="400">
        <v>14617</v>
      </c>
      <c r="C23" s="401">
        <v>7481</v>
      </c>
      <c r="D23" s="401">
        <v>7136</v>
      </c>
      <c r="E23" s="400">
        <v>640</v>
      </c>
      <c r="F23" s="401">
        <v>337</v>
      </c>
      <c r="G23" s="401">
        <v>303</v>
      </c>
      <c r="H23" s="400">
        <v>2829</v>
      </c>
      <c r="I23" s="401">
        <v>1470</v>
      </c>
      <c r="J23" s="401">
        <v>1359</v>
      </c>
      <c r="K23" s="400">
        <v>2262</v>
      </c>
      <c r="L23" s="401">
        <v>1147</v>
      </c>
      <c r="M23" s="401">
        <v>1115</v>
      </c>
      <c r="N23" s="400">
        <v>3941</v>
      </c>
      <c r="O23" s="401">
        <v>2068</v>
      </c>
      <c r="P23" s="401">
        <v>1873</v>
      </c>
      <c r="Q23" s="400">
        <v>4945</v>
      </c>
      <c r="R23" s="401">
        <v>2459</v>
      </c>
      <c r="S23" s="402">
        <v>2486</v>
      </c>
    </row>
    <row r="24" spans="1:19" s="339" customFormat="1" ht="15.75" customHeight="1" x14ac:dyDescent="0.15">
      <c r="A24" s="344" t="s">
        <v>38</v>
      </c>
      <c r="B24" s="398">
        <v>75212</v>
      </c>
      <c r="C24" s="395">
        <v>38973</v>
      </c>
      <c r="D24" s="395">
        <v>36239</v>
      </c>
      <c r="E24" s="398">
        <v>3814</v>
      </c>
      <c r="F24" s="395">
        <v>1940</v>
      </c>
      <c r="G24" s="395">
        <v>1874</v>
      </c>
      <c r="H24" s="398">
        <v>14830</v>
      </c>
      <c r="I24" s="395">
        <v>7772</v>
      </c>
      <c r="J24" s="395">
        <v>7058</v>
      </c>
      <c r="K24" s="398">
        <v>10929</v>
      </c>
      <c r="L24" s="395">
        <v>5432</v>
      </c>
      <c r="M24" s="395">
        <v>5497</v>
      </c>
      <c r="N24" s="398">
        <v>20500</v>
      </c>
      <c r="O24" s="395">
        <v>10864</v>
      </c>
      <c r="P24" s="395">
        <v>9636</v>
      </c>
      <c r="Q24" s="398">
        <v>25139</v>
      </c>
      <c r="R24" s="395">
        <v>12965</v>
      </c>
      <c r="S24" s="399">
        <v>12174</v>
      </c>
    </row>
    <row r="25" spans="1:19" ht="15.75" customHeight="1" x14ac:dyDescent="0.15">
      <c r="A25" s="340" t="s">
        <v>200</v>
      </c>
      <c r="B25" s="400">
        <v>15627</v>
      </c>
      <c r="C25" s="401">
        <v>8140</v>
      </c>
      <c r="D25" s="401">
        <v>7487</v>
      </c>
      <c r="E25" s="400">
        <v>734</v>
      </c>
      <c r="F25" s="401">
        <v>373</v>
      </c>
      <c r="G25" s="401">
        <v>361</v>
      </c>
      <c r="H25" s="400">
        <v>2957</v>
      </c>
      <c r="I25" s="401">
        <v>1562</v>
      </c>
      <c r="J25" s="401">
        <v>1395</v>
      </c>
      <c r="K25" s="400">
        <v>2313</v>
      </c>
      <c r="L25" s="401">
        <v>1127</v>
      </c>
      <c r="M25" s="401">
        <v>1186</v>
      </c>
      <c r="N25" s="400">
        <v>4210</v>
      </c>
      <c r="O25" s="401">
        <v>2296</v>
      </c>
      <c r="P25" s="401">
        <v>1914</v>
      </c>
      <c r="Q25" s="400">
        <v>5413</v>
      </c>
      <c r="R25" s="401">
        <v>2782</v>
      </c>
      <c r="S25" s="402">
        <v>2631</v>
      </c>
    </row>
    <row r="26" spans="1:19" ht="15.75" customHeight="1" x14ac:dyDescent="0.15">
      <c r="A26" s="340" t="s">
        <v>215</v>
      </c>
      <c r="B26" s="400">
        <v>14983</v>
      </c>
      <c r="C26" s="401">
        <v>7749</v>
      </c>
      <c r="D26" s="401">
        <v>7234</v>
      </c>
      <c r="E26" s="400">
        <v>732</v>
      </c>
      <c r="F26" s="401">
        <v>390</v>
      </c>
      <c r="G26" s="401">
        <v>342</v>
      </c>
      <c r="H26" s="400">
        <v>2961</v>
      </c>
      <c r="I26" s="401">
        <v>1531</v>
      </c>
      <c r="J26" s="401">
        <v>1430</v>
      </c>
      <c r="K26" s="400">
        <v>2272</v>
      </c>
      <c r="L26" s="401">
        <v>1114</v>
      </c>
      <c r="M26" s="401">
        <v>1158</v>
      </c>
      <c r="N26" s="400">
        <v>4002</v>
      </c>
      <c r="O26" s="401">
        <v>2112</v>
      </c>
      <c r="P26" s="401">
        <v>1890</v>
      </c>
      <c r="Q26" s="400">
        <v>5016</v>
      </c>
      <c r="R26" s="401">
        <v>2602</v>
      </c>
      <c r="S26" s="402">
        <v>2414</v>
      </c>
    </row>
    <row r="27" spans="1:19" ht="15.75" customHeight="1" x14ac:dyDescent="0.15">
      <c r="A27" s="340" t="s">
        <v>201</v>
      </c>
      <c r="B27" s="400">
        <v>14378</v>
      </c>
      <c r="C27" s="401">
        <v>7435</v>
      </c>
      <c r="D27" s="401">
        <v>6943</v>
      </c>
      <c r="E27" s="400">
        <v>697</v>
      </c>
      <c r="F27" s="401">
        <v>350</v>
      </c>
      <c r="G27" s="401">
        <v>347</v>
      </c>
      <c r="H27" s="400">
        <v>2824</v>
      </c>
      <c r="I27" s="401">
        <v>1529</v>
      </c>
      <c r="J27" s="401">
        <v>1295</v>
      </c>
      <c r="K27" s="400">
        <v>2109</v>
      </c>
      <c r="L27" s="401">
        <v>1056</v>
      </c>
      <c r="M27" s="401">
        <v>1053</v>
      </c>
      <c r="N27" s="400">
        <v>3874</v>
      </c>
      <c r="O27" s="401">
        <v>2034</v>
      </c>
      <c r="P27" s="401">
        <v>1840</v>
      </c>
      <c r="Q27" s="400">
        <v>4874</v>
      </c>
      <c r="R27" s="401">
        <v>2466</v>
      </c>
      <c r="S27" s="402">
        <v>2408</v>
      </c>
    </row>
    <row r="28" spans="1:19" ht="15.75" customHeight="1" x14ac:dyDescent="0.15">
      <c r="A28" s="340" t="s">
        <v>210</v>
      </c>
      <c r="B28" s="400">
        <v>14599</v>
      </c>
      <c r="C28" s="401">
        <v>7540</v>
      </c>
      <c r="D28" s="401">
        <v>7059</v>
      </c>
      <c r="E28" s="400">
        <v>768</v>
      </c>
      <c r="F28" s="401">
        <v>388</v>
      </c>
      <c r="G28" s="401">
        <v>380</v>
      </c>
      <c r="H28" s="400">
        <v>2922</v>
      </c>
      <c r="I28" s="401">
        <v>1485</v>
      </c>
      <c r="J28" s="401">
        <v>1437</v>
      </c>
      <c r="K28" s="400">
        <v>2094</v>
      </c>
      <c r="L28" s="401">
        <v>1047</v>
      </c>
      <c r="M28" s="401">
        <v>1047</v>
      </c>
      <c r="N28" s="400">
        <v>3973</v>
      </c>
      <c r="O28" s="401">
        <v>2098</v>
      </c>
      <c r="P28" s="401">
        <v>1875</v>
      </c>
      <c r="Q28" s="400">
        <v>4842</v>
      </c>
      <c r="R28" s="401">
        <v>2522</v>
      </c>
      <c r="S28" s="402">
        <v>2320</v>
      </c>
    </row>
    <row r="29" spans="1:19" ht="15.75" customHeight="1" x14ac:dyDescent="0.15">
      <c r="A29" s="340" t="s">
        <v>209</v>
      </c>
      <c r="B29" s="400">
        <v>15625</v>
      </c>
      <c r="C29" s="401">
        <v>8109</v>
      </c>
      <c r="D29" s="401">
        <v>7516</v>
      </c>
      <c r="E29" s="400">
        <v>883</v>
      </c>
      <c r="F29" s="401">
        <v>439</v>
      </c>
      <c r="G29" s="401">
        <v>444</v>
      </c>
      <c r="H29" s="400">
        <v>3166</v>
      </c>
      <c r="I29" s="401">
        <v>1665</v>
      </c>
      <c r="J29" s="401">
        <v>1501</v>
      </c>
      <c r="K29" s="400">
        <v>2141</v>
      </c>
      <c r="L29" s="401">
        <v>1088</v>
      </c>
      <c r="M29" s="401">
        <v>1053</v>
      </c>
      <c r="N29" s="400">
        <v>4441</v>
      </c>
      <c r="O29" s="401">
        <v>2324</v>
      </c>
      <c r="P29" s="401">
        <v>2117</v>
      </c>
      <c r="Q29" s="400">
        <v>4994</v>
      </c>
      <c r="R29" s="401">
        <v>2593</v>
      </c>
      <c r="S29" s="402">
        <v>2401</v>
      </c>
    </row>
    <row r="30" spans="1:19" s="339" customFormat="1" ht="16.5" customHeight="1" x14ac:dyDescent="0.15">
      <c r="A30" s="344" t="s">
        <v>32</v>
      </c>
      <c r="B30" s="398">
        <v>93233</v>
      </c>
      <c r="C30" s="395">
        <v>48463</v>
      </c>
      <c r="D30" s="395">
        <v>44770</v>
      </c>
      <c r="E30" s="398">
        <v>7024</v>
      </c>
      <c r="F30" s="395">
        <v>3574</v>
      </c>
      <c r="G30" s="395">
        <v>3450</v>
      </c>
      <c r="H30" s="398">
        <v>19476</v>
      </c>
      <c r="I30" s="395">
        <v>9962</v>
      </c>
      <c r="J30" s="395">
        <v>9514</v>
      </c>
      <c r="K30" s="398">
        <v>12144</v>
      </c>
      <c r="L30" s="395">
        <v>6241</v>
      </c>
      <c r="M30" s="395">
        <v>5903</v>
      </c>
      <c r="N30" s="398">
        <v>26798</v>
      </c>
      <c r="O30" s="395">
        <v>14035</v>
      </c>
      <c r="P30" s="395">
        <v>12763</v>
      </c>
      <c r="Q30" s="398">
        <v>27791</v>
      </c>
      <c r="R30" s="395">
        <v>14651</v>
      </c>
      <c r="S30" s="399">
        <v>13140</v>
      </c>
    </row>
    <row r="31" spans="1:19" ht="16.5" customHeight="1" x14ac:dyDescent="0.15">
      <c r="A31" s="340" t="s">
        <v>203</v>
      </c>
      <c r="B31" s="400">
        <v>16105</v>
      </c>
      <c r="C31" s="401">
        <v>8383</v>
      </c>
      <c r="D31" s="401">
        <v>7722</v>
      </c>
      <c r="E31" s="400">
        <v>1089</v>
      </c>
      <c r="F31" s="401">
        <v>541</v>
      </c>
      <c r="G31" s="401">
        <v>548</v>
      </c>
      <c r="H31" s="400">
        <v>3193</v>
      </c>
      <c r="I31" s="401">
        <v>1676</v>
      </c>
      <c r="J31" s="401">
        <v>1517</v>
      </c>
      <c r="K31" s="400">
        <v>2156</v>
      </c>
      <c r="L31" s="401">
        <v>1103</v>
      </c>
      <c r="M31" s="401">
        <v>1053</v>
      </c>
      <c r="N31" s="400">
        <v>4547</v>
      </c>
      <c r="O31" s="401">
        <v>2400</v>
      </c>
      <c r="P31" s="401">
        <v>2147</v>
      </c>
      <c r="Q31" s="400">
        <v>5120</v>
      </c>
      <c r="R31" s="401">
        <v>2663</v>
      </c>
      <c r="S31" s="402">
        <v>2457</v>
      </c>
    </row>
    <row r="32" spans="1:19" ht="16.5" customHeight="1" x14ac:dyDescent="0.15">
      <c r="A32" s="340" t="s">
        <v>208</v>
      </c>
      <c r="B32" s="400">
        <v>17450</v>
      </c>
      <c r="C32" s="401">
        <v>8984</v>
      </c>
      <c r="D32" s="401">
        <v>8466</v>
      </c>
      <c r="E32" s="400">
        <v>1189</v>
      </c>
      <c r="F32" s="401">
        <v>570</v>
      </c>
      <c r="G32" s="401">
        <v>619</v>
      </c>
      <c r="H32" s="400">
        <v>3672</v>
      </c>
      <c r="I32" s="401">
        <v>1898</v>
      </c>
      <c r="J32" s="401">
        <v>1774</v>
      </c>
      <c r="K32" s="400">
        <v>2332</v>
      </c>
      <c r="L32" s="401">
        <v>1186</v>
      </c>
      <c r="M32" s="401">
        <v>1146</v>
      </c>
      <c r="N32" s="400">
        <v>4987</v>
      </c>
      <c r="O32" s="401">
        <v>2585</v>
      </c>
      <c r="P32" s="401">
        <v>2402</v>
      </c>
      <c r="Q32" s="400">
        <v>5270</v>
      </c>
      <c r="R32" s="401">
        <v>2745</v>
      </c>
      <c r="S32" s="402">
        <v>2525</v>
      </c>
    </row>
    <row r="33" spans="1:19" ht="16.5" customHeight="1" x14ac:dyDescent="0.15">
      <c r="A33" s="340" t="s">
        <v>207</v>
      </c>
      <c r="B33" s="400">
        <v>19906</v>
      </c>
      <c r="C33" s="401">
        <v>10408</v>
      </c>
      <c r="D33" s="401">
        <v>9498</v>
      </c>
      <c r="E33" s="400">
        <v>1534</v>
      </c>
      <c r="F33" s="401">
        <v>783</v>
      </c>
      <c r="G33" s="401">
        <v>751</v>
      </c>
      <c r="H33" s="400">
        <v>4153</v>
      </c>
      <c r="I33" s="401">
        <v>2102</v>
      </c>
      <c r="J33" s="401">
        <v>2051</v>
      </c>
      <c r="K33" s="400">
        <v>2594</v>
      </c>
      <c r="L33" s="401">
        <v>1357</v>
      </c>
      <c r="M33" s="401">
        <v>1237</v>
      </c>
      <c r="N33" s="400">
        <v>5681</v>
      </c>
      <c r="O33" s="401">
        <v>3017</v>
      </c>
      <c r="P33" s="401">
        <v>2664</v>
      </c>
      <c r="Q33" s="400">
        <v>5944</v>
      </c>
      <c r="R33" s="401">
        <v>3149</v>
      </c>
      <c r="S33" s="402">
        <v>2795</v>
      </c>
    </row>
    <row r="34" spans="1:19" ht="16.5" customHeight="1" x14ac:dyDescent="0.15">
      <c r="A34" s="340" t="s">
        <v>225</v>
      </c>
      <c r="B34" s="400">
        <v>20218</v>
      </c>
      <c r="C34" s="401">
        <v>10521</v>
      </c>
      <c r="D34" s="401">
        <v>9697</v>
      </c>
      <c r="E34" s="400">
        <v>1600</v>
      </c>
      <c r="F34" s="401">
        <v>842</v>
      </c>
      <c r="G34" s="401">
        <v>758</v>
      </c>
      <c r="H34" s="400">
        <v>4205</v>
      </c>
      <c r="I34" s="401">
        <v>2134</v>
      </c>
      <c r="J34" s="401">
        <v>2071</v>
      </c>
      <c r="K34" s="400">
        <v>2577</v>
      </c>
      <c r="L34" s="401">
        <v>1314</v>
      </c>
      <c r="M34" s="401">
        <v>1263</v>
      </c>
      <c r="N34" s="400">
        <v>5894</v>
      </c>
      <c r="O34" s="401">
        <v>3070</v>
      </c>
      <c r="P34" s="401">
        <v>2824</v>
      </c>
      <c r="Q34" s="400">
        <v>5942</v>
      </c>
      <c r="R34" s="401">
        <v>3161</v>
      </c>
      <c r="S34" s="402">
        <v>2781</v>
      </c>
    </row>
    <row r="35" spans="1:19" ht="16.5" customHeight="1" x14ac:dyDescent="0.15">
      <c r="A35" s="340" t="s">
        <v>211</v>
      </c>
      <c r="B35" s="400">
        <v>19554</v>
      </c>
      <c r="C35" s="401">
        <v>10167</v>
      </c>
      <c r="D35" s="401">
        <v>9387</v>
      </c>
      <c r="E35" s="400">
        <v>1612</v>
      </c>
      <c r="F35" s="401">
        <v>838</v>
      </c>
      <c r="G35" s="401">
        <v>774</v>
      </c>
      <c r="H35" s="400">
        <v>4253</v>
      </c>
      <c r="I35" s="401">
        <v>2152</v>
      </c>
      <c r="J35" s="401">
        <v>2101</v>
      </c>
      <c r="K35" s="400">
        <v>2485</v>
      </c>
      <c r="L35" s="401">
        <v>1281</v>
      </c>
      <c r="M35" s="401">
        <v>1204</v>
      </c>
      <c r="N35" s="400">
        <v>5689</v>
      </c>
      <c r="O35" s="401">
        <v>2963</v>
      </c>
      <c r="P35" s="401">
        <v>2726</v>
      </c>
      <c r="Q35" s="400">
        <v>5515</v>
      </c>
      <c r="R35" s="401">
        <v>2933</v>
      </c>
      <c r="S35" s="402">
        <v>2582</v>
      </c>
    </row>
    <row r="36" spans="1:19" s="339" customFormat="1" ht="16.5" customHeight="1" x14ac:dyDescent="0.15">
      <c r="A36" s="345" t="s">
        <v>26</v>
      </c>
      <c r="B36" s="398">
        <v>101334</v>
      </c>
      <c r="C36" s="395">
        <v>53051</v>
      </c>
      <c r="D36" s="395">
        <v>48283</v>
      </c>
      <c r="E36" s="398">
        <v>7873</v>
      </c>
      <c r="F36" s="395">
        <v>4038</v>
      </c>
      <c r="G36" s="395">
        <v>3835</v>
      </c>
      <c r="H36" s="398">
        <v>22269</v>
      </c>
      <c r="I36" s="395">
        <v>11446</v>
      </c>
      <c r="J36" s="395">
        <v>10823</v>
      </c>
      <c r="K36" s="398">
        <v>13034</v>
      </c>
      <c r="L36" s="395">
        <v>6628</v>
      </c>
      <c r="M36" s="395">
        <v>6406</v>
      </c>
      <c r="N36" s="398">
        <v>29971</v>
      </c>
      <c r="O36" s="395">
        <v>15854</v>
      </c>
      <c r="P36" s="395">
        <v>14117</v>
      </c>
      <c r="Q36" s="398">
        <v>28187</v>
      </c>
      <c r="R36" s="395">
        <v>15085</v>
      </c>
      <c r="S36" s="399">
        <v>13102</v>
      </c>
    </row>
    <row r="37" spans="1:19" ht="16.5" customHeight="1" x14ac:dyDescent="0.15">
      <c r="A37" s="346" t="s">
        <v>25</v>
      </c>
      <c r="B37" s="400">
        <v>20333</v>
      </c>
      <c r="C37" s="401">
        <v>10637</v>
      </c>
      <c r="D37" s="401">
        <v>9696</v>
      </c>
      <c r="E37" s="400">
        <v>1602</v>
      </c>
      <c r="F37" s="401">
        <v>866</v>
      </c>
      <c r="G37" s="401">
        <v>736</v>
      </c>
      <c r="H37" s="400">
        <v>4505</v>
      </c>
      <c r="I37" s="401">
        <v>2275</v>
      </c>
      <c r="J37" s="401">
        <v>2230</v>
      </c>
      <c r="K37" s="400">
        <v>2615</v>
      </c>
      <c r="L37" s="401">
        <v>1359</v>
      </c>
      <c r="M37" s="401">
        <v>1256</v>
      </c>
      <c r="N37" s="400">
        <v>5919</v>
      </c>
      <c r="O37" s="401">
        <v>3095</v>
      </c>
      <c r="P37" s="401">
        <v>2824</v>
      </c>
      <c r="Q37" s="400">
        <v>5692</v>
      </c>
      <c r="R37" s="401">
        <v>3042</v>
      </c>
      <c r="S37" s="402">
        <v>2650</v>
      </c>
    </row>
    <row r="38" spans="1:19" ht="16.5" customHeight="1" x14ac:dyDescent="0.15">
      <c r="A38" s="346" t="s">
        <v>24</v>
      </c>
      <c r="B38" s="400">
        <v>20355</v>
      </c>
      <c r="C38" s="401">
        <v>10644</v>
      </c>
      <c r="D38" s="401">
        <v>9711</v>
      </c>
      <c r="E38" s="400">
        <v>1584</v>
      </c>
      <c r="F38" s="401">
        <v>820</v>
      </c>
      <c r="G38" s="401">
        <v>764</v>
      </c>
      <c r="H38" s="400">
        <v>4566</v>
      </c>
      <c r="I38" s="401">
        <v>2276</v>
      </c>
      <c r="J38" s="401">
        <v>2290</v>
      </c>
      <c r="K38" s="400">
        <v>2553</v>
      </c>
      <c r="L38" s="401">
        <v>1268</v>
      </c>
      <c r="M38" s="401">
        <v>1285</v>
      </c>
      <c r="N38" s="400">
        <v>5898</v>
      </c>
      <c r="O38" s="401">
        <v>3174</v>
      </c>
      <c r="P38" s="401">
        <v>2724</v>
      </c>
      <c r="Q38" s="400">
        <v>5754</v>
      </c>
      <c r="R38" s="401">
        <v>3106</v>
      </c>
      <c r="S38" s="402">
        <v>2648</v>
      </c>
    </row>
    <row r="39" spans="1:19" ht="16.5" customHeight="1" x14ac:dyDescent="0.15">
      <c r="A39" s="346" t="s">
        <v>23</v>
      </c>
      <c r="B39" s="400">
        <v>20495</v>
      </c>
      <c r="C39" s="401">
        <v>10643</v>
      </c>
      <c r="D39" s="401">
        <v>9852</v>
      </c>
      <c r="E39" s="400">
        <v>1530</v>
      </c>
      <c r="F39" s="401">
        <v>760</v>
      </c>
      <c r="G39" s="401">
        <v>770</v>
      </c>
      <c r="H39" s="400">
        <v>4500</v>
      </c>
      <c r="I39" s="401">
        <v>2327</v>
      </c>
      <c r="J39" s="401">
        <v>2173</v>
      </c>
      <c r="K39" s="400">
        <v>2654</v>
      </c>
      <c r="L39" s="401">
        <v>1336</v>
      </c>
      <c r="M39" s="401">
        <v>1318</v>
      </c>
      <c r="N39" s="400">
        <v>6149</v>
      </c>
      <c r="O39" s="401">
        <v>3215</v>
      </c>
      <c r="P39" s="401">
        <v>2934</v>
      </c>
      <c r="Q39" s="400">
        <v>5662</v>
      </c>
      <c r="R39" s="401">
        <v>3005</v>
      </c>
      <c r="S39" s="402">
        <v>2657</v>
      </c>
    </row>
    <row r="40" spans="1:19" ht="16.5" customHeight="1" x14ac:dyDescent="0.15">
      <c r="A40" s="340" t="s">
        <v>199</v>
      </c>
      <c r="B40" s="400">
        <v>20264</v>
      </c>
      <c r="C40" s="401">
        <v>10619</v>
      </c>
      <c r="D40" s="401">
        <v>9645</v>
      </c>
      <c r="E40" s="400">
        <v>1625</v>
      </c>
      <c r="F40" s="401">
        <v>843</v>
      </c>
      <c r="G40" s="401">
        <v>782</v>
      </c>
      <c r="H40" s="400">
        <v>4354</v>
      </c>
      <c r="I40" s="401">
        <v>2253</v>
      </c>
      <c r="J40" s="401">
        <v>2101</v>
      </c>
      <c r="K40" s="400">
        <v>2707</v>
      </c>
      <c r="L40" s="401">
        <v>1374</v>
      </c>
      <c r="M40" s="401">
        <v>1333</v>
      </c>
      <c r="N40" s="400">
        <v>6077</v>
      </c>
      <c r="O40" s="401">
        <v>3206</v>
      </c>
      <c r="P40" s="401">
        <v>2871</v>
      </c>
      <c r="Q40" s="400">
        <v>5501</v>
      </c>
      <c r="R40" s="401">
        <v>2943</v>
      </c>
      <c r="S40" s="402">
        <v>2558</v>
      </c>
    </row>
    <row r="41" spans="1:19" ht="16.5" customHeight="1" x14ac:dyDescent="0.15">
      <c r="A41" s="340" t="s">
        <v>223</v>
      </c>
      <c r="B41" s="400">
        <v>19887</v>
      </c>
      <c r="C41" s="401">
        <v>10508</v>
      </c>
      <c r="D41" s="401">
        <v>9379</v>
      </c>
      <c r="E41" s="400">
        <v>1532</v>
      </c>
      <c r="F41" s="401">
        <v>749</v>
      </c>
      <c r="G41" s="401">
        <v>783</v>
      </c>
      <c r="H41" s="400">
        <v>4344</v>
      </c>
      <c r="I41" s="401">
        <v>2315</v>
      </c>
      <c r="J41" s="401">
        <v>2029</v>
      </c>
      <c r="K41" s="400">
        <v>2505</v>
      </c>
      <c r="L41" s="401">
        <v>1291</v>
      </c>
      <c r="M41" s="401">
        <v>1214</v>
      </c>
      <c r="N41" s="400">
        <v>5928</v>
      </c>
      <c r="O41" s="401">
        <v>3164</v>
      </c>
      <c r="P41" s="401">
        <v>2764</v>
      </c>
      <c r="Q41" s="400">
        <v>5578</v>
      </c>
      <c r="R41" s="401">
        <v>2989</v>
      </c>
      <c r="S41" s="402">
        <v>2589</v>
      </c>
    </row>
    <row r="42" spans="1:19" s="339" customFormat="1" ht="16.5" customHeight="1" x14ac:dyDescent="0.15">
      <c r="A42" s="344" t="s">
        <v>20</v>
      </c>
      <c r="B42" s="398">
        <v>88967</v>
      </c>
      <c r="C42" s="395">
        <v>46395</v>
      </c>
      <c r="D42" s="395">
        <v>42572</v>
      </c>
      <c r="E42" s="398">
        <v>7360</v>
      </c>
      <c r="F42" s="395">
        <v>3749</v>
      </c>
      <c r="G42" s="395">
        <v>3611</v>
      </c>
      <c r="H42" s="398">
        <v>17915</v>
      </c>
      <c r="I42" s="395">
        <v>9336</v>
      </c>
      <c r="J42" s="395">
        <v>8579</v>
      </c>
      <c r="K42" s="398">
        <v>11647</v>
      </c>
      <c r="L42" s="395">
        <v>5943</v>
      </c>
      <c r="M42" s="395">
        <v>5704</v>
      </c>
      <c r="N42" s="398">
        <v>26992</v>
      </c>
      <c r="O42" s="395">
        <v>14148</v>
      </c>
      <c r="P42" s="395">
        <v>12844</v>
      </c>
      <c r="Q42" s="398">
        <v>25053</v>
      </c>
      <c r="R42" s="395">
        <v>13219</v>
      </c>
      <c r="S42" s="399">
        <v>11834</v>
      </c>
    </row>
    <row r="43" spans="1:19" ht="16.5" customHeight="1" x14ac:dyDescent="0.15">
      <c r="A43" s="340" t="s">
        <v>202</v>
      </c>
      <c r="B43" s="400">
        <v>19755</v>
      </c>
      <c r="C43" s="401">
        <v>10408</v>
      </c>
      <c r="D43" s="401">
        <v>9347</v>
      </c>
      <c r="E43" s="400">
        <v>1575</v>
      </c>
      <c r="F43" s="401">
        <v>816</v>
      </c>
      <c r="G43" s="401">
        <v>759</v>
      </c>
      <c r="H43" s="400">
        <v>4092</v>
      </c>
      <c r="I43" s="401">
        <v>2115</v>
      </c>
      <c r="J43" s="401">
        <v>1977</v>
      </c>
      <c r="K43" s="400">
        <v>2586</v>
      </c>
      <c r="L43" s="401">
        <v>1317</v>
      </c>
      <c r="M43" s="401">
        <v>1269</v>
      </c>
      <c r="N43" s="400">
        <v>5966</v>
      </c>
      <c r="O43" s="401">
        <v>3177</v>
      </c>
      <c r="P43" s="401">
        <v>2789</v>
      </c>
      <c r="Q43" s="400">
        <v>5536</v>
      </c>
      <c r="R43" s="401">
        <v>2983</v>
      </c>
      <c r="S43" s="402">
        <v>2553</v>
      </c>
    </row>
    <row r="44" spans="1:19" ht="16.5" customHeight="1" x14ac:dyDescent="0.15">
      <c r="A44" s="340" t="s">
        <v>226</v>
      </c>
      <c r="B44" s="400">
        <v>19250</v>
      </c>
      <c r="C44" s="401">
        <v>9980</v>
      </c>
      <c r="D44" s="401">
        <v>9270</v>
      </c>
      <c r="E44" s="400">
        <v>1591</v>
      </c>
      <c r="F44" s="401">
        <v>789</v>
      </c>
      <c r="G44" s="401">
        <v>802</v>
      </c>
      <c r="H44" s="400">
        <v>3949</v>
      </c>
      <c r="I44" s="401">
        <v>2041</v>
      </c>
      <c r="J44" s="401">
        <v>1908</v>
      </c>
      <c r="K44" s="400">
        <v>2481</v>
      </c>
      <c r="L44" s="401">
        <v>1237</v>
      </c>
      <c r="M44" s="401">
        <v>1244</v>
      </c>
      <c r="N44" s="400">
        <v>5762</v>
      </c>
      <c r="O44" s="401">
        <v>2978</v>
      </c>
      <c r="P44" s="401">
        <v>2784</v>
      </c>
      <c r="Q44" s="400">
        <v>5467</v>
      </c>
      <c r="R44" s="401">
        <v>2935</v>
      </c>
      <c r="S44" s="402">
        <v>2532</v>
      </c>
    </row>
    <row r="45" spans="1:19" ht="16.5" customHeight="1" x14ac:dyDescent="0.15">
      <c r="A45" s="340" t="s">
        <v>230</v>
      </c>
      <c r="B45" s="400">
        <v>17333</v>
      </c>
      <c r="C45" s="401">
        <v>9030</v>
      </c>
      <c r="D45" s="401">
        <v>8303</v>
      </c>
      <c r="E45" s="400">
        <v>1447</v>
      </c>
      <c r="F45" s="401">
        <v>725</v>
      </c>
      <c r="G45" s="401">
        <v>722</v>
      </c>
      <c r="H45" s="400">
        <v>3417</v>
      </c>
      <c r="I45" s="401">
        <v>1794</v>
      </c>
      <c r="J45" s="401">
        <v>1623</v>
      </c>
      <c r="K45" s="400">
        <v>2265</v>
      </c>
      <c r="L45" s="401">
        <v>1151</v>
      </c>
      <c r="M45" s="401">
        <v>1114</v>
      </c>
      <c r="N45" s="400">
        <v>5310</v>
      </c>
      <c r="O45" s="401">
        <v>2820</v>
      </c>
      <c r="P45" s="401">
        <v>2490</v>
      </c>
      <c r="Q45" s="400">
        <v>4894</v>
      </c>
      <c r="R45" s="401">
        <v>2540</v>
      </c>
      <c r="S45" s="402">
        <v>2354</v>
      </c>
    </row>
    <row r="46" spans="1:19" ht="16.5" customHeight="1" x14ac:dyDescent="0.15">
      <c r="A46" s="340" t="s">
        <v>229</v>
      </c>
      <c r="B46" s="400">
        <v>16706</v>
      </c>
      <c r="C46" s="401">
        <v>8788</v>
      </c>
      <c r="D46" s="401">
        <v>7918</v>
      </c>
      <c r="E46" s="400">
        <v>1386</v>
      </c>
      <c r="F46" s="401">
        <v>702</v>
      </c>
      <c r="G46" s="401">
        <v>684</v>
      </c>
      <c r="H46" s="400">
        <v>3315</v>
      </c>
      <c r="I46" s="401">
        <v>1780</v>
      </c>
      <c r="J46" s="401">
        <v>1535</v>
      </c>
      <c r="K46" s="400">
        <v>2199</v>
      </c>
      <c r="L46" s="401">
        <v>1171</v>
      </c>
      <c r="M46" s="401">
        <v>1028</v>
      </c>
      <c r="N46" s="400">
        <v>5080</v>
      </c>
      <c r="O46" s="401">
        <v>2665</v>
      </c>
      <c r="P46" s="401">
        <v>2415</v>
      </c>
      <c r="Q46" s="400">
        <v>4726</v>
      </c>
      <c r="R46" s="401">
        <v>2470</v>
      </c>
      <c r="S46" s="402">
        <v>2256</v>
      </c>
    </row>
    <row r="47" spans="1:19" ht="16.5" customHeight="1" x14ac:dyDescent="0.15">
      <c r="A47" s="340" t="s">
        <v>233</v>
      </c>
      <c r="B47" s="400">
        <v>15923</v>
      </c>
      <c r="C47" s="401">
        <v>8189</v>
      </c>
      <c r="D47" s="401">
        <v>7734</v>
      </c>
      <c r="E47" s="400">
        <v>1361</v>
      </c>
      <c r="F47" s="401">
        <v>717</v>
      </c>
      <c r="G47" s="401">
        <v>644</v>
      </c>
      <c r="H47" s="400">
        <v>3142</v>
      </c>
      <c r="I47" s="401">
        <v>1606</v>
      </c>
      <c r="J47" s="401">
        <v>1536</v>
      </c>
      <c r="K47" s="400">
        <v>2116</v>
      </c>
      <c r="L47" s="401">
        <v>1067</v>
      </c>
      <c r="M47" s="401">
        <v>1049</v>
      </c>
      <c r="N47" s="400">
        <v>4874</v>
      </c>
      <c r="O47" s="401">
        <v>2508</v>
      </c>
      <c r="P47" s="401">
        <v>2366</v>
      </c>
      <c r="Q47" s="400">
        <v>4430</v>
      </c>
      <c r="R47" s="401">
        <v>2291</v>
      </c>
      <c r="S47" s="402">
        <v>2139</v>
      </c>
    </row>
    <row r="48" spans="1:19" s="339" customFormat="1" ht="16.5" customHeight="1" x14ac:dyDescent="0.15">
      <c r="A48" s="344" t="s">
        <v>14</v>
      </c>
      <c r="B48" s="398">
        <v>86163</v>
      </c>
      <c r="C48" s="395">
        <v>43840</v>
      </c>
      <c r="D48" s="395">
        <v>42323</v>
      </c>
      <c r="E48" s="398">
        <v>6872</v>
      </c>
      <c r="F48" s="395">
        <v>3545</v>
      </c>
      <c r="G48" s="395">
        <v>3327</v>
      </c>
      <c r="H48" s="398">
        <v>16084</v>
      </c>
      <c r="I48" s="395">
        <v>8131</v>
      </c>
      <c r="J48" s="395">
        <v>7953</v>
      </c>
      <c r="K48" s="398">
        <v>12001</v>
      </c>
      <c r="L48" s="395">
        <v>5859</v>
      </c>
      <c r="M48" s="395">
        <v>6142</v>
      </c>
      <c r="N48" s="398">
        <v>26012</v>
      </c>
      <c r="O48" s="395">
        <v>13435</v>
      </c>
      <c r="P48" s="395">
        <v>12577</v>
      </c>
      <c r="Q48" s="398">
        <v>25194</v>
      </c>
      <c r="R48" s="395">
        <v>12870</v>
      </c>
      <c r="S48" s="399">
        <v>12324</v>
      </c>
    </row>
    <row r="49" spans="1:19" ht="16.5" customHeight="1" x14ac:dyDescent="0.15">
      <c r="A49" s="340" t="s">
        <v>231</v>
      </c>
      <c r="B49" s="400">
        <v>15815</v>
      </c>
      <c r="C49" s="401">
        <v>8072</v>
      </c>
      <c r="D49" s="401">
        <v>7743</v>
      </c>
      <c r="E49" s="400">
        <v>1351</v>
      </c>
      <c r="F49" s="401">
        <v>694</v>
      </c>
      <c r="G49" s="401">
        <v>657</v>
      </c>
      <c r="H49" s="400">
        <v>2903</v>
      </c>
      <c r="I49" s="401">
        <v>1485</v>
      </c>
      <c r="J49" s="401">
        <v>1418</v>
      </c>
      <c r="K49" s="400">
        <v>2095</v>
      </c>
      <c r="L49" s="401">
        <v>1064</v>
      </c>
      <c r="M49" s="401">
        <v>1031</v>
      </c>
      <c r="N49" s="400">
        <v>4921</v>
      </c>
      <c r="O49" s="401">
        <v>2477</v>
      </c>
      <c r="P49" s="401">
        <v>2444</v>
      </c>
      <c r="Q49" s="400">
        <v>4545</v>
      </c>
      <c r="R49" s="401">
        <v>2352</v>
      </c>
      <c r="S49" s="402">
        <v>2193</v>
      </c>
    </row>
    <row r="50" spans="1:19" ht="16.5" customHeight="1" x14ac:dyDescent="0.15">
      <c r="A50" s="340" t="s">
        <v>212</v>
      </c>
      <c r="B50" s="400">
        <v>16274</v>
      </c>
      <c r="C50" s="401">
        <v>8277</v>
      </c>
      <c r="D50" s="401">
        <v>7997</v>
      </c>
      <c r="E50" s="400">
        <v>1317</v>
      </c>
      <c r="F50" s="401">
        <v>669</v>
      </c>
      <c r="G50" s="401">
        <v>648</v>
      </c>
      <c r="H50" s="400">
        <v>3024</v>
      </c>
      <c r="I50" s="401">
        <v>1584</v>
      </c>
      <c r="J50" s="401">
        <v>1440</v>
      </c>
      <c r="K50" s="400">
        <v>2187</v>
      </c>
      <c r="L50" s="401">
        <v>1061</v>
      </c>
      <c r="M50" s="401">
        <v>1126</v>
      </c>
      <c r="N50" s="400">
        <v>4978</v>
      </c>
      <c r="O50" s="401">
        <v>2577</v>
      </c>
      <c r="P50" s="401">
        <v>2401</v>
      </c>
      <c r="Q50" s="400">
        <v>4768</v>
      </c>
      <c r="R50" s="401">
        <v>2386</v>
      </c>
      <c r="S50" s="402">
        <v>2382</v>
      </c>
    </row>
    <row r="51" spans="1:19" ht="16.5" customHeight="1" x14ac:dyDescent="0.15">
      <c r="A51" s="340" t="s">
        <v>232</v>
      </c>
      <c r="B51" s="400">
        <v>17195</v>
      </c>
      <c r="C51" s="401">
        <v>8703</v>
      </c>
      <c r="D51" s="401">
        <v>8492</v>
      </c>
      <c r="E51" s="400">
        <v>1433</v>
      </c>
      <c r="F51" s="401">
        <v>727</v>
      </c>
      <c r="G51" s="401">
        <v>706</v>
      </c>
      <c r="H51" s="400">
        <v>3244</v>
      </c>
      <c r="I51" s="401">
        <v>1602</v>
      </c>
      <c r="J51" s="401">
        <v>1642</v>
      </c>
      <c r="K51" s="400">
        <v>2361</v>
      </c>
      <c r="L51" s="401">
        <v>1139</v>
      </c>
      <c r="M51" s="401">
        <v>1222</v>
      </c>
      <c r="N51" s="400">
        <v>5162</v>
      </c>
      <c r="O51" s="401">
        <v>2646</v>
      </c>
      <c r="P51" s="401">
        <v>2516</v>
      </c>
      <c r="Q51" s="400">
        <v>4995</v>
      </c>
      <c r="R51" s="401">
        <v>2589</v>
      </c>
      <c r="S51" s="402">
        <v>2406</v>
      </c>
    </row>
    <row r="52" spans="1:19" ht="16.5" customHeight="1" x14ac:dyDescent="0.15">
      <c r="A52" s="340" t="s">
        <v>224</v>
      </c>
      <c r="B52" s="400">
        <v>17362</v>
      </c>
      <c r="C52" s="401">
        <v>8858</v>
      </c>
      <c r="D52" s="401">
        <v>8504</v>
      </c>
      <c r="E52" s="400">
        <v>1320</v>
      </c>
      <c r="F52" s="401">
        <v>690</v>
      </c>
      <c r="G52" s="401">
        <v>630</v>
      </c>
      <c r="H52" s="400">
        <v>3225</v>
      </c>
      <c r="I52" s="401">
        <v>1598</v>
      </c>
      <c r="J52" s="401">
        <v>1627</v>
      </c>
      <c r="K52" s="400">
        <v>2512</v>
      </c>
      <c r="L52" s="401">
        <v>1188</v>
      </c>
      <c r="M52" s="401">
        <v>1324</v>
      </c>
      <c r="N52" s="400">
        <v>5124</v>
      </c>
      <c r="O52" s="401">
        <v>2718</v>
      </c>
      <c r="P52" s="401">
        <v>2406</v>
      </c>
      <c r="Q52" s="400">
        <v>5181</v>
      </c>
      <c r="R52" s="401">
        <v>2664</v>
      </c>
      <c r="S52" s="402">
        <v>2517</v>
      </c>
    </row>
    <row r="53" spans="1:19" ht="16.5" customHeight="1" x14ac:dyDescent="0.15">
      <c r="A53" s="340" t="s">
        <v>187</v>
      </c>
      <c r="B53" s="400">
        <v>19517</v>
      </c>
      <c r="C53" s="401">
        <v>9930</v>
      </c>
      <c r="D53" s="401">
        <v>9587</v>
      </c>
      <c r="E53" s="400">
        <v>1451</v>
      </c>
      <c r="F53" s="401">
        <v>765</v>
      </c>
      <c r="G53" s="401">
        <v>686</v>
      </c>
      <c r="H53" s="400">
        <v>3688</v>
      </c>
      <c r="I53" s="401">
        <v>1862</v>
      </c>
      <c r="J53" s="401">
        <v>1826</v>
      </c>
      <c r="K53" s="400">
        <v>2846</v>
      </c>
      <c r="L53" s="401">
        <v>1407</v>
      </c>
      <c r="M53" s="401">
        <v>1439</v>
      </c>
      <c r="N53" s="400">
        <v>5827</v>
      </c>
      <c r="O53" s="401">
        <v>3017</v>
      </c>
      <c r="P53" s="401">
        <v>2810</v>
      </c>
      <c r="Q53" s="400">
        <v>5705</v>
      </c>
      <c r="R53" s="401">
        <v>2879</v>
      </c>
      <c r="S53" s="402">
        <v>2826</v>
      </c>
    </row>
    <row r="54" spans="1:19" s="339" customFormat="1" ht="16.5" customHeight="1" x14ac:dyDescent="0.15">
      <c r="A54" s="344" t="s">
        <v>9</v>
      </c>
      <c r="B54" s="398">
        <v>115101</v>
      </c>
      <c r="C54" s="395">
        <v>57413</v>
      </c>
      <c r="D54" s="395">
        <v>57688</v>
      </c>
      <c r="E54" s="398">
        <v>7599</v>
      </c>
      <c r="F54" s="395">
        <v>4014</v>
      </c>
      <c r="G54" s="395">
        <v>3585</v>
      </c>
      <c r="H54" s="398">
        <v>21958</v>
      </c>
      <c r="I54" s="395">
        <v>10780</v>
      </c>
      <c r="J54" s="395">
        <v>11178</v>
      </c>
      <c r="K54" s="398">
        <v>17086</v>
      </c>
      <c r="L54" s="395">
        <v>8341</v>
      </c>
      <c r="M54" s="395">
        <v>8745</v>
      </c>
      <c r="N54" s="398">
        <v>32637</v>
      </c>
      <c r="O54" s="395">
        <v>16511</v>
      </c>
      <c r="P54" s="395">
        <v>16126</v>
      </c>
      <c r="Q54" s="398">
        <v>35821</v>
      </c>
      <c r="R54" s="395">
        <v>17767</v>
      </c>
      <c r="S54" s="399">
        <v>18054</v>
      </c>
    </row>
    <row r="55" spans="1:19" ht="16.5" customHeight="1" x14ac:dyDescent="0.15">
      <c r="A55" s="340" t="s">
        <v>188</v>
      </c>
      <c r="B55" s="400">
        <v>22031</v>
      </c>
      <c r="C55" s="401">
        <v>11139</v>
      </c>
      <c r="D55" s="401">
        <v>10892</v>
      </c>
      <c r="E55" s="400">
        <v>1539</v>
      </c>
      <c r="F55" s="401">
        <v>810</v>
      </c>
      <c r="G55" s="401">
        <v>729</v>
      </c>
      <c r="H55" s="400">
        <v>4161</v>
      </c>
      <c r="I55" s="401">
        <v>2101</v>
      </c>
      <c r="J55" s="401">
        <v>2060</v>
      </c>
      <c r="K55" s="400">
        <v>3254</v>
      </c>
      <c r="L55" s="401">
        <v>1602</v>
      </c>
      <c r="M55" s="401">
        <v>1652</v>
      </c>
      <c r="N55" s="400">
        <v>6416</v>
      </c>
      <c r="O55" s="401">
        <v>3298</v>
      </c>
      <c r="P55" s="401">
        <v>3118</v>
      </c>
      <c r="Q55" s="400">
        <v>6661</v>
      </c>
      <c r="R55" s="401">
        <v>3328</v>
      </c>
      <c r="S55" s="402">
        <v>3333</v>
      </c>
    </row>
    <row r="56" spans="1:19" ht="16.5" customHeight="1" x14ac:dyDescent="0.15">
      <c r="A56" s="340" t="s">
        <v>186</v>
      </c>
      <c r="B56" s="400">
        <v>23880</v>
      </c>
      <c r="C56" s="401">
        <v>11980</v>
      </c>
      <c r="D56" s="401">
        <v>11900</v>
      </c>
      <c r="E56" s="400">
        <v>1693</v>
      </c>
      <c r="F56" s="401">
        <v>905</v>
      </c>
      <c r="G56" s="401">
        <v>788</v>
      </c>
      <c r="H56" s="400">
        <v>4546</v>
      </c>
      <c r="I56" s="401">
        <v>2252</v>
      </c>
      <c r="J56" s="401">
        <v>2294</v>
      </c>
      <c r="K56" s="400">
        <v>3555</v>
      </c>
      <c r="L56" s="401">
        <v>1709</v>
      </c>
      <c r="M56" s="401">
        <v>1846</v>
      </c>
      <c r="N56" s="400">
        <v>6700</v>
      </c>
      <c r="O56" s="401">
        <v>3420</v>
      </c>
      <c r="P56" s="401">
        <v>3280</v>
      </c>
      <c r="Q56" s="400">
        <v>7386</v>
      </c>
      <c r="R56" s="401">
        <v>3694</v>
      </c>
      <c r="S56" s="402">
        <v>3692</v>
      </c>
    </row>
    <row r="57" spans="1:19" ht="16.5" customHeight="1" x14ac:dyDescent="0.15">
      <c r="A57" s="340" t="s">
        <v>185</v>
      </c>
      <c r="B57" s="400">
        <v>23162</v>
      </c>
      <c r="C57" s="401">
        <v>11557</v>
      </c>
      <c r="D57" s="401">
        <v>11605</v>
      </c>
      <c r="E57" s="400">
        <v>1521</v>
      </c>
      <c r="F57" s="401">
        <v>810</v>
      </c>
      <c r="G57" s="401">
        <v>711</v>
      </c>
      <c r="H57" s="400">
        <v>4415</v>
      </c>
      <c r="I57" s="401">
        <v>2213</v>
      </c>
      <c r="J57" s="401">
        <v>2202</v>
      </c>
      <c r="K57" s="400">
        <v>3483</v>
      </c>
      <c r="L57" s="401">
        <v>1683</v>
      </c>
      <c r="M57" s="401">
        <v>1800</v>
      </c>
      <c r="N57" s="400">
        <v>6585</v>
      </c>
      <c r="O57" s="401">
        <v>3323</v>
      </c>
      <c r="P57" s="401">
        <v>3262</v>
      </c>
      <c r="Q57" s="400">
        <v>7158</v>
      </c>
      <c r="R57" s="401">
        <v>3528</v>
      </c>
      <c r="S57" s="402">
        <v>3630</v>
      </c>
    </row>
    <row r="58" spans="1:19" ht="16.5" customHeight="1" x14ac:dyDescent="0.15">
      <c r="A58" s="340" t="s">
        <v>183</v>
      </c>
      <c r="B58" s="400">
        <v>23780</v>
      </c>
      <c r="C58" s="401">
        <v>11756</v>
      </c>
      <c r="D58" s="401">
        <v>12024</v>
      </c>
      <c r="E58" s="400">
        <v>1406</v>
      </c>
      <c r="F58" s="401">
        <v>726</v>
      </c>
      <c r="G58" s="401">
        <v>680</v>
      </c>
      <c r="H58" s="400">
        <v>4562</v>
      </c>
      <c r="I58" s="401">
        <v>2175</v>
      </c>
      <c r="J58" s="401">
        <v>2387</v>
      </c>
      <c r="K58" s="400">
        <v>3550</v>
      </c>
      <c r="L58" s="401">
        <v>1708</v>
      </c>
      <c r="M58" s="401">
        <v>1842</v>
      </c>
      <c r="N58" s="400">
        <v>6673</v>
      </c>
      <c r="O58" s="401">
        <v>3407</v>
      </c>
      <c r="P58" s="401">
        <v>3266</v>
      </c>
      <c r="Q58" s="400">
        <v>7589</v>
      </c>
      <c r="R58" s="401">
        <v>3740</v>
      </c>
      <c r="S58" s="402">
        <v>3849</v>
      </c>
    </row>
    <row r="59" spans="1:19" ht="16.5" customHeight="1" x14ac:dyDescent="0.15">
      <c r="A59" s="340" t="s">
        <v>184</v>
      </c>
      <c r="B59" s="400">
        <v>22248</v>
      </c>
      <c r="C59" s="401">
        <v>10981</v>
      </c>
      <c r="D59" s="401">
        <v>11267</v>
      </c>
      <c r="E59" s="400">
        <v>1440</v>
      </c>
      <c r="F59" s="401">
        <v>763</v>
      </c>
      <c r="G59" s="401">
        <v>677</v>
      </c>
      <c r="H59" s="400">
        <v>4274</v>
      </c>
      <c r="I59" s="401">
        <v>2039</v>
      </c>
      <c r="J59" s="401">
        <v>2235</v>
      </c>
      <c r="K59" s="400">
        <v>3244</v>
      </c>
      <c r="L59" s="401">
        <v>1639</v>
      </c>
      <c r="M59" s="401">
        <v>1605</v>
      </c>
      <c r="N59" s="400">
        <v>6263</v>
      </c>
      <c r="O59" s="401">
        <v>3063</v>
      </c>
      <c r="P59" s="401">
        <v>3200</v>
      </c>
      <c r="Q59" s="400">
        <v>7027</v>
      </c>
      <c r="R59" s="401">
        <v>3477</v>
      </c>
      <c r="S59" s="402">
        <v>3550</v>
      </c>
    </row>
    <row r="60" spans="1:19" s="339" customFormat="1" ht="16.5" customHeight="1" x14ac:dyDescent="0.15">
      <c r="A60" s="344" t="s">
        <v>59</v>
      </c>
      <c r="B60" s="398">
        <v>115350</v>
      </c>
      <c r="C60" s="395">
        <v>57322</v>
      </c>
      <c r="D60" s="395">
        <v>58028</v>
      </c>
      <c r="E60" s="398">
        <v>6988</v>
      </c>
      <c r="F60" s="395">
        <v>3663</v>
      </c>
      <c r="G60" s="395">
        <v>3325</v>
      </c>
      <c r="H60" s="398">
        <v>23087</v>
      </c>
      <c r="I60" s="395">
        <v>11214</v>
      </c>
      <c r="J60" s="395">
        <v>11873</v>
      </c>
      <c r="K60" s="398">
        <v>16563</v>
      </c>
      <c r="L60" s="395">
        <v>8239</v>
      </c>
      <c r="M60" s="395">
        <v>8324</v>
      </c>
      <c r="N60" s="398">
        <v>32169</v>
      </c>
      <c r="O60" s="395">
        <v>16168</v>
      </c>
      <c r="P60" s="395">
        <v>16001</v>
      </c>
      <c r="Q60" s="398">
        <v>36543</v>
      </c>
      <c r="R60" s="395">
        <v>18038</v>
      </c>
      <c r="S60" s="399">
        <v>18505</v>
      </c>
    </row>
    <row r="61" spans="1:19" ht="16.5" customHeight="1" x14ac:dyDescent="0.15">
      <c r="A61" s="340" t="s">
        <v>182</v>
      </c>
      <c r="B61" s="400">
        <v>21862</v>
      </c>
      <c r="C61" s="401">
        <v>10723</v>
      </c>
      <c r="D61" s="401">
        <v>11139</v>
      </c>
      <c r="E61" s="400">
        <v>1398</v>
      </c>
      <c r="F61" s="401">
        <v>732</v>
      </c>
      <c r="G61" s="401">
        <v>666</v>
      </c>
      <c r="H61" s="400">
        <v>4300</v>
      </c>
      <c r="I61" s="401">
        <v>2074</v>
      </c>
      <c r="J61" s="401">
        <v>2226</v>
      </c>
      <c r="K61" s="400">
        <v>3236</v>
      </c>
      <c r="L61" s="401">
        <v>1588</v>
      </c>
      <c r="M61" s="401">
        <v>1648</v>
      </c>
      <c r="N61" s="400">
        <v>6065</v>
      </c>
      <c r="O61" s="401">
        <v>2995</v>
      </c>
      <c r="P61" s="401">
        <v>3070</v>
      </c>
      <c r="Q61" s="400">
        <v>6863</v>
      </c>
      <c r="R61" s="401">
        <v>3334</v>
      </c>
      <c r="S61" s="402">
        <v>3529</v>
      </c>
    </row>
    <row r="62" spans="1:19" ht="16.5" customHeight="1" x14ac:dyDescent="0.15">
      <c r="A62" s="340" t="s">
        <v>181</v>
      </c>
      <c r="B62" s="400">
        <v>22508</v>
      </c>
      <c r="C62" s="401">
        <v>11286</v>
      </c>
      <c r="D62" s="401">
        <v>11222</v>
      </c>
      <c r="E62" s="400">
        <v>1368</v>
      </c>
      <c r="F62" s="401">
        <v>743</v>
      </c>
      <c r="G62" s="401">
        <v>625</v>
      </c>
      <c r="H62" s="400">
        <v>4438</v>
      </c>
      <c r="I62" s="401">
        <v>2200</v>
      </c>
      <c r="J62" s="401">
        <v>2238</v>
      </c>
      <c r="K62" s="400">
        <v>3369</v>
      </c>
      <c r="L62" s="401">
        <v>1653</v>
      </c>
      <c r="M62" s="401">
        <v>1716</v>
      </c>
      <c r="N62" s="400">
        <v>6153</v>
      </c>
      <c r="O62" s="401">
        <v>3119</v>
      </c>
      <c r="P62" s="401">
        <v>3034</v>
      </c>
      <c r="Q62" s="400">
        <v>7180</v>
      </c>
      <c r="R62" s="401">
        <v>3571</v>
      </c>
      <c r="S62" s="402">
        <v>3609</v>
      </c>
    </row>
    <row r="63" spans="1:19" ht="16.5" customHeight="1" x14ac:dyDescent="0.15">
      <c r="A63" s="340" t="s">
        <v>180</v>
      </c>
      <c r="B63" s="400">
        <v>21824</v>
      </c>
      <c r="C63" s="401">
        <v>10860</v>
      </c>
      <c r="D63" s="401">
        <v>10964</v>
      </c>
      <c r="E63" s="400">
        <v>1335</v>
      </c>
      <c r="F63" s="401">
        <v>684</v>
      </c>
      <c r="G63" s="401">
        <v>651</v>
      </c>
      <c r="H63" s="400">
        <v>4322</v>
      </c>
      <c r="I63" s="401">
        <v>2072</v>
      </c>
      <c r="J63" s="401">
        <v>2250</v>
      </c>
      <c r="K63" s="400">
        <v>3148</v>
      </c>
      <c r="L63" s="401">
        <v>1595</v>
      </c>
      <c r="M63" s="401">
        <v>1553</v>
      </c>
      <c r="N63" s="400">
        <v>6112</v>
      </c>
      <c r="O63" s="401">
        <v>3127</v>
      </c>
      <c r="P63" s="401">
        <v>2985</v>
      </c>
      <c r="Q63" s="400">
        <v>6907</v>
      </c>
      <c r="R63" s="401">
        <v>3382</v>
      </c>
      <c r="S63" s="402">
        <v>3525</v>
      </c>
    </row>
    <row r="64" spans="1:19" ht="16.5" customHeight="1" x14ac:dyDescent="0.15">
      <c r="A64" s="340" t="s">
        <v>179</v>
      </c>
      <c r="B64" s="400">
        <v>23506</v>
      </c>
      <c r="C64" s="401">
        <v>11696</v>
      </c>
      <c r="D64" s="401">
        <v>11810</v>
      </c>
      <c r="E64" s="400">
        <v>1381</v>
      </c>
      <c r="F64" s="401">
        <v>732</v>
      </c>
      <c r="G64" s="401">
        <v>649</v>
      </c>
      <c r="H64" s="400">
        <v>4773</v>
      </c>
      <c r="I64" s="401">
        <v>2303</v>
      </c>
      <c r="J64" s="401">
        <v>2470</v>
      </c>
      <c r="K64" s="400">
        <v>3272</v>
      </c>
      <c r="L64" s="401">
        <v>1638</v>
      </c>
      <c r="M64" s="401">
        <v>1634</v>
      </c>
      <c r="N64" s="400">
        <v>6582</v>
      </c>
      <c r="O64" s="401">
        <v>3276</v>
      </c>
      <c r="P64" s="401">
        <v>3306</v>
      </c>
      <c r="Q64" s="400">
        <v>7498</v>
      </c>
      <c r="R64" s="401">
        <v>3747</v>
      </c>
      <c r="S64" s="402">
        <v>3751</v>
      </c>
    </row>
    <row r="65" spans="1:19" ht="16.5" customHeight="1" x14ac:dyDescent="0.15">
      <c r="A65" s="340" t="s">
        <v>143</v>
      </c>
      <c r="B65" s="400">
        <v>25650</v>
      </c>
      <c r="C65" s="401">
        <v>12757</v>
      </c>
      <c r="D65" s="401">
        <v>12893</v>
      </c>
      <c r="E65" s="400">
        <v>1506</v>
      </c>
      <c r="F65" s="401">
        <v>772</v>
      </c>
      <c r="G65" s="401">
        <v>734</v>
      </c>
      <c r="H65" s="400">
        <v>5254</v>
      </c>
      <c r="I65" s="401">
        <v>2565</v>
      </c>
      <c r="J65" s="401">
        <v>2689</v>
      </c>
      <c r="K65" s="400">
        <v>3538</v>
      </c>
      <c r="L65" s="401">
        <v>1765</v>
      </c>
      <c r="M65" s="401">
        <v>1773</v>
      </c>
      <c r="N65" s="400">
        <v>7257</v>
      </c>
      <c r="O65" s="401">
        <v>3651</v>
      </c>
      <c r="P65" s="401">
        <v>3606</v>
      </c>
      <c r="Q65" s="400">
        <v>8095</v>
      </c>
      <c r="R65" s="401">
        <v>4004</v>
      </c>
      <c r="S65" s="402">
        <v>4091</v>
      </c>
    </row>
    <row r="66" spans="1:19" s="339" customFormat="1" ht="16.5" customHeight="1" x14ac:dyDescent="0.15">
      <c r="A66" s="344" t="s">
        <v>65</v>
      </c>
      <c r="B66" s="398">
        <v>129062</v>
      </c>
      <c r="C66" s="395">
        <v>63978</v>
      </c>
      <c r="D66" s="395">
        <v>65084</v>
      </c>
      <c r="E66" s="398">
        <v>8225</v>
      </c>
      <c r="F66" s="395">
        <v>4114</v>
      </c>
      <c r="G66" s="395">
        <v>4111</v>
      </c>
      <c r="H66" s="398">
        <v>26889</v>
      </c>
      <c r="I66" s="395">
        <v>13021</v>
      </c>
      <c r="J66" s="395">
        <v>13868</v>
      </c>
      <c r="K66" s="398">
        <v>17442</v>
      </c>
      <c r="L66" s="395">
        <v>8455</v>
      </c>
      <c r="M66" s="395">
        <v>8987</v>
      </c>
      <c r="N66" s="398">
        <v>37214</v>
      </c>
      <c r="O66" s="395">
        <v>18347</v>
      </c>
      <c r="P66" s="395">
        <v>18867</v>
      </c>
      <c r="Q66" s="398">
        <v>39292</v>
      </c>
      <c r="R66" s="395">
        <v>20041</v>
      </c>
      <c r="S66" s="399">
        <v>19251</v>
      </c>
    </row>
    <row r="67" spans="1:19" ht="16.5" customHeight="1" x14ac:dyDescent="0.15">
      <c r="A67" s="340" t="s">
        <v>178</v>
      </c>
      <c r="B67" s="400">
        <v>26089</v>
      </c>
      <c r="C67" s="401">
        <v>12938</v>
      </c>
      <c r="D67" s="401">
        <v>13151</v>
      </c>
      <c r="E67" s="400">
        <v>1613</v>
      </c>
      <c r="F67" s="401">
        <v>793</v>
      </c>
      <c r="G67" s="401">
        <v>820</v>
      </c>
      <c r="H67" s="400">
        <v>5226</v>
      </c>
      <c r="I67" s="401">
        <v>2484</v>
      </c>
      <c r="J67" s="401">
        <v>2742</v>
      </c>
      <c r="K67" s="400">
        <v>3622</v>
      </c>
      <c r="L67" s="401">
        <v>1769</v>
      </c>
      <c r="M67" s="401">
        <v>1853</v>
      </c>
      <c r="N67" s="400">
        <v>7369</v>
      </c>
      <c r="O67" s="401">
        <v>3686</v>
      </c>
      <c r="P67" s="401">
        <v>3683</v>
      </c>
      <c r="Q67" s="400">
        <v>8259</v>
      </c>
      <c r="R67" s="401">
        <v>4206</v>
      </c>
      <c r="S67" s="402">
        <v>4053</v>
      </c>
    </row>
    <row r="68" spans="1:19" ht="16.5" customHeight="1" x14ac:dyDescent="0.15">
      <c r="A68" s="340" t="s">
        <v>194</v>
      </c>
      <c r="B68" s="400">
        <v>25267</v>
      </c>
      <c r="C68" s="401">
        <v>12487</v>
      </c>
      <c r="D68" s="401">
        <v>12780</v>
      </c>
      <c r="E68" s="400">
        <v>1586</v>
      </c>
      <c r="F68" s="401">
        <v>813</v>
      </c>
      <c r="G68" s="401">
        <v>773</v>
      </c>
      <c r="H68" s="400">
        <v>5219</v>
      </c>
      <c r="I68" s="401">
        <v>2468</v>
      </c>
      <c r="J68" s="401">
        <v>2751</v>
      </c>
      <c r="K68" s="400">
        <v>3406</v>
      </c>
      <c r="L68" s="401">
        <v>1677</v>
      </c>
      <c r="M68" s="401">
        <v>1729</v>
      </c>
      <c r="N68" s="400">
        <v>7226</v>
      </c>
      <c r="O68" s="401">
        <v>3519</v>
      </c>
      <c r="P68" s="401">
        <v>3707</v>
      </c>
      <c r="Q68" s="400">
        <v>7830</v>
      </c>
      <c r="R68" s="401">
        <v>4010</v>
      </c>
      <c r="S68" s="402">
        <v>3820</v>
      </c>
    </row>
    <row r="69" spans="1:19" ht="16.5" customHeight="1" x14ac:dyDescent="0.15">
      <c r="A69" s="340" t="s">
        <v>140</v>
      </c>
      <c r="B69" s="400">
        <v>26584</v>
      </c>
      <c r="C69" s="401">
        <v>13217</v>
      </c>
      <c r="D69" s="401">
        <v>13367</v>
      </c>
      <c r="E69" s="400">
        <v>1699</v>
      </c>
      <c r="F69" s="401">
        <v>847</v>
      </c>
      <c r="G69" s="401">
        <v>852</v>
      </c>
      <c r="H69" s="400">
        <v>5602</v>
      </c>
      <c r="I69" s="401">
        <v>2784</v>
      </c>
      <c r="J69" s="401">
        <v>2818</v>
      </c>
      <c r="K69" s="400">
        <v>3547</v>
      </c>
      <c r="L69" s="401">
        <v>1685</v>
      </c>
      <c r="M69" s="401">
        <v>1862</v>
      </c>
      <c r="N69" s="400">
        <v>7629</v>
      </c>
      <c r="O69" s="401">
        <v>3764</v>
      </c>
      <c r="P69" s="401">
        <v>3865</v>
      </c>
      <c r="Q69" s="400">
        <v>8107</v>
      </c>
      <c r="R69" s="401">
        <v>4137</v>
      </c>
      <c r="S69" s="402">
        <v>3970</v>
      </c>
    </row>
    <row r="70" spans="1:19" ht="16.5" customHeight="1" x14ac:dyDescent="0.15">
      <c r="A70" s="340" t="s">
        <v>173</v>
      </c>
      <c r="B70" s="400">
        <v>24822</v>
      </c>
      <c r="C70" s="401">
        <v>12308</v>
      </c>
      <c r="D70" s="401">
        <v>12514</v>
      </c>
      <c r="E70" s="400">
        <v>1627</v>
      </c>
      <c r="F70" s="401">
        <v>819</v>
      </c>
      <c r="G70" s="401">
        <v>808</v>
      </c>
      <c r="H70" s="400">
        <v>5330</v>
      </c>
      <c r="I70" s="401">
        <v>2600</v>
      </c>
      <c r="J70" s="401">
        <v>2730</v>
      </c>
      <c r="K70" s="400">
        <v>3337</v>
      </c>
      <c r="L70" s="401">
        <v>1605</v>
      </c>
      <c r="M70" s="401">
        <v>1732</v>
      </c>
      <c r="N70" s="400">
        <v>7167</v>
      </c>
      <c r="O70" s="401">
        <v>3477</v>
      </c>
      <c r="P70" s="401">
        <v>3690</v>
      </c>
      <c r="Q70" s="400">
        <v>7361</v>
      </c>
      <c r="R70" s="401">
        <v>3807</v>
      </c>
      <c r="S70" s="402">
        <v>3554</v>
      </c>
    </row>
    <row r="71" spans="1:19" ht="16.5" customHeight="1" x14ac:dyDescent="0.15">
      <c r="A71" s="340" t="s">
        <v>193</v>
      </c>
      <c r="B71" s="400">
        <v>26300</v>
      </c>
      <c r="C71" s="401">
        <v>13028</v>
      </c>
      <c r="D71" s="401">
        <v>13272</v>
      </c>
      <c r="E71" s="400">
        <v>1700</v>
      </c>
      <c r="F71" s="401">
        <v>842</v>
      </c>
      <c r="G71" s="401">
        <v>858</v>
      </c>
      <c r="H71" s="400">
        <v>5512</v>
      </c>
      <c r="I71" s="401">
        <v>2685</v>
      </c>
      <c r="J71" s="401">
        <v>2827</v>
      </c>
      <c r="K71" s="400">
        <v>3530</v>
      </c>
      <c r="L71" s="401">
        <v>1719</v>
      </c>
      <c r="M71" s="401">
        <v>1811</v>
      </c>
      <c r="N71" s="400">
        <v>7823</v>
      </c>
      <c r="O71" s="401">
        <v>3901</v>
      </c>
      <c r="P71" s="401">
        <v>3922</v>
      </c>
      <c r="Q71" s="400">
        <v>7735</v>
      </c>
      <c r="R71" s="401">
        <v>3881</v>
      </c>
      <c r="S71" s="402">
        <v>3854</v>
      </c>
    </row>
    <row r="72" spans="1:19" s="339" customFormat="1" ht="16.5" customHeight="1" x14ac:dyDescent="0.15">
      <c r="A72" s="344" t="s">
        <v>71</v>
      </c>
      <c r="B72" s="398">
        <v>109865</v>
      </c>
      <c r="C72" s="395">
        <v>54323</v>
      </c>
      <c r="D72" s="395">
        <v>55542</v>
      </c>
      <c r="E72" s="398">
        <v>7562</v>
      </c>
      <c r="F72" s="395">
        <v>3725</v>
      </c>
      <c r="G72" s="395">
        <v>3837</v>
      </c>
      <c r="H72" s="398">
        <v>22909</v>
      </c>
      <c r="I72" s="395">
        <v>11232</v>
      </c>
      <c r="J72" s="395">
        <v>11677</v>
      </c>
      <c r="K72" s="398">
        <v>15176</v>
      </c>
      <c r="L72" s="395">
        <v>7154</v>
      </c>
      <c r="M72" s="395">
        <v>8022</v>
      </c>
      <c r="N72" s="398">
        <v>33948</v>
      </c>
      <c r="O72" s="395">
        <v>16599</v>
      </c>
      <c r="P72" s="395">
        <v>17349</v>
      </c>
      <c r="Q72" s="398">
        <v>30270</v>
      </c>
      <c r="R72" s="395">
        <v>15613</v>
      </c>
      <c r="S72" s="399">
        <v>14657</v>
      </c>
    </row>
    <row r="73" spans="1:19" ht="16.5" customHeight="1" x14ac:dyDescent="0.15">
      <c r="A73" s="340" t="s">
        <v>141</v>
      </c>
      <c r="B73" s="400">
        <v>23324</v>
      </c>
      <c r="C73" s="401">
        <v>11524</v>
      </c>
      <c r="D73" s="401">
        <v>11800</v>
      </c>
      <c r="E73" s="400">
        <v>1476</v>
      </c>
      <c r="F73" s="401">
        <v>742</v>
      </c>
      <c r="G73" s="401">
        <v>734</v>
      </c>
      <c r="H73" s="400">
        <v>4970</v>
      </c>
      <c r="I73" s="401">
        <v>2431</v>
      </c>
      <c r="J73" s="401">
        <v>2539</v>
      </c>
      <c r="K73" s="400">
        <v>3157</v>
      </c>
      <c r="L73" s="401">
        <v>1461</v>
      </c>
      <c r="M73" s="401">
        <v>1696</v>
      </c>
      <c r="N73" s="400">
        <v>7053</v>
      </c>
      <c r="O73" s="401">
        <v>3524</v>
      </c>
      <c r="P73" s="401">
        <v>3529</v>
      </c>
      <c r="Q73" s="400">
        <v>6668</v>
      </c>
      <c r="R73" s="401">
        <v>3366</v>
      </c>
      <c r="S73" s="402">
        <v>3302</v>
      </c>
    </row>
    <row r="74" spans="1:19" ht="16.5" customHeight="1" x14ac:dyDescent="0.15">
      <c r="A74" s="340" t="s">
        <v>175</v>
      </c>
      <c r="B74" s="400">
        <v>22370</v>
      </c>
      <c r="C74" s="401">
        <v>11113</v>
      </c>
      <c r="D74" s="401">
        <v>11257</v>
      </c>
      <c r="E74" s="400">
        <v>1502</v>
      </c>
      <c r="F74" s="401">
        <v>783</v>
      </c>
      <c r="G74" s="401">
        <v>719</v>
      </c>
      <c r="H74" s="400">
        <v>4681</v>
      </c>
      <c r="I74" s="401">
        <v>2287</v>
      </c>
      <c r="J74" s="401">
        <v>2394</v>
      </c>
      <c r="K74" s="400">
        <v>3061</v>
      </c>
      <c r="L74" s="401">
        <v>1453</v>
      </c>
      <c r="M74" s="401">
        <v>1608</v>
      </c>
      <c r="N74" s="400">
        <v>6880</v>
      </c>
      <c r="O74" s="401">
        <v>3338</v>
      </c>
      <c r="P74" s="401">
        <v>3542</v>
      </c>
      <c r="Q74" s="400">
        <v>6246</v>
      </c>
      <c r="R74" s="401">
        <v>3252</v>
      </c>
      <c r="S74" s="402">
        <v>2994</v>
      </c>
    </row>
    <row r="75" spans="1:19" ht="16.5" customHeight="1" x14ac:dyDescent="0.15">
      <c r="A75" s="340" t="s">
        <v>144</v>
      </c>
      <c r="B75" s="400">
        <v>23151</v>
      </c>
      <c r="C75" s="401">
        <v>11451</v>
      </c>
      <c r="D75" s="401">
        <v>11700</v>
      </c>
      <c r="E75" s="400">
        <v>1586</v>
      </c>
      <c r="F75" s="401">
        <v>769</v>
      </c>
      <c r="G75" s="401">
        <v>817</v>
      </c>
      <c r="H75" s="400">
        <v>4772</v>
      </c>
      <c r="I75" s="401">
        <v>2384</v>
      </c>
      <c r="J75" s="401">
        <v>2388</v>
      </c>
      <c r="K75" s="400">
        <v>3101</v>
      </c>
      <c r="L75" s="401">
        <v>1476</v>
      </c>
      <c r="M75" s="401">
        <v>1625</v>
      </c>
      <c r="N75" s="400">
        <v>7167</v>
      </c>
      <c r="O75" s="401">
        <v>3540</v>
      </c>
      <c r="P75" s="401">
        <v>3627</v>
      </c>
      <c r="Q75" s="400">
        <v>6525</v>
      </c>
      <c r="R75" s="401">
        <v>3282</v>
      </c>
      <c r="S75" s="402">
        <v>3243</v>
      </c>
    </row>
    <row r="76" spans="1:19" ht="16.5" customHeight="1" x14ac:dyDescent="0.15">
      <c r="A76" s="340" t="s">
        <v>174</v>
      </c>
      <c r="B76" s="400">
        <v>21201</v>
      </c>
      <c r="C76" s="401">
        <v>10368</v>
      </c>
      <c r="D76" s="401">
        <v>10833</v>
      </c>
      <c r="E76" s="400">
        <v>1521</v>
      </c>
      <c r="F76" s="401">
        <v>724</v>
      </c>
      <c r="G76" s="401">
        <v>797</v>
      </c>
      <c r="H76" s="400">
        <v>4399</v>
      </c>
      <c r="I76" s="401">
        <v>2128</v>
      </c>
      <c r="J76" s="401">
        <v>2271</v>
      </c>
      <c r="K76" s="400">
        <v>2979</v>
      </c>
      <c r="L76" s="401">
        <v>1379</v>
      </c>
      <c r="M76" s="401">
        <v>1600</v>
      </c>
      <c r="N76" s="400">
        <v>6602</v>
      </c>
      <c r="O76" s="401">
        <v>3170</v>
      </c>
      <c r="P76" s="401">
        <v>3432</v>
      </c>
      <c r="Q76" s="400">
        <v>5700</v>
      </c>
      <c r="R76" s="401">
        <v>2967</v>
      </c>
      <c r="S76" s="402">
        <v>2733</v>
      </c>
    </row>
    <row r="77" spans="1:19" ht="16.5" customHeight="1" x14ac:dyDescent="0.15">
      <c r="A77" s="340" t="s">
        <v>142</v>
      </c>
      <c r="B77" s="400">
        <v>19819</v>
      </c>
      <c r="C77" s="401">
        <v>9867</v>
      </c>
      <c r="D77" s="401">
        <v>9952</v>
      </c>
      <c r="E77" s="400">
        <v>1477</v>
      </c>
      <c r="F77" s="401">
        <v>707</v>
      </c>
      <c r="G77" s="401">
        <v>770</v>
      </c>
      <c r="H77" s="400">
        <v>4087</v>
      </c>
      <c r="I77" s="401">
        <v>2002</v>
      </c>
      <c r="J77" s="401">
        <v>2085</v>
      </c>
      <c r="K77" s="400">
        <v>2878</v>
      </c>
      <c r="L77" s="401">
        <v>1385</v>
      </c>
      <c r="M77" s="401">
        <v>1493</v>
      </c>
      <c r="N77" s="400">
        <v>6246</v>
      </c>
      <c r="O77" s="401">
        <v>3027</v>
      </c>
      <c r="P77" s="401">
        <v>3219</v>
      </c>
      <c r="Q77" s="400">
        <v>5131</v>
      </c>
      <c r="R77" s="401">
        <v>2746</v>
      </c>
      <c r="S77" s="402">
        <v>2385</v>
      </c>
    </row>
    <row r="78" spans="1:19" s="339" customFormat="1" ht="16.5" customHeight="1" x14ac:dyDescent="0.15">
      <c r="A78" s="344" t="s">
        <v>78</v>
      </c>
      <c r="B78" s="398">
        <v>105542</v>
      </c>
      <c r="C78" s="395">
        <v>50937</v>
      </c>
      <c r="D78" s="395">
        <v>54605</v>
      </c>
      <c r="E78" s="398">
        <v>8292</v>
      </c>
      <c r="F78" s="395">
        <v>3929</v>
      </c>
      <c r="G78" s="395">
        <v>4363</v>
      </c>
      <c r="H78" s="398">
        <v>21881</v>
      </c>
      <c r="I78" s="395">
        <v>10324</v>
      </c>
      <c r="J78" s="395">
        <v>11557</v>
      </c>
      <c r="K78" s="398">
        <v>16446</v>
      </c>
      <c r="L78" s="395">
        <v>7453</v>
      </c>
      <c r="M78" s="395">
        <v>8993</v>
      </c>
      <c r="N78" s="398">
        <v>34436</v>
      </c>
      <c r="O78" s="395">
        <v>16385</v>
      </c>
      <c r="P78" s="395">
        <v>18051</v>
      </c>
      <c r="Q78" s="398">
        <v>24487</v>
      </c>
      <c r="R78" s="395">
        <v>12846</v>
      </c>
      <c r="S78" s="399">
        <v>11641</v>
      </c>
    </row>
    <row r="79" spans="1:19" ht="16.5" customHeight="1" x14ac:dyDescent="0.15">
      <c r="A79" s="340" t="s">
        <v>197</v>
      </c>
      <c r="B79" s="400">
        <v>22248</v>
      </c>
      <c r="C79" s="401">
        <v>11062</v>
      </c>
      <c r="D79" s="401">
        <v>11186</v>
      </c>
      <c r="E79" s="400">
        <v>1617</v>
      </c>
      <c r="F79" s="401">
        <v>780</v>
      </c>
      <c r="G79" s="401">
        <v>837</v>
      </c>
      <c r="H79" s="400">
        <v>4632</v>
      </c>
      <c r="I79" s="401">
        <v>2248</v>
      </c>
      <c r="J79" s="401">
        <v>2384</v>
      </c>
      <c r="K79" s="400">
        <v>3291</v>
      </c>
      <c r="L79" s="401">
        <v>1538</v>
      </c>
      <c r="M79" s="401">
        <v>1753</v>
      </c>
      <c r="N79" s="400">
        <v>7179</v>
      </c>
      <c r="O79" s="401">
        <v>3469</v>
      </c>
      <c r="P79" s="401">
        <v>3710</v>
      </c>
      <c r="Q79" s="400">
        <v>5529</v>
      </c>
      <c r="R79" s="401">
        <v>3027</v>
      </c>
      <c r="S79" s="402">
        <v>2502</v>
      </c>
    </row>
    <row r="80" spans="1:19" ht="16.5" customHeight="1" x14ac:dyDescent="0.15">
      <c r="A80" s="340" t="s">
        <v>145</v>
      </c>
      <c r="B80" s="400">
        <v>19280</v>
      </c>
      <c r="C80" s="401">
        <v>9431</v>
      </c>
      <c r="D80" s="401">
        <v>9849</v>
      </c>
      <c r="E80" s="400">
        <v>1505</v>
      </c>
      <c r="F80" s="401">
        <v>724</v>
      </c>
      <c r="G80" s="401">
        <v>781</v>
      </c>
      <c r="H80" s="400">
        <v>3973</v>
      </c>
      <c r="I80" s="401">
        <v>1876</v>
      </c>
      <c r="J80" s="401">
        <v>2097</v>
      </c>
      <c r="K80" s="400">
        <v>2947</v>
      </c>
      <c r="L80" s="401">
        <v>1286</v>
      </c>
      <c r="M80" s="401">
        <v>1661</v>
      </c>
      <c r="N80" s="400">
        <v>6184</v>
      </c>
      <c r="O80" s="401">
        <v>3048</v>
      </c>
      <c r="P80" s="401">
        <v>3136</v>
      </c>
      <c r="Q80" s="400">
        <v>4671</v>
      </c>
      <c r="R80" s="401">
        <v>2497</v>
      </c>
      <c r="S80" s="402">
        <v>2174</v>
      </c>
    </row>
    <row r="81" spans="1:19" ht="16.5" customHeight="1" x14ac:dyDescent="0.15">
      <c r="A81" s="340" t="s">
        <v>146</v>
      </c>
      <c r="B81" s="400">
        <v>22690</v>
      </c>
      <c r="C81" s="401">
        <v>10907</v>
      </c>
      <c r="D81" s="401">
        <v>11783</v>
      </c>
      <c r="E81" s="400">
        <v>1804</v>
      </c>
      <c r="F81" s="401">
        <v>864</v>
      </c>
      <c r="G81" s="401">
        <v>940</v>
      </c>
      <c r="H81" s="400">
        <v>4674</v>
      </c>
      <c r="I81" s="401">
        <v>2230</v>
      </c>
      <c r="J81" s="401">
        <v>2444</v>
      </c>
      <c r="K81" s="400">
        <v>3559</v>
      </c>
      <c r="L81" s="401">
        <v>1622</v>
      </c>
      <c r="M81" s="401">
        <v>1937</v>
      </c>
      <c r="N81" s="400">
        <v>7422</v>
      </c>
      <c r="O81" s="401">
        <v>3506</v>
      </c>
      <c r="P81" s="401">
        <v>3916</v>
      </c>
      <c r="Q81" s="400">
        <v>5231</v>
      </c>
      <c r="R81" s="401">
        <v>2685</v>
      </c>
      <c r="S81" s="402">
        <v>2546</v>
      </c>
    </row>
    <row r="82" spans="1:19" ht="16.5" customHeight="1" x14ac:dyDescent="0.15">
      <c r="A82" s="340" t="s">
        <v>196</v>
      </c>
      <c r="B82" s="400">
        <v>21944</v>
      </c>
      <c r="C82" s="401">
        <v>10398</v>
      </c>
      <c r="D82" s="401">
        <v>11546</v>
      </c>
      <c r="E82" s="400">
        <v>1750</v>
      </c>
      <c r="F82" s="401">
        <v>795</v>
      </c>
      <c r="G82" s="401">
        <v>955</v>
      </c>
      <c r="H82" s="400">
        <v>4569</v>
      </c>
      <c r="I82" s="401">
        <v>2144</v>
      </c>
      <c r="J82" s="401">
        <v>2425</v>
      </c>
      <c r="K82" s="400">
        <v>3514</v>
      </c>
      <c r="L82" s="401">
        <v>1588</v>
      </c>
      <c r="M82" s="401">
        <v>1926</v>
      </c>
      <c r="N82" s="400">
        <v>7258</v>
      </c>
      <c r="O82" s="401">
        <v>3355</v>
      </c>
      <c r="P82" s="401">
        <v>3903</v>
      </c>
      <c r="Q82" s="400">
        <v>4853</v>
      </c>
      <c r="R82" s="401">
        <v>2516</v>
      </c>
      <c r="S82" s="402">
        <v>2337</v>
      </c>
    </row>
    <row r="83" spans="1:19" ht="16.5" customHeight="1" x14ac:dyDescent="0.15">
      <c r="A83" s="340" t="s">
        <v>177</v>
      </c>
      <c r="B83" s="400">
        <v>19380</v>
      </c>
      <c r="C83" s="401">
        <v>9139</v>
      </c>
      <c r="D83" s="401">
        <v>10241</v>
      </c>
      <c r="E83" s="400">
        <v>1616</v>
      </c>
      <c r="F83" s="401">
        <v>766</v>
      </c>
      <c r="G83" s="401">
        <v>850</v>
      </c>
      <c r="H83" s="400">
        <v>4033</v>
      </c>
      <c r="I83" s="401">
        <v>1826</v>
      </c>
      <c r="J83" s="401">
        <v>2207</v>
      </c>
      <c r="K83" s="400">
        <v>3135</v>
      </c>
      <c r="L83" s="401">
        <v>1419</v>
      </c>
      <c r="M83" s="401">
        <v>1716</v>
      </c>
      <c r="N83" s="400">
        <v>6393</v>
      </c>
      <c r="O83" s="401">
        <v>3007</v>
      </c>
      <c r="P83" s="401">
        <v>3386</v>
      </c>
      <c r="Q83" s="400">
        <v>4203</v>
      </c>
      <c r="R83" s="401">
        <v>2121</v>
      </c>
      <c r="S83" s="402">
        <v>2082</v>
      </c>
    </row>
    <row r="84" spans="1:19" s="339" customFormat="1" ht="16.5" customHeight="1" x14ac:dyDescent="0.15">
      <c r="A84" s="344" t="s">
        <v>83</v>
      </c>
      <c r="B84" s="398">
        <v>76359</v>
      </c>
      <c r="C84" s="395">
        <v>36011</v>
      </c>
      <c r="D84" s="395">
        <v>40348</v>
      </c>
      <c r="E84" s="398">
        <v>7246</v>
      </c>
      <c r="F84" s="395">
        <v>3405</v>
      </c>
      <c r="G84" s="395">
        <v>3841</v>
      </c>
      <c r="H84" s="398">
        <v>15834</v>
      </c>
      <c r="I84" s="395">
        <v>7394</v>
      </c>
      <c r="J84" s="395">
        <v>8440</v>
      </c>
      <c r="K84" s="398">
        <v>13285</v>
      </c>
      <c r="L84" s="395">
        <v>6052</v>
      </c>
      <c r="M84" s="395">
        <v>7233</v>
      </c>
      <c r="N84" s="398">
        <v>24802</v>
      </c>
      <c r="O84" s="395">
        <v>11686</v>
      </c>
      <c r="P84" s="395">
        <v>13116</v>
      </c>
      <c r="Q84" s="398">
        <v>15192</v>
      </c>
      <c r="R84" s="395">
        <v>7474</v>
      </c>
      <c r="S84" s="399">
        <v>7718</v>
      </c>
    </row>
    <row r="85" spans="1:19" ht="16.5" customHeight="1" x14ac:dyDescent="0.15">
      <c r="A85" s="340" t="s">
        <v>189</v>
      </c>
      <c r="B85" s="400">
        <v>17998</v>
      </c>
      <c r="C85" s="401">
        <v>8561</v>
      </c>
      <c r="D85" s="401">
        <v>9437</v>
      </c>
      <c r="E85" s="400">
        <v>1630</v>
      </c>
      <c r="F85" s="401">
        <v>764</v>
      </c>
      <c r="G85" s="401">
        <v>866</v>
      </c>
      <c r="H85" s="400">
        <v>3701</v>
      </c>
      <c r="I85" s="401">
        <v>1727</v>
      </c>
      <c r="J85" s="401">
        <v>1974</v>
      </c>
      <c r="K85" s="400">
        <v>3126</v>
      </c>
      <c r="L85" s="401">
        <v>1458</v>
      </c>
      <c r="M85" s="401">
        <v>1668</v>
      </c>
      <c r="N85" s="400">
        <v>5787</v>
      </c>
      <c r="O85" s="401">
        <v>2735</v>
      </c>
      <c r="P85" s="401">
        <v>3052</v>
      </c>
      <c r="Q85" s="400">
        <v>3754</v>
      </c>
      <c r="R85" s="401">
        <v>1877</v>
      </c>
      <c r="S85" s="402">
        <v>1877</v>
      </c>
    </row>
    <row r="86" spans="1:19" ht="16.5" customHeight="1" x14ac:dyDescent="0.15">
      <c r="A86" s="340" t="s">
        <v>195</v>
      </c>
      <c r="B86" s="400">
        <v>15970</v>
      </c>
      <c r="C86" s="401">
        <v>7562</v>
      </c>
      <c r="D86" s="401">
        <v>8408</v>
      </c>
      <c r="E86" s="400">
        <v>1529</v>
      </c>
      <c r="F86" s="401">
        <v>752</v>
      </c>
      <c r="G86" s="401">
        <v>777</v>
      </c>
      <c r="H86" s="400">
        <v>3314</v>
      </c>
      <c r="I86" s="401">
        <v>1571</v>
      </c>
      <c r="J86" s="401">
        <v>1743</v>
      </c>
      <c r="K86" s="400">
        <v>2744</v>
      </c>
      <c r="L86" s="401">
        <v>1211</v>
      </c>
      <c r="M86" s="401">
        <v>1533</v>
      </c>
      <c r="N86" s="400">
        <v>5131</v>
      </c>
      <c r="O86" s="401">
        <v>2445</v>
      </c>
      <c r="P86" s="401">
        <v>2686</v>
      </c>
      <c r="Q86" s="400">
        <v>3252</v>
      </c>
      <c r="R86" s="401">
        <v>1583</v>
      </c>
      <c r="S86" s="402">
        <v>1669</v>
      </c>
    </row>
    <row r="87" spans="1:19" ht="16.5" customHeight="1" x14ac:dyDescent="0.15">
      <c r="A87" s="340" t="s">
        <v>227</v>
      </c>
      <c r="B87" s="400">
        <v>14808</v>
      </c>
      <c r="C87" s="401">
        <v>7096</v>
      </c>
      <c r="D87" s="401">
        <v>7712</v>
      </c>
      <c r="E87" s="400">
        <v>1424</v>
      </c>
      <c r="F87" s="401">
        <v>653</v>
      </c>
      <c r="G87" s="401">
        <v>771</v>
      </c>
      <c r="H87" s="400">
        <v>3111</v>
      </c>
      <c r="I87" s="401">
        <v>1461</v>
      </c>
      <c r="J87" s="401">
        <v>1650</v>
      </c>
      <c r="K87" s="400">
        <v>2642</v>
      </c>
      <c r="L87" s="401">
        <v>1241</v>
      </c>
      <c r="M87" s="401">
        <v>1401</v>
      </c>
      <c r="N87" s="400">
        <v>4752</v>
      </c>
      <c r="O87" s="401">
        <v>2265</v>
      </c>
      <c r="P87" s="401">
        <v>2487</v>
      </c>
      <c r="Q87" s="400">
        <v>2879</v>
      </c>
      <c r="R87" s="401">
        <v>1476</v>
      </c>
      <c r="S87" s="402">
        <v>1403</v>
      </c>
    </row>
    <row r="88" spans="1:19" ht="16.5" customHeight="1" x14ac:dyDescent="0.15">
      <c r="A88" s="340" t="s">
        <v>190</v>
      </c>
      <c r="B88" s="400">
        <v>15506</v>
      </c>
      <c r="C88" s="401">
        <v>7282</v>
      </c>
      <c r="D88" s="401">
        <v>8224</v>
      </c>
      <c r="E88" s="400">
        <v>1496</v>
      </c>
      <c r="F88" s="401">
        <v>710</v>
      </c>
      <c r="G88" s="401">
        <v>786</v>
      </c>
      <c r="H88" s="400">
        <v>3242</v>
      </c>
      <c r="I88" s="401">
        <v>1527</v>
      </c>
      <c r="J88" s="401">
        <v>1715</v>
      </c>
      <c r="K88" s="400">
        <v>2596</v>
      </c>
      <c r="L88" s="401">
        <v>1170</v>
      </c>
      <c r="M88" s="401">
        <v>1426</v>
      </c>
      <c r="N88" s="400">
        <v>5178</v>
      </c>
      <c r="O88" s="401">
        <v>2429</v>
      </c>
      <c r="P88" s="401">
        <v>2749</v>
      </c>
      <c r="Q88" s="400">
        <v>2994</v>
      </c>
      <c r="R88" s="401">
        <v>1446</v>
      </c>
      <c r="S88" s="402">
        <v>1548</v>
      </c>
    </row>
    <row r="89" spans="1:19" ht="16.5" customHeight="1" x14ac:dyDescent="0.15">
      <c r="A89" s="340" t="s">
        <v>139</v>
      </c>
      <c r="B89" s="400">
        <v>12077</v>
      </c>
      <c r="C89" s="401">
        <v>5510</v>
      </c>
      <c r="D89" s="401">
        <v>6567</v>
      </c>
      <c r="E89" s="400">
        <v>1167</v>
      </c>
      <c r="F89" s="401">
        <v>526</v>
      </c>
      <c r="G89" s="401">
        <v>641</v>
      </c>
      <c r="H89" s="400">
        <v>2466</v>
      </c>
      <c r="I89" s="401">
        <v>1108</v>
      </c>
      <c r="J89" s="401">
        <v>1358</v>
      </c>
      <c r="K89" s="400">
        <v>2177</v>
      </c>
      <c r="L89" s="401">
        <v>972</v>
      </c>
      <c r="M89" s="401">
        <v>1205</v>
      </c>
      <c r="N89" s="400">
        <v>3954</v>
      </c>
      <c r="O89" s="401">
        <v>1812</v>
      </c>
      <c r="P89" s="401">
        <v>2142</v>
      </c>
      <c r="Q89" s="400">
        <v>2313</v>
      </c>
      <c r="R89" s="401">
        <v>1092</v>
      </c>
      <c r="S89" s="402">
        <v>1221</v>
      </c>
    </row>
    <row r="90" spans="1:19" s="339" customFormat="1" ht="13.5" customHeight="1" x14ac:dyDescent="0.15">
      <c r="A90" s="344" t="s">
        <v>91</v>
      </c>
      <c r="B90" s="398">
        <v>55312</v>
      </c>
      <c r="C90" s="395">
        <v>24953</v>
      </c>
      <c r="D90" s="395">
        <v>30359</v>
      </c>
      <c r="E90" s="398">
        <v>5659</v>
      </c>
      <c r="F90" s="395">
        <v>2521</v>
      </c>
      <c r="G90" s="395">
        <v>3138</v>
      </c>
      <c r="H90" s="398">
        <v>11513</v>
      </c>
      <c r="I90" s="395">
        <v>5213</v>
      </c>
      <c r="J90" s="395">
        <v>6300</v>
      </c>
      <c r="K90" s="398">
        <v>10307</v>
      </c>
      <c r="L90" s="395">
        <v>4545</v>
      </c>
      <c r="M90" s="395">
        <v>5762</v>
      </c>
      <c r="N90" s="398">
        <v>17792</v>
      </c>
      <c r="O90" s="395">
        <v>8126</v>
      </c>
      <c r="P90" s="395">
        <v>9666</v>
      </c>
      <c r="Q90" s="398">
        <v>10041</v>
      </c>
      <c r="R90" s="395">
        <v>4548</v>
      </c>
      <c r="S90" s="399">
        <v>5493</v>
      </c>
    </row>
    <row r="91" spans="1:19" ht="13.5" customHeight="1" x14ac:dyDescent="0.15">
      <c r="A91" s="340" t="s">
        <v>192</v>
      </c>
      <c r="B91" s="400">
        <v>11391</v>
      </c>
      <c r="C91" s="401">
        <v>5160</v>
      </c>
      <c r="D91" s="401">
        <v>6231</v>
      </c>
      <c r="E91" s="400">
        <v>1109</v>
      </c>
      <c r="F91" s="401">
        <v>484</v>
      </c>
      <c r="G91" s="401">
        <v>625</v>
      </c>
      <c r="H91" s="400">
        <v>2455</v>
      </c>
      <c r="I91" s="401">
        <v>1123</v>
      </c>
      <c r="J91" s="401">
        <v>1332</v>
      </c>
      <c r="K91" s="400">
        <v>2098</v>
      </c>
      <c r="L91" s="401">
        <v>925</v>
      </c>
      <c r="M91" s="401">
        <v>1173</v>
      </c>
      <c r="N91" s="400">
        <v>3622</v>
      </c>
      <c r="O91" s="401">
        <v>1644</v>
      </c>
      <c r="P91" s="401">
        <v>1978</v>
      </c>
      <c r="Q91" s="400">
        <v>2107</v>
      </c>
      <c r="R91" s="401">
        <v>984</v>
      </c>
      <c r="S91" s="402">
        <v>1123</v>
      </c>
    </row>
    <row r="92" spans="1:19" ht="13.5" customHeight="1" x14ac:dyDescent="0.15">
      <c r="A92" s="340" t="s">
        <v>170</v>
      </c>
      <c r="B92" s="400">
        <v>11937</v>
      </c>
      <c r="C92" s="401">
        <v>5475</v>
      </c>
      <c r="D92" s="401">
        <v>6462</v>
      </c>
      <c r="E92" s="400">
        <v>1177</v>
      </c>
      <c r="F92" s="401">
        <v>530</v>
      </c>
      <c r="G92" s="401">
        <v>647</v>
      </c>
      <c r="H92" s="400">
        <v>2472</v>
      </c>
      <c r="I92" s="401">
        <v>1126</v>
      </c>
      <c r="J92" s="401">
        <v>1346</v>
      </c>
      <c r="K92" s="400">
        <v>2216</v>
      </c>
      <c r="L92" s="401">
        <v>1002</v>
      </c>
      <c r="M92" s="401">
        <v>1214</v>
      </c>
      <c r="N92" s="400">
        <v>3886</v>
      </c>
      <c r="O92" s="401">
        <v>1800</v>
      </c>
      <c r="P92" s="401">
        <v>2086</v>
      </c>
      <c r="Q92" s="400">
        <v>2186</v>
      </c>
      <c r="R92" s="401">
        <v>1017</v>
      </c>
      <c r="S92" s="402">
        <v>1169</v>
      </c>
    </row>
    <row r="93" spans="1:19" ht="13.5" customHeight="1" x14ac:dyDescent="0.15">
      <c r="A93" s="340" t="s">
        <v>169</v>
      </c>
      <c r="B93" s="400">
        <v>10597</v>
      </c>
      <c r="C93" s="401">
        <v>4748</v>
      </c>
      <c r="D93" s="401">
        <v>5849</v>
      </c>
      <c r="E93" s="400">
        <v>1113</v>
      </c>
      <c r="F93" s="401">
        <v>499</v>
      </c>
      <c r="G93" s="401">
        <v>614</v>
      </c>
      <c r="H93" s="400">
        <v>2223</v>
      </c>
      <c r="I93" s="401">
        <v>1006</v>
      </c>
      <c r="J93" s="401">
        <v>1217</v>
      </c>
      <c r="K93" s="400">
        <v>1948</v>
      </c>
      <c r="L93" s="401">
        <v>843</v>
      </c>
      <c r="M93" s="401">
        <v>1105</v>
      </c>
      <c r="N93" s="400">
        <v>3421</v>
      </c>
      <c r="O93" s="401">
        <v>1568</v>
      </c>
      <c r="P93" s="401">
        <v>1853</v>
      </c>
      <c r="Q93" s="400">
        <v>1892</v>
      </c>
      <c r="R93" s="401">
        <v>832</v>
      </c>
      <c r="S93" s="402">
        <v>1060</v>
      </c>
    </row>
    <row r="94" spans="1:19" ht="13.5" customHeight="1" x14ac:dyDescent="0.15">
      <c r="A94" s="340" t="s">
        <v>166</v>
      </c>
      <c r="B94" s="400">
        <v>10993</v>
      </c>
      <c r="C94" s="401">
        <v>4926</v>
      </c>
      <c r="D94" s="401">
        <v>6067</v>
      </c>
      <c r="E94" s="400">
        <v>1135</v>
      </c>
      <c r="F94" s="401">
        <v>508</v>
      </c>
      <c r="G94" s="401">
        <v>627</v>
      </c>
      <c r="H94" s="400">
        <v>2233</v>
      </c>
      <c r="I94" s="401">
        <v>1008</v>
      </c>
      <c r="J94" s="401">
        <v>1225</v>
      </c>
      <c r="K94" s="400">
        <v>2051</v>
      </c>
      <c r="L94" s="401">
        <v>913</v>
      </c>
      <c r="M94" s="401">
        <v>1138</v>
      </c>
      <c r="N94" s="400">
        <v>3558</v>
      </c>
      <c r="O94" s="401">
        <v>1601</v>
      </c>
      <c r="P94" s="401">
        <v>1957</v>
      </c>
      <c r="Q94" s="400">
        <v>2016</v>
      </c>
      <c r="R94" s="401">
        <v>896</v>
      </c>
      <c r="S94" s="402">
        <v>1120</v>
      </c>
    </row>
    <row r="95" spans="1:19" ht="13.5" customHeight="1" x14ac:dyDescent="0.15">
      <c r="A95" s="340" t="s">
        <v>191</v>
      </c>
      <c r="B95" s="400">
        <v>10394</v>
      </c>
      <c r="C95" s="401">
        <v>4644</v>
      </c>
      <c r="D95" s="401">
        <v>5750</v>
      </c>
      <c r="E95" s="400">
        <v>1125</v>
      </c>
      <c r="F95" s="401">
        <v>500</v>
      </c>
      <c r="G95" s="401">
        <v>625</v>
      </c>
      <c r="H95" s="400">
        <v>2130</v>
      </c>
      <c r="I95" s="401">
        <v>950</v>
      </c>
      <c r="J95" s="401">
        <v>1180</v>
      </c>
      <c r="K95" s="400">
        <v>1994</v>
      </c>
      <c r="L95" s="401">
        <v>862</v>
      </c>
      <c r="M95" s="401">
        <v>1132</v>
      </c>
      <c r="N95" s="400">
        <v>3305</v>
      </c>
      <c r="O95" s="401">
        <v>1513</v>
      </c>
      <c r="P95" s="401">
        <v>1792</v>
      </c>
      <c r="Q95" s="400">
        <v>1840</v>
      </c>
      <c r="R95" s="401">
        <v>819</v>
      </c>
      <c r="S95" s="402">
        <v>1021</v>
      </c>
    </row>
    <row r="96" spans="1:19" s="339" customFormat="1" ht="13.5" customHeight="1" x14ac:dyDescent="0.15">
      <c r="A96" s="344" t="s">
        <v>94</v>
      </c>
      <c r="B96" s="398">
        <v>41833</v>
      </c>
      <c r="C96" s="395">
        <v>18085</v>
      </c>
      <c r="D96" s="395">
        <v>23748</v>
      </c>
      <c r="E96" s="398">
        <v>4569</v>
      </c>
      <c r="F96" s="395">
        <v>1979</v>
      </c>
      <c r="G96" s="395">
        <v>2590</v>
      </c>
      <c r="H96" s="398">
        <v>8665</v>
      </c>
      <c r="I96" s="395">
        <v>3736</v>
      </c>
      <c r="J96" s="395">
        <v>4929</v>
      </c>
      <c r="K96" s="398">
        <v>7886</v>
      </c>
      <c r="L96" s="395">
        <v>3467</v>
      </c>
      <c r="M96" s="395">
        <v>4419</v>
      </c>
      <c r="N96" s="398">
        <v>13112</v>
      </c>
      <c r="O96" s="395">
        <v>5661</v>
      </c>
      <c r="P96" s="395">
        <v>7451</v>
      </c>
      <c r="Q96" s="398">
        <v>7601</v>
      </c>
      <c r="R96" s="395">
        <v>3242</v>
      </c>
      <c r="S96" s="399">
        <v>4359</v>
      </c>
    </row>
    <row r="97" spans="1:19" ht="13.5" customHeight="1" x14ac:dyDescent="0.15">
      <c r="A97" s="340" t="s">
        <v>168</v>
      </c>
      <c r="B97" s="400">
        <v>10321</v>
      </c>
      <c r="C97" s="401">
        <v>4485</v>
      </c>
      <c r="D97" s="401">
        <v>5836</v>
      </c>
      <c r="E97" s="400">
        <v>1060</v>
      </c>
      <c r="F97" s="401">
        <v>448</v>
      </c>
      <c r="G97" s="401">
        <v>612</v>
      </c>
      <c r="H97" s="400">
        <v>2184</v>
      </c>
      <c r="I97" s="401">
        <v>932</v>
      </c>
      <c r="J97" s="401">
        <v>1252</v>
      </c>
      <c r="K97" s="400">
        <v>1913</v>
      </c>
      <c r="L97" s="401">
        <v>839</v>
      </c>
      <c r="M97" s="401">
        <v>1074</v>
      </c>
      <c r="N97" s="400">
        <v>3233</v>
      </c>
      <c r="O97" s="401">
        <v>1430</v>
      </c>
      <c r="P97" s="401">
        <v>1803</v>
      </c>
      <c r="Q97" s="400">
        <v>1931</v>
      </c>
      <c r="R97" s="401">
        <v>836</v>
      </c>
      <c r="S97" s="402">
        <v>1095</v>
      </c>
    </row>
    <row r="98" spans="1:19" ht="13.5" customHeight="1" x14ac:dyDescent="0.15">
      <c r="A98" s="340" t="s">
        <v>228</v>
      </c>
      <c r="B98" s="400">
        <v>10136</v>
      </c>
      <c r="C98" s="401">
        <v>4438</v>
      </c>
      <c r="D98" s="401">
        <v>5698</v>
      </c>
      <c r="E98" s="400">
        <v>1110</v>
      </c>
      <c r="F98" s="401">
        <v>447</v>
      </c>
      <c r="G98" s="401">
        <v>663</v>
      </c>
      <c r="H98" s="400">
        <v>2069</v>
      </c>
      <c r="I98" s="401">
        <v>897</v>
      </c>
      <c r="J98" s="401">
        <v>1172</v>
      </c>
      <c r="K98" s="400">
        <v>1945</v>
      </c>
      <c r="L98" s="401">
        <v>864</v>
      </c>
      <c r="M98" s="401">
        <v>1081</v>
      </c>
      <c r="N98" s="400">
        <v>3174</v>
      </c>
      <c r="O98" s="401">
        <v>1435</v>
      </c>
      <c r="P98" s="401">
        <v>1739</v>
      </c>
      <c r="Q98" s="400">
        <v>1838</v>
      </c>
      <c r="R98" s="401">
        <v>795</v>
      </c>
      <c r="S98" s="402">
        <v>1043</v>
      </c>
    </row>
    <row r="99" spans="1:19" ht="13.5" customHeight="1" x14ac:dyDescent="0.15">
      <c r="A99" s="340" t="s">
        <v>165</v>
      </c>
      <c r="B99" s="400">
        <v>7041</v>
      </c>
      <c r="C99" s="401">
        <v>3124</v>
      </c>
      <c r="D99" s="401">
        <v>3917</v>
      </c>
      <c r="E99" s="400">
        <v>796</v>
      </c>
      <c r="F99" s="401">
        <v>358</v>
      </c>
      <c r="G99" s="401">
        <v>438</v>
      </c>
      <c r="H99" s="400">
        <v>1454</v>
      </c>
      <c r="I99" s="401">
        <v>643</v>
      </c>
      <c r="J99" s="401">
        <v>811</v>
      </c>
      <c r="K99" s="400">
        <v>1310</v>
      </c>
      <c r="L99" s="401">
        <v>585</v>
      </c>
      <c r="M99" s="401">
        <v>725</v>
      </c>
      <c r="N99" s="400">
        <v>2196</v>
      </c>
      <c r="O99" s="401">
        <v>953</v>
      </c>
      <c r="P99" s="401">
        <v>1243</v>
      </c>
      <c r="Q99" s="400">
        <v>1285</v>
      </c>
      <c r="R99" s="401">
        <v>585</v>
      </c>
      <c r="S99" s="402">
        <v>700</v>
      </c>
    </row>
    <row r="100" spans="1:19" ht="13.5" customHeight="1" x14ac:dyDescent="0.15">
      <c r="A100" s="340" t="s">
        <v>167</v>
      </c>
      <c r="B100" s="400">
        <v>7701</v>
      </c>
      <c r="C100" s="401">
        <v>3271</v>
      </c>
      <c r="D100" s="401">
        <v>4430</v>
      </c>
      <c r="E100" s="400">
        <v>867</v>
      </c>
      <c r="F100" s="401">
        <v>373</v>
      </c>
      <c r="G100" s="401">
        <v>494</v>
      </c>
      <c r="H100" s="400">
        <v>1595</v>
      </c>
      <c r="I100" s="401">
        <v>692</v>
      </c>
      <c r="J100" s="401">
        <v>903</v>
      </c>
      <c r="K100" s="400">
        <v>1438</v>
      </c>
      <c r="L100" s="401">
        <v>626</v>
      </c>
      <c r="M100" s="401">
        <v>812</v>
      </c>
      <c r="N100" s="400">
        <v>2446</v>
      </c>
      <c r="O100" s="401">
        <v>1029</v>
      </c>
      <c r="P100" s="401">
        <v>1417</v>
      </c>
      <c r="Q100" s="400">
        <v>1355</v>
      </c>
      <c r="R100" s="401">
        <v>551</v>
      </c>
      <c r="S100" s="402">
        <v>804</v>
      </c>
    </row>
    <row r="101" spans="1:19" ht="13.5" customHeight="1" x14ac:dyDescent="0.15">
      <c r="A101" s="340" t="s">
        <v>176</v>
      </c>
      <c r="B101" s="400">
        <v>6634</v>
      </c>
      <c r="C101" s="401">
        <v>2767</v>
      </c>
      <c r="D101" s="401">
        <v>3867</v>
      </c>
      <c r="E101" s="400">
        <v>736</v>
      </c>
      <c r="F101" s="401">
        <v>353</v>
      </c>
      <c r="G101" s="401">
        <v>383</v>
      </c>
      <c r="H101" s="400">
        <v>1363</v>
      </c>
      <c r="I101" s="401">
        <v>572</v>
      </c>
      <c r="J101" s="401">
        <v>791</v>
      </c>
      <c r="K101" s="400">
        <v>1280</v>
      </c>
      <c r="L101" s="401">
        <v>553</v>
      </c>
      <c r="M101" s="401">
        <v>727</v>
      </c>
      <c r="N101" s="400">
        <v>2063</v>
      </c>
      <c r="O101" s="401">
        <v>814</v>
      </c>
      <c r="P101" s="401">
        <v>1249</v>
      </c>
      <c r="Q101" s="400">
        <v>1192</v>
      </c>
      <c r="R101" s="401">
        <v>475</v>
      </c>
      <c r="S101" s="402">
        <v>717</v>
      </c>
    </row>
    <row r="102" spans="1:19" s="339" customFormat="1" ht="13.5" customHeight="1" x14ac:dyDescent="0.15">
      <c r="A102" s="344" t="s">
        <v>100</v>
      </c>
      <c r="B102" s="398">
        <v>31839</v>
      </c>
      <c r="C102" s="395">
        <v>12673</v>
      </c>
      <c r="D102" s="395">
        <v>19166</v>
      </c>
      <c r="E102" s="398">
        <v>3783</v>
      </c>
      <c r="F102" s="395">
        <v>1607</v>
      </c>
      <c r="G102" s="395">
        <v>2176</v>
      </c>
      <c r="H102" s="398">
        <v>6417</v>
      </c>
      <c r="I102" s="395">
        <v>2557</v>
      </c>
      <c r="J102" s="395">
        <v>3860</v>
      </c>
      <c r="K102" s="398">
        <v>5862</v>
      </c>
      <c r="L102" s="395">
        <v>2479</v>
      </c>
      <c r="M102" s="395">
        <v>3383</v>
      </c>
      <c r="N102" s="398">
        <v>9854</v>
      </c>
      <c r="O102" s="395">
        <v>3967</v>
      </c>
      <c r="P102" s="395">
        <v>5887</v>
      </c>
      <c r="Q102" s="398">
        <v>5923</v>
      </c>
      <c r="R102" s="395">
        <v>2063</v>
      </c>
      <c r="S102" s="399">
        <v>3860</v>
      </c>
    </row>
    <row r="103" spans="1:19" ht="13.5" customHeight="1" x14ac:dyDescent="0.15">
      <c r="A103" s="340" t="s">
        <v>163</v>
      </c>
      <c r="B103" s="400">
        <v>7824</v>
      </c>
      <c r="C103" s="401">
        <v>3329</v>
      </c>
      <c r="D103" s="401">
        <v>4495</v>
      </c>
      <c r="E103" s="400">
        <v>885</v>
      </c>
      <c r="F103" s="401">
        <v>363</v>
      </c>
      <c r="G103" s="401">
        <v>522</v>
      </c>
      <c r="H103" s="400">
        <v>1609</v>
      </c>
      <c r="I103" s="401">
        <v>678</v>
      </c>
      <c r="J103" s="401">
        <v>931</v>
      </c>
      <c r="K103" s="400">
        <v>1425</v>
      </c>
      <c r="L103" s="401">
        <v>639</v>
      </c>
      <c r="M103" s="401">
        <v>786</v>
      </c>
      <c r="N103" s="400">
        <v>2474</v>
      </c>
      <c r="O103" s="401">
        <v>1088</v>
      </c>
      <c r="P103" s="401">
        <v>1386</v>
      </c>
      <c r="Q103" s="400">
        <v>1431</v>
      </c>
      <c r="R103" s="401">
        <v>561</v>
      </c>
      <c r="S103" s="402">
        <v>870</v>
      </c>
    </row>
    <row r="104" spans="1:19" ht="13.5" customHeight="1" x14ac:dyDescent="0.15">
      <c r="A104" s="340" t="s">
        <v>162</v>
      </c>
      <c r="B104" s="400">
        <v>7801</v>
      </c>
      <c r="C104" s="401">
        <v>3197</v>
      </c>
      <c r="D104" s="401">
        <v>4604</v>
      </c>
      <c r="E104" s="400">
        <v>938</v>
      </c>
      <c r="F104" s="401">
        <v>402</v>
      </c>
      <c r="G104" s="401">
        <v>536</v>
      </c>
      <c r="H104" s="400">
        <v>1571</v>
      </c>
      <c r="I104" s="401">
        <v>654</v>
      </c>
      <c r="J104" s="401">
        <v>917</v>
      </c>
      <c r="K104" s="400">
        <v>1404</v>
      </c>
      <c r="L104" s="401">
        <v>577</v>
      </c>
      <c r="M104" s="401">
        <v>827</v>
      </c>
      <c r="N104" s="400">
        <v>2419</v>
      </c>
      <c r="O104" s="401">
        <v>1023</v>
      </c>
      <c r="P104" s="401">
        <v>1396</v>
      </c>
      <c r="Q104" s="400">
        <v>1469</v>
      </c>
      <c r="R104" s="401">
        <v>541</v>
      </c>
      <c r="S104" s="402">
        <v>928</v>
      </c>
    </row>
    <row r="105" spans="1:19" ht="13.5" customHeight="1" x14ac:dyDescent="0.15">
      <c r="A105" s="340" t="s">
        <v>160</v>
      </c>
      <c r="B105" s="400">
        <v>6063</v>
      </c>
      <c r="C105" s="401">
        <v>2324</v>
      </c>
      <c r="D105" s="401">
        <v>3739</v>
      </c>
      <c r="E105" s="400">
        <v>745</v>
      </c>
      <c r="F105" s="401">
        <v>311</v>
      </c>
      <c r="G105" s="401">
        <v>434</v>
      </c>
      <c r="H105" s="400">
        <v>1193</v>
      </c>
      <c r="I105" s="401">
        <v>468</v>
      </c>
      <c r="J105" s="401">
        <v>725</v>
      </c>
      <c r="K105" s="400">
        <v>1140</v>
      </c>
      <c r="L105" s="401">
        <v>469</v>
      </c>
      <c r="M105" s="401">
        <v>671</v>
      </c>
      <c r="N105" s="400">
        <v>1835</v>
      </c>
      <c r="O105" s="401">
        <v>687</v>
      </c>
      <c r="P105" s="401">
        <v>1148</v>
      </c>
      <c r="Q105" s="400">
        <v>1150</v>
      </c>
      <c r="R105" s="401">
        <v>389</v>
      </c>
      <c r="S105" s="402">
        <v>761</v>
      </c>
    </row>
    <row r="106" spans="1:19" ht="13.5" customHeight="1" x14ac:dyDescent="0.15">
      <c r="A106" s="340" t="s">
        <v>161</v>
      </c>
      <c r="B106" s="400">
        <v>5366</v>
      </c>
      <c r="C106" s="401">
        <v>2044</v>
      </c>
      <c r="D106" s="401">
        <v>3322</v>
      </c>
      <c r="E106" s="400">
        <v>651</v>
      </c>
      <c r="F106" s="401">
        <v>281</v>
      </c>
      <c r="G106" s="401">
        <v>370</v>
      </c>
      <c r="H106" s="400">
        <v>1063</v>
      </c>
      <c r="I106" s="401">
        <v>420</v>
      </c>
      <c r="J106" s="401">
        <v>643</v>
      </c>
      <c r="K106" s="400">
        <v>976</v>
      </c>
      <c r="L106" s="401">
        <v>407</v>
      </c>
      <c r="M106" s="401">
        <v>569</v>
      </c>
      <c r="N106" s="400">
        <v>1695</v>
      </c>
      <c r="O106" s="401">
        <v>633</v>
      </c>
      <c r="P106" s="401">
        <v>1062</v>
      </c>
      <c r="Q106" s="400">
        <v>981</v>
      </c>
      <c r="R106" s="401">
        <v>303</v>
      </c>
      <c r="S106" s="402">
        <v>678</v>
      </c>
    </row>
    <row r="107" spans="1:19" ht="13.5" customHeight="1" x14ac:dyDescent="0.15">
      <c r="A107" s="340" t="s">
        <v>155</v>
      </c>
      <c r="B107" s="400">
        <v>4785</v>
      </c>
      <c r="C107" s="401">
        <v>1779</v>
      </c>
      <c r="D107" s="401">
        <v>3006</v>
      </c>
      <c r="E107" s="400">
        <v>564</v>
      </c>
      <c r="F107" s="401">
        <v>250</v>
      </c>
      <c r="G107" s="401">
        <v>314</v>
      </c>
      <c r="H107" s="400">
        <v>981</v>
      </c>
      <c r="I107" s="401">
        <v>337</v>
      </c>
      <c r="J107" s="401">
        <v>644</v>
      </c>
      <c r="K107" s="400">
        <v>917</v>
      </c>
      <c r="L107" s="401">
        <v>387</v>
      </c>
      <c r="M107" s="401">
        <v>530</v>
      </c>
      <c r="N107" s="400">
        <v>1431</v>
      </c>
      <c r="O107" s="401">
        <v>536</v>
      </c>
      <c r="P107" s="401">
        <v>895</v>
      </c>
      <c r="Q107" s="400">
        <v>892</v>
      </c>
      <c r="R107" s="401">
        <v>269</v>
      </c>
      <c r="S107" s="402">
        <v>623</v>
      </c>
    </row>
    <row r="108" spans="1:19" s="339" customFormat="1" ht="13.5" customHeight="1" x14ac:dyDescent="0.15">
      <c r="A108" s="344" t="s">
        <v>107</v>
      </c>
      <c r="B108" s="398">
        <v>15903</v>
      </c>
      <c r="C108" s="395">
        <v>5167</v>
      </c>
      <c r="D108" s="395">
        <v>10736</v>
      </c>
      <c r="E108" s="398">
        <v>1840</v>
      </c>
      <c r="F108" s="395">
        <v>748</v>
      </c>
      <c r="G108" s="395">
        <v>1092</v>
      </c>
      <c r="H108" s="398">
        <v>3220</v>
      </c>
      <c r="I108" s="395">
        <v>1082</v>
      </c>
      <c r="J108" s="395">
        <v>2138</v>
      </c>
      <c r="K108" s="398">
        <v>2908</v>
      </c>
      <c r="L108" s="395">
        <v>942</v>
      </c>
      <c r="M108" s="395">
        <v>1966</v>
      </c>
      <c r="N108" s="398">
        <v>4863</v>
      </c>
      <c r="O108" s="395">
        <v>1546</v>
      </c>
      <c r="P108" s="395">
        <v>3317</v>
      </c>
      <c r="Q108" s="398">
        <v>3072</v>
      </c>
      <c r="R108" s="395">
        <v>849</v>
      </c>
      <c r="S108" s="399">
        <v>2223</v>
      </c>
    </row>
    <row r="109" spans="1:19" ht="13.5" customHeight="1" x14ac:dyDescent="0.15">
      <c r="A109" s="340" t="s">
        <v>153</v>
      </c>
      <c r="B109" s="400">
        <v>4262</v>
      </c>
      <c r="C109" s="401">
        <v>1490</v>
      </c>
      <c r="D109" s="401">
        <v>2772</v>
      </c>
      <c r="E109" s="400">
        <v>469</v>
      </c>
      <c r="F109" s="401">
        <v>195</v>
      </c>
      <c r="G109" s="401">
        <v>274</v>
      </c>
      <c r="H109" s="400">
        <v>877</v>
      </c>
      <c r="I109" s="401">
        <v>307</v>
      </c>
      <c r="J109" s="401">
        <v>570</v>
      </c>
      <c r="K109" s="400">
        <v>782</v>
      </c>
      <c r="L109" s="401">
        <v>270</v>
      </c>
      <c r="M109" s="401">
        <v>512</v>
      </c>
      <c r="N109" s="400">
        <v>1325</v>
      </c>
      <c r="O109" s="401">
        <v>465</v>
      </c>
      <c r="P109" s="401">
        <v>860</v>
      </c>
      <c r="Q109" s="400">
        <v>809</v>
      </c>
      <c r="R109" s="401">
        <v>253</v>
      </c>
      <c r="S109" s="402">
        <v>556</v>
      </c>
    </row>
    <row r="110" spans="1:19" ht="13.5" customHeight="1" x14ac:dyDescent="0.15">
      <c r="A110" s="340" t="s">
        <v>164</v>
      </c>
      <c r="B110" s="400">
        <v>3706</v>
      </c>
      <c r="C110" s="401">
        <v>1260</v>
      </c>
      <c r="D110" s="401">
        <v>2446</v>
      </c>
      <c r="E110" s="400">
        <v>450</v>
      </c>
      <c r="F110" s="401">
        <v>185</v>
      </c>
      <c r="G110" s="401">
        <v>265</v>
      </c>
      <c r="H110" s="400">
        <v>736</v>
      </c>
      <c r="I110" s="401">
        <v>274</v>
      </c>
      <c r="J110" s="401">
        <v>462</v>
      </c>
      <c r="K110" s="400">
        <v>682</v>
      </c>
      <c r="L110" s="401">
        <v>225</v>
      </c>
      <c r="M110" s="401">
        <v>457</v>
      </c>
      <c r="N110" s="400">
        <v>1102</v>
      </c>
      <c r="O110" s="401">
        <v>375</v>
      </c>
      <c r="P110" s="401">
        <v>727</v>
      </c>
      <c r="Q110" s="400">
        <v>736</v>
      </c>
      <c r="R110" s="401">
        <v>201</v>
      </c>
      <c r="S110" s="402">
        <v>535</v>
      </c>
    </row>
    <row r="111" spans="1:19" ht="13.5" customHeight="1" x14ac:dyDescent="0.15">
      <c r="A111" s="340" t="s">
        <v>159</v>
      </c>
      <c r="B111" s="400">
        <v>3086</v>
      </c>
      <c r="C111" s="401">
        <v>983</v>
      </c>
      <c r="D111" s="401">
        <v>2103</v>
      </c>
      <c r="E111" s="400">
        <v>366</v>
      </c>
      <c r="F111" s="401">
        <v>153</v>
      </c>
      <c r="G111" s="401">
        <v>213</v>
      </c>
      <c r="H111" s="400">
        <v>624</v>
      </c>
      <c r="I111" s="401">
        <v>195</v>
      </c>
      <c r="J111" s="401">
        <v>429</v>
      </c>
      <c r="K111" s="400">
        <v>563</v>
      </c>
      <c r="L111" s="401">
        <v>189</v>
      </c>
      <c r="M111" s="401">
        <v>374</v>
      </c>
      <c r="N111" s="400">
        <v>933</v>
      </c>
      <c r="O111" s="401">
        <v>291</v>
      </c>
      <c r="P111" s="401">
        <v>642</v>
      </c>
      <c r="Q111" s="400">
        <v>600</v>
      </c>
      <c r="R111" s="401">
        <v>155</v>
      </c>
      <c r="S111" s="402">
        <v>445</v>
      </c>
    </row>
    <row r="112" spans="1:19" ht="13.5" customHeight="1" x14ac:dyDescent="0.15">
      <c r="A112" s="340" t="s">
        <v>147</v>
      </c>
      <c r="B112" s="400">
        <v>2725</v>
      </c>
      <c r="C112" s="401">
        <v>828</v>
      </c>
      <c r="D112" s="401">
        <v>1897</v>
      </c>
      <c r="E112" s="400">
        <v>308</v>
      </c>
      <c r="F112" s="401">
        <v>114</v>
      </c>
      <c r="G112" s="401">
        <v>194</v>
      </c>
      <c r="H112" s="400">
        <v>530</v>
      </c>
      <c r="I112" s="401">
        <v>182</v>
      </c>
      <c r="J112" s="401">
        <v>348</v>
      </c>
      <c r="K112" s="400">
        <v>501</v>
      </c>
      <c r="L112" s="401">
        <v>147</v>
      </c>
      <c r="M112" s="401">
        <v>354</v>
      </c>
      <c r="N112" s="400">
        <v>837</v>
      </c>
      <c r="O112" s="401">
        <v>235</v>
      </c>
      <c r="P112" s="401">
        <v>602</v>
      </c>
      <c r="Q112" s="400">
        <v>549</v>
      </c>
      <c r="R112" s="401">
        <v>150</v>
      </c>
      <c r="S112" s="402">
        <v>399</v>
      </c>
    </row>
    <row r="113" spans="1:19" ht="13.5" customHeight="1" x14ac:dyDescent="0.15">
      <c r="A113" s="340" t="s">
        <v>157</v>
      </c>
      <c r="B113" s="400">
        <v>2124</v>
      </c>
      <c r="C113" s="401">
        <v>606</v>
      </c>
      <c r="D113" s="401">
        <v>1518</v>
      </c>
      <c r="E113" s="400">
        <v>247</v>
      </c>
      <c r="F113" s="401">
        <v>101</v>
      </c>
      <c r="G113" s="401">
        <v>146</v>
      </c>
      <c r="H113" s="400">
        <v>453</v>
      </c>
      <c r="I113" s="401">
        <v>124</v>
      </c>
      <c r="J113" s="401">
        <v>329</v>
      </c>
      <c r="K113" s="400">
        <v>380</v>
      </c>
      <c r="L113" s="401">
        <v>111</v>
      </c>
      <c r="M113" s="401">
        <v>269</v>
      </c>
      <c r="N113" s="400">
        <v>666</v>
      </c>
      <c r="O113" s="401">
        <v>180</v>
      </c>
      <c r="P113" s="401">
        <v>486</v>
      </c>
      <c r="Q113" s="400">
        <v>378</v>
      </c>
      <c r="R113" s="401">
        <v>90</v>
      </c>
      <c r="S113" s="402">
        <v>288</v>
      </c>
    </row>
    <row r="114" spans="1:19" s="339" customFormat="1" ht="13.5" customHeight="1" x14ac:dyDescent="0.15">
      <c r="A114" s="344" t="s">
        <v>116</v>
      </c>
      <c r="B114" s="398">
        <v>5478</v>
      </c>
      <c r="C114" s="395">
        <v>1265</v>
      </c>
      <c r="D114" s="395">
        <v>4213</v>
      </c>
      <c r="E114" s="398">
        <v>616</v>
      </c>
      <c r="F114" s="395">
        <v>184</v>
      </c>
      <c r="G114" s="395">
        <v>432</v>
      </c>
      <c r="H114" s="398">
        <v>1116</v>
      </c>
      <c r="I114" s="395">
        <v>272</v>
      </c>
      <c r="J114" s="395">
        <v>844</v>
      </c>
      <c r="K114" s="398">
        <v>1020</v>
      </c>
      <c r="L114" s="395">
        <v>246</v>
      </c>
      <c r="M114" s="395">
        <v>774</v>
      </c>
      <c r="N114" s="398">
        <v>1675</v>
      </c>
      <c r="O114" s="395">
        <v>392</v>
      </c>
      <c r="P114" s="395">
        <v>1283</v>
      </c>
      <c r="Q114" s="398">
        <v>1051</v>
      </c>
      <c r="R114" s="395">
        <v>171</v>
      </c>
      <c r="S114" s="399">
        <v>880</v>
      </c>
    </row>
    <row r="115" spans="1:19" ht="13.5" customHeight="1" x14ac:dyDescent="0.15">
      <c r="A115" s="340" t="s">
        <v>150</v>
      </c>
      <c r="B115" s="400">
        <v>1672</v>
      </c>
      <c r="C115" s="401">
        <v>413</v>
      </c>
      <c r="D115" s="401">
        <v>1259</v>
      </c>
      <c r="E115" s="400">
        <v>170</v>
      </c>
      <c r="F115" s="401">
        <v>50</v>
      </c>
      <c r="G115" s="401">
        <v>120</v>
      </c>
      <c r="H115" s="400">
        <v>358</v>
      </c>
      <c r="I115" s="401">
        <v>85</v>
      </c>
      <c r="J115" s="401">
        <v>273</v>
      </c>
      <c r="K115" s="400">
        <v>321</v>
      </c>
      <c r="L115" s="401">
        <v>89</v>
      </c>
      <c r="M115" s="401">
        <v>232</v>
      </c>
      <c r="N115" s="400">
        <v>509</v>
      </c>
      <c r="O115" s="401">
        <v>138</v>
      </c>
      <c r="P115" s="401">
        <v>371</v>
      </c>
      <c r="Q115" s="400">
        <v>314</v>
      </c>
      <c r="R115" s="401">
        <v>51</v>
      </c>
      <c r="S115" s="402">
        <v>263</v>
      </c>
    </row>
    <row r="116" spans="1:19" ht="13.5" customHeight="1" x14ac:dyDescent="0.15">
      <c r="A116" s="340" t="s">
        <v>171</v>
      </c>
      <c r="B116" s="400">
        <v>1303</v>
      </c>
      <c r="C116" s="401">
        <v>342</v>
      </c>
      <c r="D116" s="401">
        <v>961</v>
      </c>
      <c r="E116" s="400">
        <v>142</v>
      </c>
      <c r="F116" s="401">
        <v>47</v>
      </c>
      <c r="G116" s="401">
        <v>95</v>
      </c>
      <c r="H116" s="400">
        <v>270</v>
      </c>
      <c r="I116" s="401">
        <v>74</v>
      </c>
      <c r="J116" s="401">
        <v>196</v>
      </c>
      <c r="K116" s="400">
        <v>224</v>
      </c>
      <c r="L116" s="401">
        <v>57</v>
      </c>
      <c r="M116" s="401">
        <v>167</v>
      </c>
      <c r="N116" s="400">
        <v>417</v>
      </c>
      <c r="O116" s="401">
        <v>117</v>
      </c>
      <c r="P116" s="401">
        <v>300</v>
      </c>
      <c r="Q116" s="400">
        <v>250</v>
      </c>
      <c r="R116" s="401">
        <v>47</v>
      </c>
      <c r="S116" s="402">
        <v>203</v>
      </c>
    </row>
    <row r="117" spans="1:19" ht="13.5" customHeight="1" x14ac:dyDescent="0.15">
      <c r="A117" s="340" t="s">
        <v>158</v>
      </c>
      <c r="B117" s="400">
        <v>984</v>
      </c>
      <c r="C117" s="401">
        <v>186</v>
      </c>
      <c r="D117" s="401">
        <v>798</v>
      </c>
      <c r="E117" s="400">
        <v>123</v>
      </c>
      <c r="F117" s="401">
        <v>40</v>
      </c>
      <c r="G117" s="401">
        <v>83</v>
      </c>
      <c r="H117" s="400">
        <v>172</v>
      </c>
      <c r="I117" s="401">
        <v>37</v>
      </c>
      <c r="J117" s="401">
        <v>135</v>
      </c>
      <c r="K117" s="400">
        <v>188</v>
      </c>
      <c r="L117" s="401">
        <v>33</v>
      </c>
      <c r="M117" s="401">
        <v>155</v>
      </c>
      <c r="N117" s="400">
        <v>315</v>
      </c>
      <c r="O117" s="401">
        <v>56</v>
      </c>
      <c r="P117" s="401">
        <v>259</v>
      </c>
      <c r="Q117" s="400">
        <v>186</v>
      </c>
      <c r="R117" s="401">
        <v>20</v>
      </c>
      <c r="S117" s="402">
        <v>166</v>
      </c>
    </row>
    <row r="118" spans="1:19" ht="13.5" customHeight="1" x14ac:dyDescent="0.15">
      <c r="A118" s="340" t="s">
        <v>154</v>
      </c>
      <c r="B118" s="400">
        <v>917</v>
      </c>
      <c r="C118" s="401">
        <v>193</v>
      </c>
      <c r="D118" s="401">
        <v>724</v>
      </c>
      <c r="E118" s="400">
        <v>112</v>
      </c>
      <c r="F118" s="401">
        <v>32</v>
      </c>
      <c r="G118" s="401">
        <v>80</v>
      </c>
      <c r="H118" s="400">
        <v>179</v>
      </c>
      <c r="I118" s="401">
        <v>44</v>
      </c>
      <c r="J118" s="401">
        <v>135</v>
      </c>
      <c r="K118" s="400">
        <v>166</v>
      </c>
      <c r="L118" s="401">
        <v>38</v>
      </c>
      <c r="M118" s="401">
        <v>128</v>
      </c>
      <c r="N118" s="400">
        <v>279</v>
      </c>
      <c r="O118" s="401">
        <v>50</v>
      </c>
      <c r="P118" s="401">
        <v>229</v>
      </c>
      <c r="Q118" s="400">
        <v>181</v>
      </c>
      <c r="R118" s="401">
        <v>29</v>
      </c>
      <c r="S118" s="402">
        <v>152</v>
      </c>
    </row>
    <row r="119" spans="1:19" ht="13.5" customHeight="1" x14ac:dyDescent="0.15">
      <c r="A119" s="340" t="s">
        <v>148</v>
      </c>
      <c r="B119" s="400">
        <v>602</v>
      </c>
      <c r="C119" s="401">
        <v>131</v>
      </c>
      <c r="D119" s="401">
        <v>471</v>
      </c>
      <c r="E119" s="400">
        <v>69</v>
      </c>
      <c r="F119" s="401">
        <v>15</v>
      </c>
      <c r="G119" s="401">
        <v>54</v>
      </c>
      <c r="H119" s="400">
        <v>137</v>
      </c>
      <c r="I119" s="401">
        <v>32</v>
      </c>
      <c r="J119" s="401">
        <v>105</v>
      </c>
      <c r="K119" s="400">
        <v>121</v>
      </c>
      <c r="L119" s="401">
        <v>29</v>
      </c>
      <c r="M119" s="401">
        <v>92</v>
      </c>
      <c r="N119" s="400">
        <v>155</v>
      </c>
      <c r="O119" s="401">
        <v>31</v>
      </c>
      <c r="P119" s="401">
        <v>124</v>
      </c>
      <c r="Q119" s="400">
        <v>120</v>
      </c>
      <c r="R119" s="401">
        <v>24</v>
      </c>
      <c r="S119" s="402">
        <v>96</v>
      </c>
    </row>
    <row r="120" spans="1:19" s="339" customFormat="1" ht="13.5" customHeight="1" x14ac:dyDescent="0.15">
      <c r="A120" s="344" t="s">
        <v>117</v>
      </c>
      <c r="B120" s="398">
        <v>1099</v>
      </c>
      <c r="C120" s="395">
        <v>191</v>
      </c>
      <c r="D120" s="395">
        <v>908</v>
      </c>
      <c r="E120" s="398">
        <v>110</v>
      </c>
      <c r="F120" s="395">
        <v>27</v>
      </c>
      <c r="G120" s="395">
        <v>83</v>
      </c>
      <c r="H120" s="398">
        <v>234</v>
      </c>
      <c r="I120" s="395">
        <v>44</v>
      </c>
      <c r="J120" s="395">
        <v>190</v>
      </c>
      <c r="K120" s="398">
        <v>210</v>
      </c>
      <c r="L120" s="395">
        <v>28</v>
      </c>
      <c r="M120" s="395">
        <v>182</v>
      </c>
      <c r="N120" s="398">
        <v>341</v>
      </c>
      <c r="O120" s="395">
        <v>62</v>
      </c>
      <c r="P120" s="395">
        <v>279</v>
      </c>
      <c r="Q120" s="398">
        <v>204</v>
      </c>
      <c r="R120" s="395">
        <v>30</v>
      </c>
      <c r="S120" s="399">
        <v>174</v>
      </c>
    </row>
    <row r="121" spans="1:19" ht="13.5" customHeight="1" x14ac:dyDescent="0.15">
      <c r="A121" s="340" t="s">
        <v>152</v>
      </c>
      <c r="B121" s="400">
        <v>417</v>
      </c>
      <c r="C121" s="401">
        <v>72</v>
      </c>
      <c r="D121" s="401">
        <v>345</v>
      </c>
      <c r="E121" s="400">
        <v>43</v>
      </c>
      <c r="F121" s="401">
        <v>11</v>
      </c>
      <c r="G121" s="401">
        <v>32</v>
      </c>
      <c r="H121" s="400">
        <v>92</v>
      </c>
      <c r="I121" s="401">
        <v>19</v>
      </c>
      <c r="J121" s="401">
        <v>73</v>
      </c>
      <c r="K121" s="400">
        <v>74</v>
      </c>
      <c r="L121" s="401">
        <v>10</v>
      </c>
      <c r="M121" s="401">
        <v>64</v>
      </c>
      <c r="N121" s="400">
        <v>135</v>
      </c>
      <c r="O121" s="401">
        <v>21</v>
      </c>
      <c r="P121" s="401">
        <v>114</v>
      </c>
      <c r="Q121" s="400">
        <v>73</v>
      </c>
      <c r="R121" s="401">
        <v>11</v>
      </c>
      <c r="S121" s="402">
        <v>62</v>
      </c>
    </row>
    <row r="122" spans="1:19" ht="13.5" customHeight="1" x14ac:dyDescent="0.15">
      <c r="A122" s="340" t="s">
        <v>149</v>
      </c>
      <c r="B122" s="400">
        <v>301</v>
      </c>
      <c r="C122" s="401">
        <v>59</v>
      </c>
      <c r="D122" s="401">
        <v>242</v>
      </c>
      <c r="E122" s="400">
        <v>23</v>
      </c>
      <c r="F122" s="401">
        <v>8</v>
      </c>
      <c r="G122" s="401">
        <v>15</v>
      </c>
      <c r="H122" s="400">
        <v>61</v>
      </c>
      <c r="I122" s="401">
        <v>11</v>
      </c>
      <c r="J122" s="401">
        <v>50</v>
      </c>
      <c r="K122" s="400">
        <v>60</v>
      </c>
      <c r="L122" s="401">
        <v>8</v>
      </c>
      <c r="M122" s="401">
        <v>52</v>
      </c>
      <c r="N122" s="400">
        <v>100</v>
      </c>
      <c r="O122" s="401">
        <v>23</v>
      </c>
      <c r="P122" s="401">
        <v>77</v>
      </c>
      <c r="Q122" s="400">
        <v>57</v>
      </c>
      <c r="R122" s="401">
        <v>9</v>
      </c>
      <c r="S122" s="402">
        <v>48</v>
      </c>
    </row>
    <row r="123" spans="1:19" ht="13.5" customHeight="1" x14ac:dyDescent="0.15">
      <c r="A123" s="340" t="s">
        <v>172</v>
      </c>
      <c r="B123" s="400">
        <v>200</v>
      </c>
      <c r="C123" s="401">
        <v>31</v>
      </c>
      <c r="D123" s="401">
        <v>169</v>
      </c>
      <c r="E123" s="400">
        <v>22</v>
      </c>
      <c r="F123" s="401">
        <v>3</v>
      </c>
      <c r="G123" s="401">
        <v>19</v>
      </c>
      <c r="H123" s="400">
        <v>38</v>
      </c>
      <c r="I123" s="401">
        <v>10</v>
      </c>
      <c r="J123" s="401">
        <v>28</v>
      </c>
      <c r="K123" s="400">
        <v>38</v>
      </c>
      <c r="L123" s="401">
        <v>4</v>
      </c>
      <c r="M123" s="401">
        <v>34</v>
      </c>
      <c r="N123" s="400">
        <v>65</v>
      </c>
      <c r="O123" s="401">
        <v>10</v>
      </c>
      <c r="P123" s="401">
        <v>55</v>
      </c>
      <c r="Q123" s="400">
        <v>37</v>
      </c>
      <c r="R123" s="401">
        <v>4</v>
      </c>
      <c r="S123" s="402">
        <v>33</v>
      </c>
    </row>
    <row r="124" spans="1:19" ht="13.5" customHeight="1" x14ac:dyDescent="0.15">
      <c r="A124" s="340" t="s">
        <v>156</v>
      </c>
      <c r="B124" s="400">
        <v>117</v>
      </c>
      <c r="C124" s="401">
        <v>16</v>
      </c>
      <c r="D124" s="401">
        <v>101</v>
      </c>
      <c r="E124" s="400">
        <v>17</v>
      </c>
      <c r="F124" s="401">
        <v>3</v>
      </c>
      <c r="G124" s="401">
        <v>14</v>
      </c>
      <c r="H124" s="400">
        <v>25</v>
      </c>
      <c r="I124" s="401">
        <v>2</v>
      </c>
      <c r="J124" s="401">
        <v>23</v>
      </c>
      <c r="K124" s="400">
        <v>25</v>
      </c>
      <c r="L124" s="401">
        <v>2</v>
      </c>
      <c r="M124" s="401">
        <v>23</v>
      </c>
      <c r="N124" s="400">
        <v>27</v>
      </c>
      <c r="O124" s="401">
        <v>6</v>
      </c>
      <c r="P124" s="401">
        <v>21</v>
      </c>
      <c r="Q124" s="400">
        <v>23</v>
      </c>
      <c r="R124" s="401">
        <v>3</v>
      </c>
      <c r="S124" s="402">
        <v>20</v>
      </c>
    </row>
    <row r="125" spans="1:19" ht="13.5" customHeight="1" x14ac:dyDescent="0.15">
      <c r="A125" s="340" t="s">
        <v>151</v>
      </c>
      <c r="B125" s="400">
        <v>64</v>
      </c>
      <c r="C125" s="401">
        <v>13</v>
      </c>
      <c r="D125" s="401">
        <v>51</v>
      </c>
      <c r="E125" s="400">
        <v>5</v>
      </c>
      <c r="F125" s="401">
        <v>2</v>
      </c>
      <c r="G125" s="401">
        <v>3</v>
      </c>
      <c r="H125" s="400">
        <v>18</v>
      </c>
      <c r="I125" s="401">
        <v>2</v>
      </c>
      <c r="J125" s="401">
        <v>16</v>
      </c>
      <c r="K125" s="400">
        <v>13</v>
      </c>
      <c r="L125" s="401">
        <v>4</v>
      </c>
      <c r="M125" s="401">
        <v>9</v>
      </c>
      <c r="N125" s="400">
        <v>14</v>
      </c>
      <c r="O125" s="401">
        <v>2</v>
      </c>
      <c r="P125" s="401">
        <v>12</v>
      </c>
      <c r="Q125" s="400">
        <v>14</v>
      </c>
      <c r="R125" s="401">
        <v>3</v>
      </c>
      <c r="S125" s="402">
        <v>11</v>
      </c>
    </row>
    <row r="126" spans="1:19" s="339" customFormat="1" ht="13.5" customHeight="1" thickBot="1" x14ac:dyDescent="0.2">
      <c r="A126" s="347" t="s">
        <v>125</v>
      </c>
      <c r="B126" s="403">
        <v>224</v>
      </c>
      <c r="C126" s="404">
        <v>18</v>
      </c>
      <c r="D126" s="405">
        <v>206</v>
      </c>
      <c r="E126" s="403">
        <v>27</v>
      </c>
      <c r="F126" s="404">
        <v>4</v>
      </c>
      <c r="G126" s="405">
        <v>23</v>
      </c>
      <c r="H126" s="403">
        <v>51</v>
      </c>
      <c r="I126" s="404">
        <v>2</v>
      </c>
      <c r="J126" s="405">
        <v>49</v>
      </c>
      <c r="K126" s="403">
        <v>44</v>
      </c>
      <c r="L126" s="404">
        <v>6</v>
      </c>
      <c r="M126" s="405">
        <v>38</v>
      </c>
      <c r="N126" s="403">
        <v>63</v>
      </c>
      <c r="O126" s="404">
        <v>4</v>
      </c>
      <c r="P126" s="405">
        <v>59</v>
      </c>
      <c r="Q126" s="403">
        <v>39</v>
      </c>
      <c r="R126" s="404">
        <v>2</v>
      </c>
      <c r="S126" s="406">
        <v>37</v>
      </c>
    </row>
    <row r="127" spans="1:19" ht="14.25" x14ac:dyDescent="0.15">
      <c r="B127" s="332"/>
      <c r="C127" s="352"/>
      <c r="D127" s="352"/>
    </row>
  </sheetData>
  <mergeCells count="7">
    <mergeCell ref="Q3:S3"/>
    <mergeCell ref="A1:G1"/>
    <mergeCell ref="B3:D3"/>
    <mergeCell ref="E3:G3"/>
    <mergeCell ref="H3:J3"/>
    <mergeCell ref="K3:M3"/>
    <mergeCell ref="N3:P3"/>
  </mergeCells>
  <phoneticPr fontId="40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5</cp:revision>
  <cp:lastPrinted>2016-03-04T05:57:05Z</cp:lastPrinted>
  <dcterms:created xsi:type="dcterms:W3CDTF">2007-04-05T01:48:57Z</dcterms:created>
  <dcterms:modified xsi:type="dcterms:W3CDTF">2023-08-22T05:21:25Z</dcterms:modified>
</cp:coreProperties>
</file>